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style8.xml" ContentType="application/vnd.ms-office.chartsty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style6.xml" ContentType="application/vnd.ms-office.chartstyle+xml"/>
  <Override PartName="/xl/ctrlProps/ctrlProp29.xml" ContentType="application/vnd.ms-excel.controlproperti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style4.xml" ContentType="application/vnd.ms-office.chartstyle+xml"/>
  <Override PartName="/xl/ctrlProps/ctrlProp27.xml" ContentType="application/vnd.ms-excel.controlproperties+xml"/>
  <Override PartName="/xl/ctrlProps/ctrlProp18.xml" ContentType="application/vnd.ms-excel.controlpropertie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trlProps/ctrlProp25.xml" ContentType="application/vnd.ms-excel.controlproperties+xml"/>
  <Override PartName="/xl/charts/style2.xml" ContentType="application/vnd.ms-office.chartstyle+xml"/>
  <Override PartName="/xl/ctrlProps/ctrlProp16.xml" ContentType="application/vnd.ms-excel.controlproperties+xml"/>
  <Override PartName="/xl/worksheets/sheet3.xml" ContentType="application/vnd.openxmlformats-officedocument.spreadsheetml.worksheet+xml"/>
  <Override PartName="/xl/charts/colors7.xml" ContentType="application/vnd.ms-office.chartcolorstyle+xml"/>
  <Override PartName="/xl/ctrlProps/ctrlProp23.xml" ContentType="application/vnd.ms-excel.controlproperties+xml"/>
  <Override PartName="/xl/ctrlProps/ctrlProp14.xml" ContentType="application/vnd.ms-excel.controlproperties+xml"/>
  <Override PartName="/xl/ctrlProps/ctrlProp8.xml" ContentType="application/vnd.ms-excel.controlproperties+xml"/>
  <Override PartName="/xl/worksheets/sheet1.xml" ContentType="application/vnd.openxmlformats-officedocument.spreadsheetml.worksheet+xml"/>
  <Override PartName="/xl/ctrlProps/ctrlProp30.xml" ContentType="application/vnd.ms-excel.controlproperties+xml"/>
  <Override PartName="/xl/charts/colors5.xml" ContentType="application/vnd.ms-office.chartcolorstyle+xml"/>
  <Override PartName="/xl/ctrlProps/ctrlProp21.xml" ContentType="application/vnd.ms-excel.controlproperties+xml"/>
  <Override PartName="/xl/ctrlProps/ctrlProp12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harts/colors3.xml" ContentType="application/vnd.ms-office.chartcolorstyle+xml"/>
  <Override PartName="/xl/charts/colors2.xml" ContentType="application/vnd.ms-office.chartcolorstyle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trlProps/ctrlProp2.xml" ContentType="application/vnd.ms-excel.controlproperties+xml"/>
  <Override PartName="/xl/charts/colors1.xml" ContentType="application/vnd.ms-office.chartcolorstyle+xml"/>
  <Override PartName="/xl/ctrlProps/ctrlProp1.xml" ContentType="application/vnd.ms-excel.controlproperties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charts/chart7.xml" ContentType="application/vnd.openxmlformats-officedocument.drawingml.chart+xml"/>
  <Override PartName="/xl/charts/chart5.xml" ContentType="application/vnd.openxmlformats-officedocument.drawingml.chart+xml"/>
  <Override PartName="/xl/charts/style7.xml" ContentType="application/vnd.ms-office.chartstyle+xml"/>
  <Override PartName="/xl/ctrlProps/ctrlProp28.xml" ContentType="application/vnd.ms-excel.controlproperties+xml"/>
  <Override PartName="/xl/ctrlProps/ctrlProp19.xml" ContentType="application/vnd.ms-excel.controlpropertie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style5.xml" ContentType="application/vnd.ms-office.chartstyle+xml"/>
  <Override PartName="/xl/ctrlProps/ctrlProp26.xml" ContentType="application/vnd.ms-excel.controlproperties+xml"/>
  <Override PartName="/xl/ctrlProps/ctrlProp17.xml" ContentType="application/vnd.ms-excel.controlpropertie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olors8.xml" ContentType="application/vnd.ms-office.chartcolorstyle+xml"/>
  <Override PartName="/xl/charts/style3.xml" ContentType="application/vnd.ms-office.chartstyle+xml"/>
  <Override PartName="/xl/ctrlProps/ctrlProp24.xml" ContentType="application/vnd.ms-excel.controlproperties+xml"/>
  <Override PartName="/xl/ctrlProps/ctrlProp15.xml" ContentType="application/vnd.ms-excel.controlproperties+xml"/>
  <Override PartName="/xl/ctrlProps/ctrlProp9.xml" ContentType="application/vnd.ms-excel.controlproperties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olors6.xml" ContentType="application/vnd.ms-office.chartcolorstyle+xml"/>
  <Override PartName="/xl/ctrlProps/ctrlProp22.xml" ContentType="application/vnd.ms-excel.controlproperties+xml"/>
  <Override PartName="/xl/ctrlProps/ctrlProp7.xml" ContentType="application/vnd.ms-excel.controlproperties+xml"/>
  <Override PartName="/xl/ctrlProps/ctrlProp13.xml" ContentType="application/vnd.ms-excel.controlproperties+xml"/>
  <Default Extension="vml" ContentType="application/vnd.openxmlformats-officedocument.vmlDrawing"/>
  <Override PartName="/xl/calcChain.xml" ContentType="application/vnd.openxmlformats-officedocument.spreadsheetml.calcChain+xml"/>
  <Override PartName="/xl/charts/colors4.xml" ContentType="application/vnd.ms-office.chartcolorstyle+xml"/>
  <Override PartName="/xl/ctrlProps/ctrlProp20.xml" ContentType="application/vnd.ms-excel.controlproperties+xml"/>
  <Override PartName="/xl/ctrlProps/ctrlProp11.xml" ContentType="application/vnd.ms-excel.controlproperties+xml"/>
  <Override PartName="/xl/ctrlProps/ctrlProp5.xml" ContentType="application/vnd.ms-excel.contro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EstaPasta_de_trabalho" defaultThemeVersion="124226"/>
  <bookViews>
    <workbookView xWindow="480" yWindow="105" windowWidth="11520" windowHeight="5130" firstSheet="1" activeTab="1"/>
  </bookViews>
  <sheets>
    <sheet name="#Calc. Reserv. " sheetId="1" state="hidden" r:id="rId1"/>
    <sheet name="1. Calc. Reserv." sheetId="15" r:id="rId2"/>
    <sheet name="2 . Calc. Ramais" sheetId="3" r:id="rId3"/>
    <sheet name="3. Calc. Pressão" sheetId="9" r:id="rId4"/>
    <sheet name="Graf - Diam.Proj" sheetId="14" r:id="rId5"/>
    <sheet name="Graf - Diam.Teoria" sheetId="10" r:id="rId6"/>
    <sheet name="Graf - Perda x Diam" sheetId="13" r:id="rId7"/>
    <sheet name="Graf - Perda" sheetId="12" r:id="rId8"/>
    <sheet name="Perda de Carga" sheetId="5" r:id="rId9"/>
    <sheet name="Tb- Reserv" sheetId="2" r:id="rId10"/>
    <sheet name="Tb- Conexões" sheetId="6" r:id="rId11"/>
    <sheet name="Tb - Aparelhos" sheetId="8" r:id="rId12"/>
  </sheets>
  <definedNames>
    <definedName name="Diâmetro">'Tb- Conexões'!$A$4:$A$14</definedName>
    <definedName name="peças">'Tb- Conexões'!$A$16:$A$31</definedName>
    <definedName name="tipo_edificio">'Tb- Reserv'!$A$3:$A$32</definedName>
  </definedNames>
  <calcPr calcId="124519"/>
</workbook>
</file>

<file path=xl/calcChain.xml><?xml version="1.0" encoding="utf-8"?>
<calcChain xmlns="http://schemas.openxmlformats.org/spreadsheetml/2006/main">
  <c r="G218" i="9"/>
  <c r="B2003" i="10" l="1"/>
  <c r="E2003"/>
  <c r="G2003"/>
  <c r="F2003" s="1"/>
  <c r="B2004"/>
  <c r="E2004"/>
  <c r="G2004"/>
  <c r="F2004" s="1"/>
  <c r="B2005"/>
  <c r="E2005"/>
  <c r="G2005"/>
  <c r="F2005" s="1"/>
  <c r="B2006"/>
  <c r="E2006"/>
  <c r="G2006"/>
  <c r="F2006" s="1"/>
  <c r="B2007"/>
  <c r="E2007"/>
  <c r="G2007"/>
  <c r="F2007" s="1"/>
  <c r="B2008"/>
  <c r="E2008"/>
  <c r="G2008"/>
  <c r="F2008" s="1"/>
  <c r="B2009"/>
  <c r="E2009"/>
  <c r="G2009"/>
  <c r="F2009" s="1"/>
  <c r="B2010"/>
  <c r="E2010"/>
  <c r="G2010"/>
  <c r="F2010" s="1"/>
  <c r="B2011"/>
  <c r="E2011"/>
  <c r="G2011"/>
  <c r="F2011" s="1"/>
  <c r="B2012"/>
  <c r="E2012"/>
  <c r="G2012"/>
  <c r="F2012" s="1"/>
  <c r="B2013"/>
  <c r="E2013"/>
  <c r="G2013"/>
  <c r="F2013" s="1"/>
  <c r="B2014"/>
  <c r="E2014"/>
  <c r="G2014"/>
  <c r="F2014" s="1"/>
  <c r="B2015"/>
  <c r="E2015"/>
  <c r="G2015"/>
  <c r="F2015" s="1"/>
  <c r="B2016"/>
  <c r="E2016"/>
  <c r="G2016"/>
  <c r="F2016" s="1"/>
  <c r="B2017"/>
  <c r="E2017"/>
  <c r="G2017"/>
  <c r="F2017" s="1"/>
  <c r="B2018"/>
  <c r="E2018"/>
  <c r="G2018"/>
  <c r="F2018" s="1"/>
  <c r="B2019"/>
  <c r="E2019"/>
  <c r="G2019"/>
  <c r="F2019" s="1"/>
  <c r="B2020"/>
  <c r="E2020"/>
  <c r="G2020"/>
  <c r="F2020" s="1"/>
  <c r="B2021"/>
  <c r="E2021"/>
  <c r="G2021"/>
  <c r="F2021" s="1"/>
  <c r="B2022"/>
  <c r="E2022"/>
  <c r="G2022"/>
  <c r="F2022" s="1"/>
  <c r="B2023"/>
  <c r="E2023"/>
  <c r="G2023"/>
  <c r="F2023" s="1"/>
  <c r="B2024"/>
  <c r="E2024"/>
  <c r="G2024"/>
  <c r="F2024" s="1"/>
  <c r="B2025"/>
  <c r="E2025"/>
  <c r="G2025"/>
  <c r="F2025" s="1"/>
  <c r="B2026"/>
  <c r="E2026"/>
  <c r="G2026"/>
  <c r="F2026" s="1"/>
  <c r="B2027"/>
  <c r="E2027"/>
  <c r="G2027"/>
  <c r="F2027" s="1"/>
  <c r="B2028"/>
  <c r="E2028"/>
  <c r="G2028"/>
  <c r="F2028" s="1"/>
  <c r="B2029"/>
  <c r="E2029"/>
  <c r="G2029"/>
  <c r="F2029" s="1"/>
  <c r="B2030"/>
  <c r="E2030"/>
  <c r="G2030"/>
  <c r="F2030" s="1"/>
  <c r="B2031"/>
  <c r="E2031"/>
  <c r="G2031"/>
  <c r="F2031" s="1"/>
  <c r="B2032"/>
  <c r="E2032"/>
  <c r="G2032"/>
  <c r="F2032" s="1"/>
  <c r="B2033"/>
  <c r="E2033"/>
  <c r="G2033"/>
  <c r="F2033" s="1"/>
  <c r="B2034"/>
  <c r="E2034"/>
  <c r="G2034"/>
  <c r="F2034" s="1"/>
  <c r="B2035"/>
  <c r="E2035"/>
  <c r="G2035"/>
  <c r="F2035" s="1"/>
  <c r="B2036"/>
  <c r="E2036"/>
  <c r="G2036"/>
  <c r="F2036" s="1"/>
  <c r="B2037"/>
  <c r="E2037"/>
  <c r="G2037"/>
  <c r="F2037" s="1"/>
  <c r="B2038"/>
  <c r="E2038"/>
  <c r="G2038"/>
  <c r="F2038" s="1"/>
  <c r="B2039"/>
  <c r="E2039"/>
  <c r="G2039"/>
  <c r="F2039" s="1"/>
  <c r="B2040"/>
  <c r="E2040"/>
  <c r="G2040"/>
  <c r="F2040" s="1"/>
  <c r="B2041"/>
  <c r="E2041"/>
  <c r="G2041"/>
  <c r="F2041" s="1"/>
  <c r="B2042"/>
  <c r="E2042"/>
  <c r="G2042"/>
  <c r="F2042" s="1"/>
  <c r="B2043"/>
  <c r="E2043"/>
  <c r="G2043"/>
  <c r="F2043" s="1"/>
  <c r="B2044"/>
  <c r="E2044"/>
  <c r="G2044"/>
  <c r="F2044" s="1"/>
  <c r="B2045"/>
  <c r="E2045"/>
  <c r="G2045"/>
  <c r="F2045" s="1"/>
  <c r="B2046"/>
  <c r="E2046"/>
  <c r="G2046"/>
  <c r="F2046" s="1"/>
  <c r="B2047"/>
  <c r="E2047"/>
  <c r="G2047"/>
  <c r="F2047" s="1"/>
  <c r="B2048"/>
  <c r="E2048"/>
  <c r="G2048"/>
  <c r="F2048" s="1"/>
  <c r="B2049"/>
  <c r="E2049"/>
  <c r="G2049"/>
  <c r="F2049" s="1"/>
  <c r="B2050"/>
  <c r="E2050"/>
  <c r="G2050"/>
  <c r="F2050" s="1"/>
  <c r="B2051"/>
  <c r="E2051"/>
  <c r="G2051"/>
  <c r="F2051" s="1"/>
  <c r="B2052"/>
  <c r="E2052"/>
  <c r="G2052"/>
  <c r="F2052" s="1"/>
  <c r="B2053"/>
  <c r="E2053"/>
  <c r="G2053"/>
  <c r="F2053" s="1"/>
  <c r="B2054"/>
  <c r="E2054"/>
  <c r="G2054"/>
  <c r="F2054" s="1"/>
  <c r="B2055"/>
  <c r="E2055"/>
  <c r="G2055"/>
  <c r="F2055" s="1"/>
  <c r="B2056"/>
  <c r="E2056"/>
  <c r="G2056"/>
  <c r="F2056" s="1"/>
  <c r="B2057"/>
  <c r="E2057"/>
  <c r="G2057"/>
  <c r="F2057" s="1"/>
  <c r="B2058"/>
  <c r="E2058"/>
  <c r="G2058"/>
  <c r="F2058" s="1"/>
  <c r="B2059"/>
  <c r="E2059"/>
  <c r="G2059"/>
  <c r="F2059" s="1"/>
  <c r="B2060"/>
  <c r="E2060"/>
  <c r="G2060"/>
  <c r="F2060" s="1"/>
  <c r="B2061"/>
  <c r="E2061"/>
  <c r="G2061"/>
  <c r="F2061" s="1"/>
  <c r="B2062"/>
  <c r="E2062"/>
  <c r="G2062"/>
  <c r="F2062" s="1"/>
  <c r="B2063"/>
  <c r="E2063"/>
  <c r="G2063"/>
  <c r="F2063" s="1"/>
  <c r="B2064"/>
  <c r="E2064"/>
  <c r="G2064"/>
  <c r="F2064" s="1"/>
  <c r="B2065"/>
  <c r="E2065"/>
  <c r="G2065"/>
  <c r="F2065" s="1"/>
  <c r="B2066"/>
  <c r="E2066"/>
  <c r="G2066"/>
  <c r="F2066" s="1"/>
  <c r="B2067"/>
  <c r="E2067"/>
  <c r="G2067"/>
  <c r="F2067" s="1"/>
  <c r="B2068"/>
  <c r="E2068"/>
  <c r="G2068"/>
  <c r="F2068" s="1"/>
  <c r="B2069"/>
  <c r="E2069"/>
  <c r="G2069"/>
  <c r="F2069" s="1"/>
  <c r="B2070"/>
  <c r="E2070"/>
  <c r="G2070"/>
  <c r="F2070" s="1"/>
  <c r="B2071"/>
  <c r="E2071"/>
  <c r="G2071"/>
  <c r="F2071" s="1"/>
  <c r="B2072"/>
  <c r="E2072"/>
  <c r="G2072"/>
  <c r="F2072" s="1"/>
  <c r="B2073"/>
  <c r="E2073"/>
  <c r="G2073"/>
  <c r="F2073" s="1"/>
  <c r="B2074"/>
  <c r="E2074"/>
  <c r="G2074"/>
  <c r="F2074" s="1"/>
  <c r="B2075"/>
  <c r="E2075"/>
  <c r="G2075"/>
  <c r="F2075" s="1"/>
  <c r="B2076"/>
  <c r="E2076"/>
  <c r="G2076"/>
  <c r="F2076" s="1"/>
  <c r="B2077"/>
  <c r="E2077"/>
  <c r="G2077"/>
  <c r="F2077" s="1"/>
  <c r="B2078"/>
  <c r="E2078"/>
  <c r="G2078"/>
  <c r="F2078" s="1"/>
  <c r="B2079"/>
  <c r="E2079"/>
  <c r="G2079"/>
  <c r="F2079" s="1"/>
  <c r="B2080"/>
  <c r="E2080"/>
  <c r="G2080"/>
  <c r="F2080" s="1"/>
  <c r="B2081"/>
  <c r="E2081"/>
  <c r="G2081"/>
  <c r="F2081" s="1"/>
  <c r="B2082"/>
  <c r="E2082"/>
  <c r="G2082"/>
  <c r="F2082" s="1"/>
  <c r="B2083"/>
  <c r="E2083"/>
  <c r="G2083"/>
  <c r="F2083" s="1"/>
  <c r="B2084"/>
  <c r="E2084"/>
  <c r="G2084"/>
  <c r="F2084" s="1"/>
  <c r="B2085"/>
  <c r="E2085"/>
  <c r="G2085"/>
  <c r="F2085" s="1"/>
  <c r="B2086"/>
  <c r="E2086"/>
  <c r="G2086"/>
  <c r="F2086" s="1"/>
  <c r="B2087"/>
  <c r="E2087"/>
  <c r="G2087"/>
  <c r="F2087" s="1"/>
  <c r="B2088"/>
  <c r="E2088"/>
  <c r="F2088"/>
  <c r="G2088"/>
  <c r="B2089"/>
  <c r="E2089"/>
  <c r="F2089"/>
  <c r="G2089"/>
  <c r="B2090"/>
  <c r="E2090"/>
  <c r="F2090"/>
  <c r="G2090"/>
  <c r="B2091"/>
  <c r="E2091"/>
  <c r="F2091"/>
  <c r="G2091"/>
  <c r="B2092"/>
  <c r="E2092"/>
  <c r="F2092"/>
  <c r="G2092"/>
  <c r="B2093"/>
  <c r="E2093"/>
  <c r="F2093"/>
  <c r="G2093"/>
  <c r="B2094"/>
  <c r="E2094"/>
  <c r="F2094"/>
  <c r="G2094"/>
  <c r="B2095"/>
  <c r="E2095"/>
  <c r="F2095"/>
  <c r="G2095"/>
  <c r="B2096"/>
  <c r="E2096"/>
  <c r="F2096"/>
  <c r="G2096"/>
  <c r="B2097"/>
  <c r="E2097"/>
  <c r="F2097"/>
  <c r="G2097"/>
  <c r="B2098"/>
  <c r="E2098"/>
  <c r="F2098"/>
  <c r="G2098"/>
  <c r="B2099"/>
  <c r="E2099"/>
  <c r="F2099"/>
  <c r="G2099"/>
  <c r="B2100"/>
  <c r="E2100"/>
  <c r="F2100"/>
  <c r="G2100"/>
  <c r="B2101"/>
  <c r="E2101"/>
  <c r="F2101"/>
  <c r="G2101"/>
  <c r="B2102"/>
  <c r="E2102"/>
  <c r="F2102"/>
  <c r="G2102"/>
  <c r="B2103"/>
  <c r="E2103"/>
  <c r="F2103"/>
  <c r="G2103"/>
  <c r="B2104"/>
  <c r="E2104"/>
  <c r="F2104"/>
  <c r="G2104"/>
  <c r="B2105"/>
  <c r="E2105"/>
  <c r="F2105"/>
  <c r="G2105"/>
  <c r="B2106"/>
  <c r="E2106"/>
  <c r="F2106"/>
  <c r="G2106"/>
  <c r="B2107"/>
  <c r="E2107"/>
  <c r="F2107"/>
  <c r="G2107"/>
  <c r="B2108"/>
  <c r="E2108"/>
  <c r="F2108"/>
  <c r="G2108"/>
  <c r="B2109"/>
  <c r="E2109"/>
  <c r="F2109"/>
  <c r="G2109"/>
  <c r="B2110"/>
  <c r="E2110"/>
  <c r="F2110"/>
  <c r="G2110"/>
  <c r="B2111"/>
  <c r="E2111"/>
  <c r="F2111"/>
  <c r="G2111"/>
  <c r="B2112"/>
  <c r="E2112"/>
  <c r="F2112"/>
  <c r="G2112"/>
  <c r="B2113"/>
  <c r="E2113"/>
  <c r="F2113"/>
  <c r="G2113"/>
  <c r="B2114"/>
  <c r="E2114"/>
  <c r="F2114"/>
  <c r="G2114"/>
  <c r="B2115"/>
  <c r="E2115"/>
  <c r="F2115"/>
  <c r="G2115"/>
  <c r="B2116"/>
  <c r="E2116"/>
  <c r="F2116"/>
  <c r="G2116"/>
  <c r="B2117"/>
  <c r="E2117"/>
  <c r="F2117"/>
  <c r="G2117"/>
  <c r="B2118"/>
  <c r="E2118"/>
  <c r="F2118"/>
  <c r="G2118"/>
  <c r="B2119"/>
  <c r="E2119"/>
  <c r="F2119"/>
  <c r="G2119"/>
  <c r="B2120"/>
  <c r="E2120"/>
  <c r="F2120"/>
  <c r="G2120"/>
  <c r="B2121"/>
  <c r="E2121"/>
  <c r="F2121"/>
  <c r="G2121"/>
  <c r="B2122"/>
  <c r="E2122"/>
  <c r="F2122"/>
  <c r="G2122"/>
  <c r="B2123"/>
  <c r="E2123"/>
  <c r="F2123"/>
  <c r="G2123"/>
  <c r="B2124"/>
  <c r="E2124"/>
  <c r="F2124"/>
  <c r="G2124"/>
  <c r="B2125"/>
  <c r="E2125"/>
  <c r="F2125"/>
  <c r="G2125"/>
  <c r="B2126"/>
  <c r="E2126"/>
  <c r="F2126"/>
  <c r="G2126"/>
  <c r="B2127"/>
  <c r="E2127"/>
  <c r="F2127"/>
  <c r="G2127"/>
  <c r="B2128"/>
  <c r="E2128"/>
  <c r="F2128"/>
  <c r="G2128"/>
  <c r="B2129"/>
  <c r="E2129"/>
  <c r="F2129"/>
  <c r="G2129"/>
  <c r="B2130"/>
  <c r="E2130"/>
  <c r="F2130"/>
  <c r="G2130"/>
  <c r="B2131"/>
  <c r="E2131"/>
  <c r="F2131"/>
  <c r="G2131"/>
  <c r="B2132"/>
  <c r="E2132"/>
  <c r="F2132"/>
  <c r="G2132"/>
  <c r="B2133"/>
  <c r="E2133"/>
  <c r="F2133"/>
  <c r="G2133"/>
  <c r="B2134"/>
  <c r="E2134"/>
  <c r="F2134"/>
  <c r="G2134"/>
  <c r="B2135"/>
  <c r="E2135"/>
  <c r="F2135"/>
  <c r="G2135"/>
  <c r="B2136"/>
  <c r="E2136"/>
  <c r="F2136"/>
  <c r="G2136"/>
  <c r="B2137"/>
  <c r="E2137"/>
  <c r="F2137"/>
  <c r="G2137"/>
  <c r="B2138"/>
  <c r="E2138"/>
  <c r="F2138"/>
  <c r="G2138"/>
  <c r="B2139"/>
  <c r="E2139"/>
  <c r="F2139"/>
  <c r="G2139"/>
  <c r="B2140"/>
  <c r="E2140"/>
  <c r="F2140"/>
  <c r="G2140"/>
  <c r="B2141"/>
  <c r="E2141"/>
  <c r="F2141"/>
  <c r="G2141"/>
  <c r="B2142"/>
  <c r="E2142"/>
  <c r="F2142"/>
  <c r="G2142"/>
  <c r="B2143"/>
  <c r="E2143"/>
  <c r="F2143"/>
  <c r="G2143"/>
  <c r="B2144"/>
  <c r="E2144"/>
  <c r="F2144"/>
  <c r="G2144"/>
  <c r="B2145"/>
  <c r="E2145"/>
  <c r="F2145"/>
  <c r="G2145"/>
  <c r="B2146"/>
  <c r="E2146"/>
  <c r="F2146"/>
  <c r="G2146"/>
  <c r="B2147"/>
  <c r="E2147"/>
  <c r="F2147"/>
  <c r="G2147"/>
  <c r="B2148"/>
  <c r="E2148"/>
  <c r="F2148"/>
  <c r="G2148"/>
  <c r="B2149"/>
  <c r="E2149"/>
  <c r="F2149"/>
  <c r="G2149"/>
  <c r="B2150"/>
  <c r="E2150"/>
  <c r="F2150"/>
  <c r="G2150"/>
  <c r="B2151"/>
  <c r="E2151"/>
  <c r="F2151"/>
  <c r="G2151"/>
  <c r="B2152"/>
  <c r="E2152"/>
  <c r="F2152"/>
  <c r="G2152"/>
  <c r="B2153"/>
  <c r="E2153"/>
  <c r="F2153"/>
  <c r="G2153"/>
  <c r="B2154"/>
  <c r="E2154"/>
  <c r="F2154"/>
  <c r="G2154"/>
  <c r="B2155"/>
  <c r="E2155"/>
  <c r="F2155"/>
  <c r="G2155"/>
  <c r="B2156"/>
  <c r="E2156"/>
  <c r="F2156"/>
  <c r="G2156"/>
  <c r="B2157"/>
  <c r="E2157"/>
  <c r="F2157"/>
  <c r="G2157"/>
  <c r="B2158"/>
  <c r="E2158"/>
  <c r="F2158"/>
  <c r="G2158"/>
  <c r="B2159"/>
  <c r="E2159"/>
  <c r="F2159"/>
  <c r="G2159"/>
  <c r="B2160"/>
  <c r="E2160"/>
  <c r="F2160"/>
  <c r="G2160"/>
  <c r="B2161"/>
  <c r="E2161"/>
  <c r="F2161"/>
  <c r="G2161"/>
  <c r="B2162"/>
  <c r="E2162"/>
  <c r="F2162"/>
  <c r="G2162"/>
  <c r="B2163"/>
  <c r="E2163"/>
  <c r="F2163"/>
  <c r="G2163"/>
  <c r="B2164"/>
  <c r="E2164"/>
  <c r="F2164"/>
  <c r="G2164"/>
  <c r="B2165"/>
  <c r="E2165"/>
  <c r="F2165"/>
  <c r="G2165"/>
  <c r="B2166"/>
  <c r="E2166"/>
  <c r="F2166"/>
  <c r="G2166"/>
  <c r="B2167"/>
  <c r="E2167"/>
  <c r="F2167"/>
  <c r="G2167"/>
  <c r="B2168"/>
  <c r="E2168"/>
  <c r="F2168"/>
  <c r="G2168"/>
  <c r="B2169"/>
  <c r="E2169"/>
  <c r="F2169"/>
  <c r="G2169"/>
  <c r="B2170"/>
  <c r="E2170"/>
  <c r="F2170"/>
  <c r="G2170"/>
  <c r="B2171"/>
  <c r="E2171"/>
  <c r="F2171"/>
  <c r="G2171"/>
  <c r="B2172"/>
  <c r="E2172"/>
  <c r="F2172"/>
  <c r="G2172"/>
  <c r="B2173"/>
  <c r="E2173"/>
  <c r="F2173"/>
  <c r="G2173"/>
  <c r="B2174"/>
  <c r="E2174"/>
  <c r="F2174"/>
  <c r="G2174"/>
  <c r="B2175"/>
  <c r="E2175"/>
  <c r="F2175"/>
  <c r="G2175"/>
  <c r="B2176"/>
  <c r="E2176"/>
  <c r="F2176"/>
  <c r="G2176"/>
  <c r="B2177"/>
  <c r="E2177"/>
  <c r="F2177"/>
  <c r="G2177"/>
  <c r="B2178"/>
  <c r="E2178"/>
  <c r="F2178"/>
  <c r="G2178"/>
  <c r="B2179"/>
  <c r="E2179"/>
  <c r="F2179"/>
  <c r="G2179"/>
  <c r="B2180"/>
  <c r="E2180"/>
  <c r="F2180"/>
  <c r="G2180"/>
  <c r="B2181"/>
  <c r="E2181"/>
  <c r="F2181"/>
  <c r="G2181"/>
  <c r="B2182"/>
  <c r="E2182"/>
  <c r="F2182"/>
  <c r="G2182"/>
  <c r="B2183"/>
  <c r="E2183"/>
  <c r="F2183"/>
  <c r="G2183"/>
  <c r="B2184"/>
  <c r="E2184"/>
  <c r="F2184"/>
  <c r="G2184"/>
  <c r="B2185"/>
  <c r="E2185"/>
  <c r="F2185"/>
  <c r="G2185"/>
  <c r="B2186"/>
  <c r="E2186"/>
  <c r="F2186"/>
  <c r="G2186"/>
  <c r="B2187"/>
  <c r="E2187"/>
  <c r="F2187"/>
  <c r="G2187"/>
  <c r="B2188"/>
  <c r="E2188"/>
  <c r="F2188"/>
  <c r="G2188"/>
  <c r="B2189"/>
  <c r="E2189"/>
  <c r="F2189"/>
  <c r="G2189"/>
  <c r="B2190"/>
  <c r="E2190"/>
  <c r="F2190"/>
  <c r="G2190"/>
  <c r="B2191"/>
  <c r="E2191"/>
  <c r="F2191"/>
  <c r="G2191"/>
  <c r="B2192"/>
  <c r="E2192"/>
  <c r="F2192"/>
  <c r="G2192"/>
  <c r="B2193"/>
  <c r="E2193"/>
  <c r="F2193"/>
  <c r="G2193"/>
  <c r="B2194"/>
  <c r="E2194"/>
  <c r="F2194"/>
  <c r="G2194"/>
  <c r="B2195"/>
  <c r="E2195"/>
  <c r="F2195"/>
  <c r="G2195"/>
  <c r="B2196"/>
  <c r="E2196"/>
  <c r="F2196"/>
  <c r="G2196"/>
  <c r="B2197"/>
  <c r="E2197"/>
  <c r="F2197"/>
  <c r="G2197"/>
  <c r="B2198"/>
  <c r="E2198"/>
  <c r="F2198"/>
  <c r="G2198"/>
  <c r="B2199"/>
  <c r="E2199"/>
  <c r="F2199"/>
  <c r="G2199"/>
  <c r="B2200"/>
  <c r="E2200"/>
  <c r="F2200"/>
  <c r="G2200"/>
  <c r="B2201"/>
  <c r="E2201"/>
  <c r="F2201"/>
  <c r="G2201"/>
  <c r="B2202"/>
  <c r="E2202"/>
  <c r="F2202"/>
  <c r="G2202"/>
  <c r="B2203"/>
  <c r="E2203"/>
  <c r="F2203"/>
  <c r="G2203"/>
  <c r="B2204"/>
  <c r="E2204"/>
  <c r="F2204"/>
  <c r="G2204"/>
  <c r="B2205"/>
  <c r="E2205"/>
  <c r="F2205"/>
  <c r="G2205"/>
  <c r="B2206"/>
  <c r="E2206"/>
  <c r="F2206"/>
  <c r="G2206"/>
  <c r="B2207"/>
  <c r="E2207"/>
  <c r="F2207"/>
  <c r="G2207"/>
  <c r="B2208"/>
  <c r="E2208"/>
  <c r="F2208"/>
  <c r="G2208"/>
  <c r="B2209"/>
  <c r="E2209"/>
  <c r="F2209"/>
  <c r="G2209"/>
  <c r="B2210"/>
  <c r="E2210"/>
  <c r="F2210"/>
  <c r="G2210"/>
  <c r="B2211"/>
  <c r="E2211"/>
  <c r="F2211"/>
  <c r="G2211"/>
  <c r="B2212"/>
  <c r="E2212"/>
  <c r="F2212"/>
  <c r="G2212"/>
  <c r="B2213"/>
  <c r="E2213"/>
  <c r="F2213"/>
  <c r="G2213"/>
  <c r="B2214"/>
  <c r="E2214"/>
  <c r="F2214"/>
  <c r="G2214"/>
  <c r="B2215"/>
  <c r="E2215"/>
  <c r="F2215"/>
  <c r="G2215"/>
  <c r="B2216"/>
  <c r="E2216"/>
  <c r="F2216"/>
  <c r="G2216"/>
  <c r="B2217"/>
  <c r="E2217"/>
  <c r="F2217"/>
  <c r="G2217"/>
  <c r="B2218"/>
  <c r="E2218"/>
  <c r="F2218"/>
  <c r="G2218"/>
  <c r="B2219"/>
  <c r="E2219"/>
  <c r="F2219"/>
  <c r="G2219"/>
  <c r="B2220"/>
  <c r="E2220"/>
  <c r="F2220"/>
  <c r="G2220"/>
  <c r="B2221"/>
  <c r="E2221"/>
  <c r="F2221"/>
  <c r="G2221"/>
  <c r="B2222"/>
  <c r="E2222"/>
  <c r="F2222"/>
  <c r="G2222"/>
  <c r="B2223"/>
  <c r="E2223"/>
  <c r="F2223"/>
  <c r="G2223"/>
  <c r="B2224"/>
  <c r="E2224"/>
  <c r="F2224"/>
  <c r="G2224"/>
  <c r="B2225"/>
  <c r="E2225"/>
  <c r="F2225"/>
  <c r="G2225"/>
  <c r="B2226"/>
  <c r="E2226"/>
  <c r="F2226"/>
  <c r="G2226"/>
  <c r="B2227"/>
  <c r="E2227"/>
  <c r="F2227"/>
  <c r="G2227"/>
  <c r="B2228"/>
  <c r="E2228"/>
  <c r="F2228"/>
  <c r="G2228"/>
  <c r="B2229"/>
  <c r="E2229"/>
  <c r="F2229"/>
  <c r="G2229"/>
  <c r="B2230"/>
  <c r="E2230"/>
  <c r="F2230"/>
  <c r="G2230"/>
  <c r="B2231"/>
  <c r="E2231"/>
  <c r="F2231"/>
  <c r="G2231"/>
  <c r="B2232"/>
  <c r="E2232"/>
  <c r="F2232"/>
  <c r="G2232"/>
  <c r="B2233"/>
  <c r="E2233"/>
  <c r="F2233"/>
  <c r="G2233"/>
  <c r="B2234"/>
  <c r="E2234"/>
  <c r="F2234"/>
  <c r="G2234"/>
  <c r="B2235"/>
  <c r="E2235"/>
  <c r="F2235"/>
  <c r="G2235"/>
  <c r="B2236"/>
  <c r="E2236"/>
  <c r="F2236"/>
  <c r="G2236"/>
  <c r="B2237"/>
  <c r="E2237"/>
  <c r="F2237"/>
  <c r="G2237"/>
  <c r="B2238"/>
  <c r="E2238"/>
  <c r="F2238"/>
  <c r="G2238"/>
  <c r="B2239"/>
  <c r="E2239"/>
  <c r="F2239"/>
  <c r="G2239"/>
  <c r="B2240"/>
  <c r="E2240"/>
  <c r="F2240"/>
  <c r="G2240"/>
  <c r="B2241"/>
  <c r="E2241"/>
  <c r="F2241"/>
  <c r="G2241"/>
  <c r="B2242"/>
  <c r="E2242"/>
  <c r="F2242"/>
  <c r="G2242"/>
  <c r="B2243"/>
  <c r="E2243"/>
  <c r="F2243"/>
  <c r="G2243"/>
  <c r="B2244"/>
  <c r="E2244"/>
  <c r="F2244"/>
  <c r="G2244"/>
  <c r="B2245"/>
  <c r="E2245"/>
  <c r="F2245"/>
  <c r="G2245"/>
  <c r="B2246"/>
  <c r="E2246"/>
  <c r="F2246"/>
  <c r="G2246"/>
  <c r="B2247"/>
  <c r="E2247"/>
  <c r="F2247"/>
  <c r="G2247"/>
  <c r="B2248"/>
  <c r="E2248"/>
  <c r="F2248"/>
  <c r="G2248"/>
  <c r="B2249"/>
  <c r="E2249"/>
  <c r="F2249"/>
  <c r="G2249"/>
  <c r="B2250"/>
  <c r="E2250"/>
  <c r="F2250"/>
  <c r="G2250"/>
  <c r="B2251"/>
  <c r="E2251"/>
  <c r="F2251"/>
  <c r="G2251"/>
  <c r="B2252"/>
  <c r="E2252"/>
  <c r="F2252"/>
  <c r="G2252"/>
  <c r="B2253"/>
  <c r="E2253"/>
  <c r="F2253"/>
  <c r="G2253"/>
  <c r="B2254"/>
  <c r="E2254"/>
  <c r="F2254"/>
  <c r="G2254"/>
  <c r="B2255"/>
  <c r="E2255"/>
  <c r="F2255"/>
  <c r="G2255"/>
  <c r="B2256"/>
  <c r="E2256"/>
  <c r="F2256"/>
  <c r="G2256"/>
  <c r="B2257"/>
  <c r="E2257"/>
  <c r="F2257"/>
  <c r="G2257"/>
  <c r="B2258"/>
  <c r="E2258"/>
  <c r="F2258"/>
  <c r="G2258"/>
  <c r="B2259"/>
  <c r="E2259"/>
  <c r="F2259"/>
  <c r="G2259"/>
  <c r="B2260"/>
  <c r="E2260"/>
  <c r="F2260"/>
  <c r="G2260"/>
  <c r="B2261"/>
  <c r="E2261"/>
  <c r="F2261"/>
  <c r="G2261"/>
  <c r="B2262"/>
  <c r="E2262"/>
  <c r="F2262"/>
  <c r="G2262"/>
  <c r="B2263"/>
  <c r="E2263"/>
  <c r="F2263"/>
  <c r="G2263"/>
  <c r="B2264"/>
  <c r="E2264"/>
  <c r="F2264"/>
  <c r="G2264"/>
  <c r="B2265"/>
  <c r="E2265"/>
  <c r="F2265"/>
  <c r="G2265"/>
  <c r="B2266"/>
  <c r="E2266"/>
  <c r="F2266"/>
  <c r="G2266"/>
  <c r="B2267"/>
  <c r="E2267"/>
  <c r="F2267"/>
  <c r="G2267"/>
  <c r="B2268"/>
  <c r="E2268"/>
  <c r="F2268"/>
  <c r="G2268"/>
  <c r="B2269"/>
  <c r="E2269"/>
  <c r="F2269"/>
  <c r="G2269"/>
  <c r="B2270"/>
  <c r="E2270"/>
  <c r="F2270"/>
  <c r="G2270"/>
  <c r="B2271"/>
  <c r="E2271"/>
  <c r="F2271"/>
  <c r="G2271"/>
  <c r="B2272"/>
  <c r="E2272"/>
  <c r="F2272"/>
  <c r="G2272"/>
  <c r="B2273"/>
  <c r="E2273"/>
  <c r="F2273"/>
  <c r="G2273"/>
  <c r="B2274"/>
  <c r="E2274"/>
  <c r="F2274"/>
  <c r="G2274"/>
  <c r="B2275"/>
  <c r="E2275"/>
  <c r="F2275"/>
  <c r="G2275"/>
  <c r="B2276"/>
  <c r="E2276"/>
  <c r="F2276"/>
  <c r="G2276"/>
  <c r="B2277"/>
  <c r="E2277"/>
  <c r="F2277"/>
  <c r="G2277"/>
  <c r="B2278"/>
  <c r="E2278"/>
  <c r="F2278"/>
  <c r="G2278"/>
  <c r="B2279"/>
  <c r="E2279"/>
  <c r="F2279"/>
  <c r="G2279"/>
  <c r="B2280"/>
  <c r="E2280"/>
  <c r="F2280"/>
  <c r="G2280"/>
  <c r="B2281"/>
  <c r="E2281"/>
  <c r="F2281"/>
  <c r="G2281"/>
  <c r="B2282"/>
  <c r="E2282"/>
  <c r="F2282"/>
  <c r="G2282"/>
  <c r="B2283"/>
  <c r="E2283"/>
  <c r="F2283"/>
  <c r="G2283"/>
  <c r="B2284"/>
  <c r="E2284"/>
  <c r="F2284"/>
  <c r="G2284"/>
  <c r="B2285"/>
  <c r="E2285"/>
  <c r="F2285"/>
  <c r="G2285"/>
  <c r="B2286"/>
  <c r="E2286"/>
  <c r="F2286"/>
  <c r="G2286"/>
  <c r="B2287"/>
  <c r="E2287"/>
  <c r="F2287"/>
  <c r="G2287"/>
  <c r="B2288"/>
  <c r="E2288"/>
  <c r="F2288"/>
  <c r="G2288"/>
  <c r="B2289"/>
  <c r="E2289"/>
  <c r="F2289"/>
  <c r="G2289"/>
  <c r="B2290"/>
  <c r="E2290"/>
  <c r="F2290"/>
  <c r="G2290"/>
  <c r="B2291"/>
  <c r="E2291"/>
  <c r="F2291"/>
  <c r="G2291"/>
  <c r="B2292"/>
  <c r="E2292"/>
  <c r="F2292"/>
  <c r="G2292"/>
  <c r="B2293"/>
  <c r="E2293"/>
  <c r="F2293"/>
  <c r="G2293"/>
  <c r="B2294"/>
  <c r="E2294"/>
  <c r="F2294"/>
  <c r="G2294"/>
  <c r="B2295"/>
  <c r="E2295"/>
  <c r="F2295"/>
  <c r="G2295"/>
  <c r="B2296"/>
  <c r="E2296"/>
  <c r="F2296"/>
  <c r="G2296"/>
  <c r="B2297"/>
  <c r="E2297"/>
  <c r="F2297"/>
  <c r="G2297"/>
  <c r="B2298"/>
  <c r="E2298"/>
  <c r="F2298"/>
  <c r="G2298"/>
  <c r="B2299"/>
  <c r="E2299"/>
  <c r="F2299"/>
  <c r="G2299"/>
  <c r="B2300"/>
  <c r="E2300"/>
  <c r="F2300"/>
  <c r="G2300"/>
  <c r="B2301"/>
  <c r="E2301"/>
  <c r="F2301"/>
  <c r="G2301"/>
  <c r="B2302"/>
  <c r="E2302"/>
  <c r="F2302"/>
  <c r="G2302"/>
  <c r="B2303"/>
  <c r="E2303"/>
  <c r="F2303"/>
  <c r="G2303"/>
  <c r="B2304"/>
  <c r="E2304"/>
  <c r="F2304"/>
  <c r="G2304"/>
  <c r="B2305"/>
  <c r="E2305"/>
  <c r="F2305"/>
  <c r="G2305"/>
  <c r="B2306"/>
  <c r="E2306"/>
  <c r="F2306"/>
  <c r="G2306"/>
  <c r="B2307"/>
  <c r="E2307"/>
  <c r="F2307"/>
  <c r="G2307"/>
  <c r="B2308"/>
  <c r="E2308"/>
  <c r="F2308"/>
  <c r="G2308"/>
  <c r="B2309"/>
  <c r="E2309"/>
  <c r="F2309"/>
  <c r="G2309"/>
  <c r="B2310"/>
  <c r="E2310"/>
  <c r="F2310"/>
  <c r="G2310"/>
  <c r="B2311"/>
  <c r="E2311"/>
  <c r="F2311"/>
  <c r="G2311"/>
  <c r="B2312"/>
  <c r="E2312"/>
  <c r="F2312"/>
  <c r="G2312"/>
  <c r="B2313"/>
  <c r="E2313"/>
  <c r="F2313"/>
  <c r="G2313"/>
  <c r="B2314"/>
  <c r="E2314"/>
  <c r="F2314"/>
  <c r="G2314"/>
  <c r="B2315"/>
  <c r="E2315"/>
  <c r="F2315"/>
  <c r="G2315"/>
  <c r="B2316"/>
  <c r="E2316"/>
  <c r="F2316"/>
  <c r="G2316"/>
  <c r="B2317"/>
  <c r="E2317"/>
  <c r="F2317"/>
  <c r="G2317"/>
  <c r="B2318"/>
  <c r="E2318"/>
  <c r="F2318"/>
  <c r="G2318"/>
  <c r="B2319"/>
  <c r="E2319"/>
  <c r="F2319"/>
  <c r="G2319"/>
  <c r="B2320"/>
  <c r="E2320"/>
  <c r="F2320"/>
  <c r="G2320"/>
  <c r="B2321"/>
  <c r="E2321"/>
  <c r="F2321"/>
  <c r="G2321"/>
  <c r="B2322"/>
  <c r="E2322"/>
  <c r="F2322"/>
  <c r="G2322"/>
  <c r="B2323"/>
  <c r="E2323"/>
  <c r="F2323"/>
  <c r="G2323"/>
  <c r="B2324"/>
  <c r="E2324"/>
  <c r="F2324"/>
  <c r="G2324"/>
  <c r="B2325"/>
  <c r="E2325"/>
  <c r="F2325"/>
  <c r="G2325"/>
  <c r="B2326"/>
  <c r="E2326"/>
  <c r="F2326"/>
  <c r="G2326"/>
  <c r="B2327"/>
  <c r="E2327"/>
  <c r="F2327"/>
  <c r="G2327"/>
  <c r="B2328"/>
  <c r="E2328"/>
  <c r="F2328"/>
  <c r="G2328"/>
  <c r="B2329"/>
  <c r="E2329"/>
  <c r="F2329"/>
  <c r="G2329"/>
  <c r="B2330"/>
  <c r="E2330"/>
  <c r="F2330"/>
  <c r="G2330"/>
  <c r="B2331"/>
  <c r="E2331"/>
  <c r="F2331"/>
  <c r="G2331"/>
  <c r="B2332"/>
  <c r="E2332"/>
  <c r="F2332"/>
  <c r="G2332"/>
  <c r="B2333"/>
  <c r="E2333"/>
  <c r="F2333"/>
  <c r="G2333"/>
  <c r="B2334"/>
  <c r="E2334"/>
  <c r="F2334"/>
  <c r="G2334"/>
  <c r="B2335"/>
  <c r="E2335"/>
  <c r="F2335"/>
  <c r="G2335"/>
  <c r="B2336"/>
  <c r="E2336"/>
  <c r="F2336"/>
  <c r="G2336"/>
  <c r="B2337"/>
  <c r="E2337"/>
  <c r="F2337"/>
  <c r="G2337"/>
  <c r="B2338"/>
  <c r="E2338"/>
  <c r="F2338"/>
  <c r="G2338"/>
  <c r="B2339"/>
  <c r="E2339"/>
  <c r="F2339"/>
  <c r="G2339"/>
  <c r="B2340"/>
  <c r="E2340"/>
  <c r="F2340"/>
  <c r="G2340"/>
  <c r="B2341"/>
  <c r="E2341"/>
  <c r="F2341"/>
  <c r="G2341"/>
  <c r="B2342"/>
  <c r="E2342"/>
  <c r="F2342"/>
  <c r="G2342"/>
  <c r="B2343"/>
  <c r="E2343"/>
  <c r="F2343"/>
  <c r="G2343"/>
  <c r="B2344"/>
  <c r="E2344"/>
  <c r="F2344"/>
  <c r="G2344"/>
  <c r="B2345"/>
  <c r="E2345"/>
  <c r="F2345"/>
  <c r="G2345"/>
  <c r="B2346"/>
  <c r="E2346"/>
  <c r="F2346"/>
  <c r="G2346"/>
  <c r="B2347"/>
  <c r="E2347"/>
  <c r="F2347"/>
  <c r="G2347"/>
  <c r="B2348"/>
  <c r="E2348"/>
  <c r="F2348"/>
  <c r="G2348"/>
  <c r="B2349"/>
  <c r="E2349"/>
  <c r="F2349"/>
  <c r="G2349"/>
  <c r="B2350"/>
  <c r="E2350"/>
  <c r="F2350"/>
  <c r="G2350"/>
  <c r="B2351"/>
  <c r="E2351"/>
  <c r="F2351"/>
  <c r="G2351"/>
  <c r="B2352"/>
  <c r="E2352"/>
  <c r="F2352"/>
  <c r="G2352"/>
  <c r="B2353"/>
  <c r="E2353"/>
  <c r="F2353"/>
  <c r="G2353"/>
  <c r="B2354"/>
  <c r="E2354"/>
  <c r="F2354"/>
  <c r="G2354"/>
  <c r="B2355"/>
  <c r="E2355"/>
  <c r="F2355"/>
  <c r="G2355"/>
  <c r="B2356"/>
  <c r="E2356"/>
  <c r="F2356"/>
  <c r="G2356"/>
  <c r="B2357"/>
  <c r="E2357"/>
  <c r="F2357"/>
  <c r="G2357"/>
  <c r="B2358"/>
  <c r="E2358"/>
  <c r="F2358"/>
  <c r="G2358"/>
  <c r="B2359"/>
  <c r="E2359"/>
  <c r="F2359"/>
  <c r="G2359"/>
  <c r="B2360"/>
  <c r="E2360"/>
  <c r="F2360"/>
  <c r="G2360"/>
  <c r="B2361"/>
  <c r="E2361"/>
  <c r="F2361"/>
  <c r="G2361"/>
  <c r="B2362"/>
  <c r="E2362"/>
  <c r="F2362"/>
  <c r="G2362"/>
  <c r="B2363"/>
  <c r="E2363"/>
  <c r="F2363"/>
  <c r="G2363"/>
  <c r="B2364"/>
  <c r="E2364"/>
  <c r="F2364"/>
  <c r="G2364"/>
  <c r="B2365"/>
  <c r="E2365"/>
  <c r="F2365"/>
  <c r="G2365"/>
  <c r="B2366"/>
  <c r="E2366"/>
  <c r="F2366"/>
  <c r="G2366"/>
  <c r="B2367"/>
  <c r="E2367"/>
  <c r="F2367"/>
  <c r="G2367"/>
  <c r="B2368"/>
  <c r="E2368"/>
  <c r="F2368"/>
  <c r="G2368"/>
  <c r="B2369"/>
  <c r="E2369"/>
  <c r="F2369"/>
  <c r="G2369"/>
  <c r="B2370"/>
  <c r="E2370"/>
  <c r="F2370"/>
  <c r="G2370"/>
  <c r="B2371"/>
  <c r="E2371"/>
  <c r="F2371"/>
  <c r="G2371"/>
  <c r="B2372"/>
  <c r="E2372"/>
  <c r="F2372"/>
  <c r="G2372"/>
  <c r="B2373"/>
  <c r="E2373"/>
  <c r="F2373"/>
  <c r="G2373"/>
  <c r="B2374"/>
  <c r="E2374"/>
  <c r="F2374"/>
  <c r="G2374"/>
  <c r="B2375"/>
  <c r="E2375"/>
  <c r="F2375"/>
  <c r="G2375"/>
  <c r="B2376"/>
  <c r="E2376"/>
  <c r="F2376"/>
  <c r="G2376"/>
  <c r="B2377"/>
  <c r="E2377"/>
  <c r="F2377"/>
  <c r="G2377"/>
  <c r="B2378"/>
  <c r="E2378"/>
  <c r="F2378"/>
  <c r="G2378"/>
  <c r="B2379"/>
  <c r="E2379"/>
  <c r="F2379"/>
  <c r="G2379"/>
  <c r="B2380"/>
  <c r="E2380"/>
  <c r="F2380"/>
  <c r="G2380"/>
  <c r="B2381"/>
  <c r="E2381"/>
  <c r="F2381"/>
  <c r="G2381"/>
  <c r="B2382"/>
  <c r="E2382"/>
  <c r="F2382"/>
  <c r="G2382"/>
  <c r="B2383"/>
  <c r="E2383"/>
  <c r="F2383"/>
  <c r="G2383"/>
  <c r="B2384"/>
  <c r="E2384"/>
  <c r="F2384"/>
  <c r="G2384"/>
  <c r="B2385"/>
  <c r="E2385"/>
  <c r="F2385"/>
  <c r="G2385"/>
  <c r="B2386"/>
  <c r="E2386"/>
  <c r="F2386"/>
  <c r="G2386"/>
  <c r="B2387"/>
  <c r="E2387"/>
  <c r="F2387"/>
  <c r="G2387"/>
  <c r="B2388"/>
  <c r="E2388"/>
  <c r="F2388"/>
  <c r="G2388"/>
  <c r="B2389"/>
  <c r="E2389"/>
  <c r="F2389"/>
  <c r="G2389"/>
  <c r="B2390"/>
  <c r="E2390"/>
  <c r="F2390"/>
  <c r="G2390"/>
  <c r="B2391"/>
  <c r="E2391"/>
  <c r="F2391"/>
  <c r="G2391"/>
  <c r="B2392"/>
  <c r="E2392"/>
  <c r="F2392"/>
  <c r="G2392"/>
  <c r="B2393"/>
  <c r="E2393"/>
  <c r="F2393"/>
  <c r="G2393"/>
  <c r="B2394"/>
  <c r="E2394"/>
  <c r="F2394"/>
  <c r="G2394"/>
  <c r="B2395"/>
  <c r="E2395"/>
  <c r="F2395"/>
  <c r="G2395"/>
  <c r="B2396"/>
  <c r="E2396"/>
  <c r="F2396"/>
  <c r="G2396"/>
  <c r="B2397"/>
  <c r="E2397"/>
  <c r="F2397"/>
  <c r="G2397"/>
  <c r="B2398"/>
  <c r="E2398"/>
  <c r="F2398"/>
  <c r="G2398"/>
  <c r="B2399"/>
  <c r="E2399"/>
  <c r="F2399"/>
  <c r="G2399"/>
  <c r="B2400"/>
  <c r="E2400"/>
  <c r="F2400"/>
  <c r="G2400"/>
  <c r="B2401"/>
  <c r="E2401"/>
  <c r="F2401"/>
  <c r="G2401"/>
  <c r="B2402"/>
  <c r="E2402"/>
  <c r="F2402"/>
  <c r="G2402"/>
  <c r="B2403"/>
  <c r="E2403"/>
  <c r="F2403"/>
  <c r="G2403"/>
  <c r="B2404"/>
  <c r="E2404"/>
  <c r="F2404"/>
  <c r="G2404"/>
  <c r="B2405"/>
  <c r="E2405"/>
  <c r="F2405"/>
  <c r="G2405"/>
  <c r="B2406"/>
  <c r="E2406"/>
  <c r="F2406"/>
  <c r="G2406"/>
  <c r="B2407"/>
  <c r="E2407"/>
  <c r="F2407"/>
  <c r="G2407"/>
  <c r="B2408"/>
  <c r="E2408"/>
  <c r="F2408"/>
  <c r="G2408"/>
  <c r="B2409"/>
  <c r="E2409"/>
  <c r="F2409"/>
  <c r="G2409"/>
  <c r="B2410"/>
  <c r="E2410"/>
  <c r="F2410"/>
  <c r="G2410"/>
  <c r="B2411"/>
  <c r="E2411"/>
  <c r="F2411"/>
  <c r="G2411"/>
  <c r="B2412"/>
  <c r="E2412"/>
  <c r="F2412"/>
  <c r="G2412"/>
  <c r="B2413"/>
  <c r="E2413"/>
  <c r="F2413"/>
  <c r="G2413"/>
  <c r="B2414"/>
  <c r="E2414"/>
  <c r="F2414"/>
  <c r="G2414"/>
  <c r="B2415"/>
  <c r="E2415"/>
  <c r="F2415"/>
  <c r="G2415"/>
  <c r="B2416"/>
  <c r="E2416"/>
  <c r="F2416"/>
  <c r="G2416"/>
  <c r="B2417"/>
  <c r="E2417"/>
  <c r="F2417"/>
  <c r="G2417"/>
  <c r="B2418"/>
  <c r="E2418"/>
  <c r="F2418"/>
  <c r="G2418"/>
  <c r="B2419"/>
  <c r="E2419"/>
  <c r="F2419"/>
  <c r="G2419"/>
  <c r="B2420"/>
  <c r="E2420"/>
  <c r="F2420"/>
  <c r="G2420"/>
  <c r="B2421"/>
  <c r="E2421"/>
  <c r="F2421"/>
  <c r="G2421"/>
  <c r="B2422"/>
  <c r="E2422"/>
  <c r="F2422"/>
  <c r="G2422"/>
  <c r="B2423"/>
  <c r="E2423"/>
  <c r="F2423"/>
  <c r="G2423"/>
  <c r="B2424"/>
  <c r="E2424"/>
  <c r="F2424"/>
  <c r="G2424"/>
  <c r="B2425"/>
  <c r="E2425"/>
  <c r="F2425"/>
  <c r="G2425"/>
  <c r="B2426"/>
  <c r="E2426"/>
  <c r="F2426"/>
  <c r="G2426"/>
  <c r="B2427"/>
  <c r="E2427"/>
  <c r="F2427"/>
  <c r="G2427"/>
  <c r="B2428"/>
  <c r="E2428"/>
  <c r="F2428"/>
  <c r="G2428"/>
  <c r="B2429"/>
  <c r="E2429"/>
  <c r="F2429"/>
  <c r="G2429"/>
  <c r="B2430"/>
  <c r="E2430"/>
  <c r="F2430"/>
  <c r="G2430"/>
  <c r="B2431"/>
  <c r="E2431"/>
  <c r="F2431"/>
  <c r="G2431"/>
  <c r="B2432"/>
  <c r="E2432"/>
  <c r="F2432"/>
  <c r="G2432"/>
  <c r="B2433"/>
  <c r="E2433"/>
  <c r="F2433"/>
  <c r="G2433"/>
  <c r="B2434"/>
  <c r="E2434"/>
  <c r="F2434"/>
  <c r="G2434"/>
  <c r="B2435"/>
  <c r="E2435"/>
  <c r="F2435"/>
  <c r="G2435"/>
  <c r="B2436"/>
  <c r="E2436"/>
  <c r="F2436"/>
  <c r="G2436"/>
  <c r="B2437"/>
  <c r="E2437"/>
  <c r="F2437"/>
  <c r="G2437"/>
  <c r="B2438"/>
  <c r="E2438"/>
  <c r="F2438"/>
  <c r="G2438"/>
  <c r="B2439"/>
  <c r="E2439"/>
  <c r="F2439"/>
  <c r="G2439"/>
  <c r="B2440"/>
  <c r="E2440"/>
  <c r="F2440"/>
  <c r="G2440"/>
  <c r="B2441"/>
  <c r="E2441"/>
  <c r="F2441"/>
  <c r="G2441"/>
  <c r="B2442"/>
  <c r="E2442"/>
  <c r="F2442"/>
  <c r="G2442"/>
  <c r="B2443"/>
  <c r="E2443"/>
  <c r="F2443"/>
  <c r="G2443"/>
  <c r="B2444"/>
  <c r="E2444"/>
  <c r="F2444"/>
  <c r="G2444"/>
  <c r="B2445"/>
  <c r="E2445"/>
  <c r="F2445"/>
  <c r="G2445"/>
  <c r="B2446"/>
  <c r="E2446"/>
  <c r="F2446"/>
  <c r="G2446"/>
  <c r="B2447"/>
  <c r="E2447"/>
  <c r="F2447"/>
  <c r="G2447"/>
  <c r="B2448"/>
  <c r="E2448"/>
  <c r="F2448"/>
  <c r="G2448"/>
  <c r="B2449"/>
  <c r="E2449"/>
  <c r="F2449"/>
  <c r="G2449"/>
  <c r="B2450"/>
  <c r="E2450"/>
  <c r="F2450"/>
  <c r="G2450"/>
  <c r="B2451"/>
  <c r="E2451"/>
  <c r="F2451"/>
  <c r="G2451"/>
  <c r="B2452"/>
  <c r="E2452"/>
  <c r="F2452"/>
  <c r="G2452"/>
  <c r="B2453"/>
  <c r="E2453"/>
  <c r="F2453"/>
  <c r="G2453"/>
  <c r="B2454"/>
  <c r="E2454"/>
  <c r="F2454"/>
  <c r="G2454"/>
  <c r="B2455"/>
  <c r="E2455"/>
  <c r="F2455"/>
  <c r="G2455"/>
  <c r="B2456"/>
  <c r="E2456"/>
  <c r="F2456"/>
  <c r="G2456"/>
  <c r="B2457"/>
  <c r="E2457"/>
  <c r="F2457"/>
  <c r="G2457"/>
  <c r="B2458"/>
  <c r="E2458"/>
  <c r="F2458"/>
  <c r="G2458"/>
  <c r="B2459"/>
  <c r="E2459"/>
  <c r="F2459"/>
  <c r="G2459"/>
  <c r="B2460"/>
  <c r="E2460"/>
  <c r="F2460"/>
  <c r="G2460"/>
  <c r="B2461"/>
  <c r="E2461"/>
  <c r="F2461"/>
  <c r="G2461"/>
  <c r="B2462"/>
  <c r="E2462"/>
  <c r="F2462"/>
  <c r="G2462"/>
  <c r="B2463"/>
  <c r="E2463"/>
  <c r="F2463"/>
  <c r="G2463"/>
  <c r="B2464"/>
  <c r="E2464"/>
  <c r="F2464"/>
  <c r="G2464"/>
  <c r="B2465"/>
  <c r="E2465"/>
  <c r="F2465"/>
  <c r="G2465"/>
  <c r="B2466"/>
  <c r="E2466"/>
  <c r="F2466"/>
  <c r="G2466"/>
  <c r="B2467"/>
  <c r="E2467"/>
  <c r="F2467"/>
  <c r="G2467"/>
  <c r="B2468"/>
  <c r="E2468"/>
  <c r="F2468"/>
  <c r="G2468"/>
  <c r="B2469"/>
  <c r="E2469"/>
  <c r="F2469"/>
  <c r="G2469"/>
  <c r="B2470"/>
  <c r="E2470"/>
  <c r="F2470"/>
  <c r="G2470"/>
  <c r="B2471"/>
  <c r="E2471"/>
  <c r="F2471"/>
  <c r="G2471"/>
  <c r="B2472"/>
  <c r="E2472"/>
  <c r="F2472"/>
  <c r="G2472"/>
  <c r="B2473"/>
  <c r="E2473"/>
  <c r="F2473"/>
  <c r="G2473"/>
  <c r="B2474"/>
  <c r="E2474"/>
  <c r="F2474"/>
  <c r="G2474"/>
  <c r="B2475"/>
  <c r="E2475"/>
  <c r="F2475"/>
  <c r="G2475"/>
  <c r="B2476"/>
  <c r="E2476"/>
  <c r="F2476"/>
  <c r="G2476"/>
  <c r="B2477"/>
  <c r="E2477"/>
  <c r="F2477"/>
  <c r="G2477"/>
  <c r="B2478"/>
  <c r="E2478"/>
  <c r="F2478"/>
  <c r="G2478"/>
  <c r="B2479"/>
  <c r="E2479"/>
  <c r="F2479"/>
  <c r="G2479"/>
  <c r="B2480"/>
  <c r="E2480"/>
  <c r="F2480"/>
  <c r="G2480"/>
  <c r="B2481"/>
  <c r="E2481"/>
  <c r="F2481"/>
  <c r="G2481"/>
  <c r="B2482"/>
  <c r="E2482"/>
  <c r="F2482"/>
  <c r="G2482"/>
  <c r="B2483"/>
  <c r="E2483"/>
  <c r="F2483"/>
  <c r="G2483"/>
  <c r="B2484"/>
  <c r="E2484"/>
  <c r="F2484"/>
  <c r="G2484"/>
  <c r="B2485"/>
  <c r="E2485"/>
  <c r="F2485"/>
  <c r="G2485"/>
  <c r="B2486"/>
  <c r="E2486"/>
  <c r="F2486"/>
  <c r="G2486"/>
  <c r="B2487"/>
  <c r="E2487"/>
  <c r="F2487"/>
  <c r="G2487"/>
  <c r="B2488"/>
  <c r="E2488"/>
  <c r="F2488"/>
  <c r="G2488"/>
  <c r="B2489"/>
  <c r="E2489"/>
  <c r="F2489"/>
  <c r="G2489"/>
  <c r="B2490"/>
  <c r="E2490"/>
  <c r="F2490"/>
  <c r="G2490"/>
  <c r="B2491"/>
  <c r="E2491"/>
  <c r="F2491"/>
  <c r="G2491"/>
  <c r="B2492"/>
  <c r="E2492"/>
  <c r="F2492"/>
  <c r="G2492"/>
  <c r="B2493"/>
  <c r="E2493"/>
  <c r="F2493"/>
  <c r="G2493"/>
  <c r="B2494"/>
  <c r="E2494"/>
  <c r="F2494"/>
  <c r="G2494"/>
  <c r="B2495"/>
  <c r="E2495"/>
  <c r="F2495"/>
  <c r="G2495"/>
  <c r="B2496"/>
  <c r="E2496"/>
  <c r="F2496"/>
  <c r="G2496"/>
  <c r="B2497"/>
  <c r="E2497"/>
  <c r="F2497"/>
  <c r="G2497"/>
  <c r="B2498"/>
  <c r="E2498"/>
  <c r="F2498"/>
  <c r="G2498"/>
  <c r="B2499"/>
  <c r="E2499"/>
  <c r="F2499"/>
  <c r="G2499"/>
  <c r="B2500"/>
  <c r="E2500"/>
  <c r="F2500"/>
  <c r="G2500"/>
  <c r="B2501"/>
  <c r="E2501"/>
  <c r="F2501"/>
  <c r="G2501"/>
  <c r="B2502"/>
  <c r="E2502"/>
  <c r="F2502"/>
  <c r="G2502"/>
  <c r="B2503"/>
  <c r="E2503"/>
  <c r="F2503"/>
  <c r="G2503"/>
  <c r="B2504"/>
  <c r="E2504"/>
  <c r="F2504"/>
  <c r="G2504"/>
  <c r="B2505"/>
  <c r="E2505"/>
  <c r="F2505"/>
  <c r="G2505"/>
  <c r="B2506"/>
  <c r="E2506"/>
  <c r="F2506"/>
  <c r="G2506"/>
  <c r="B2507"/>
  <c r="E2507"/>
  <c r="F2507"/>
  <c r="G2507"/>
  <c r="B2508"/>
  <c r="E2508"/>
  <c r="F2508"/>
  <c r="G2508"/>
  <c r="B2509"/>
  <c r="E2509"/>
  <c r="F2509"/>
  <c r="G2509"/>
  <c r="B2510"/>
  <c r="E2510"/>
  <c r="F2510"/>
  <c r="G2510"/>
  <c r="B2511"/>
  <c r="E2511"/>
  <c r="F2511"/>
  <c r="G2511"/>
  <c r="B2512"/>
  <c r="E2512"/>
  <c r="F2512"/>
  <c r="G2512"/>
  <c r="B2513"/>
  <c r="E2513"/>
  <c r="F2513"/>
  <c r="G2513"/>
  <c r="B2514"/>
  <c r="E2514"/>
  <c r="F2514"/>
  <c r="G2514"/>
  <c r="B2515"/>
  <c r="E2515"/>
  <c r="F2515"/>
  <c r="G2515"/>
  <c r="B2516"/>
  <c r="E2516"/>
  <c r="F2516"/>
  <c r="G2516"/>
  <c r="B2517"/>
  <c r="E2517"/>
  <c r="F2517"/>
  <c r="G2517"/>
  <c r="B2518"/>
  <c r="E2518"/>
  <c r="F2518"/>
  <c r="G2518"/>
  <c r="B2519"/>
  <c r="E2519"/>
  <c r="F2519"/>
  <c r="G2519"/>
  <c r="B2520"/>
  <c r="E2520"/>
  <c r="F2520"/>
  <c r="G2520"/>
  <c r="B2521"/>
  <c r="E2521"/>
  <c r="F2521"/>
  <c r="G2521"/>
  <c r="B2522"/>
  <c r="E2522"/>
  <c r="F2522"/>
  <c r="G2522"/>
  <c r="B2523"/>
  <c r="E2523"/>
  <c r="F2523"/>
  <c r="G2523"/>
  <c r="B2524"/>
  <c r="E2524"/>
  <c r="F2524"/>
  <c r="G2524"/>
  <c r="B2525"/>
  <c r="E2525"/>
  <c r="F2525"/>
  <c r="G2525"/>
  <c r="B2526"/>
  <c r="E2526"/>
  <c r="F2526"/>
  <c r="G2526"/>
  <c r="B2527"/>
  <c r="E2527"/>
  <c r="F2527"/>
  <c r="G2527"/>
  <c r="B2528"/>
  <c r="E2528"/>
  <c r="F2528"/>
  <c r="G2528"/>
  <c r="B2529"/>
  <c r="E2529"/>
  <c r="F2529"/>
  <c r="G2529"/>
  <c r="B2530"/>
  <c r="E2530"/>
  <c r="F2530"/>
  <c r="G2530"/>
  <c r="B2531"/>
  <c r="E2531"/>
  <c r="F2531"/>
  <c r="G2531"/>
  <c r="B2532"/>
  <c r="E2532"/>
  <c r="F2532"/>
  <c r="G2532"/>
  <c r="B2533"/>
  <c r="E2533"/>
  <c r="F2533"/>
  <c r="G2533"/>
  <c r="B2534"/>
  <c r="E2534"/>
  <c r="F2534"/>
  <c r="G2534"/>
  <c r="B2535"/>
  <c r="E2535"/>
  <c r="F2535"/>
  <c r="G2535"/>
  <c r="B2536"/>
  <c r="E2536"/>
  <c r="F2536"/>
  <c r="G2536"/>
  <c r="B2537"/>
  <c r="E2537"/>
  <c r="F2537"/>
  <c r="G2537"/>
  <c r="B2538"/>
  <c r="E2538"/>
  <c r="F2538"/>
  <c r="G2538"/>
  <c r="B2539"/>
  <c r="E2539"/>
  <c r="F2539"/>
  <c r="G2539"/>
  <c r="B2540"/>
  <c r="E2540"/>
  <c r="F2540"/>
  <c r="G2540"/>
  <c r="B2541"/>
  <c r="E2541"/>
  <c r="F2541"/>
  <c r="G2541"/>
  <c r="B2542"/>
  <c r="E2542"/>
  <c r="F2542"/>
  <c r="G2542"/>
  <c r="B2543"/>
  <c r="E2543"/>
  <c r="F2543"/>
  <c r="G2543"/>
  <c r="B2544"/>
  <c r="E2544"/>
  <c r="F2544"/>
  <c r="G2544"/>
  <c r="B2545"/>
  <c r="E2545"/>
  <c r="F2545"/>
  <c r="G2545"/>
  <c r="B2546"/>
  <c r="E2546"/>
  <c r="F2546"/>
  <c r="G2546"/>
  <c r="B2547"/>
  <c r="E2547"/>
  <c r="F2547"/>
  <c r="G2547"/>
  <c r="B2548"/>
  <c r="E2548"/>
  <c r="F2548"/>
  <c r="G2548"/>
  <c r="B2549"/>
  <c r="E2549"/>
  <c r="F2549"/>
  <c r="G2549"/>
  <c r="B2550"/>
  <c r="E2550"/>
  <c r="F2550"/>
  <c r="G2550"/>
  <c r="B2551"/>
  <c r="E2551"/>
  <c r="F2551"/>
  <c r="G2551"/>
  <c r="B2552"/>
  <c r="E2552"/>
  <c r="F2552"/>
  <c r="G2552"/>
  <c r="B2553"/>
  <c r="E2553"/>
  <c r="F2553"/>
  <c r="G2553"/>
  <c r="B2554"/>
  <c r="E2554"/>
  <c r="F2554"/>
  <c r="G2554"/>
  <c r="B2555"/>
  <c r="E2555"/>
  <c r="F2555"/>
  <c r="G2555"/>
  <c r="B2556"/>
  <c r="E2556"/>
  <c r="F2556"/>
  <c r="G2556"/>
  <c r="B2557"/>
  <c r="E2557"/>
  <c r="F2557"/>
  <c r="G2557"/>
  <c r="B2558"/>
  <c r="E2558"/>
  <c r="F2558"/>
  <c r="G2558"/>
  <c r="B2559"/>
  <c r="E2559"/>
  <c r="F2559"/>
  <c r="G2559"/>
  <c r="B2560"/>
  <c r="E2560"/>
  <c r="F2560"/>
  <c r="G2560"/>
  <c r="B2561"/>
  <c r="E2561"/>
  <c r="F2561"/>
  <c r="G2561"/>
  <c r="B2562"/>
  <c r="E2562"/>
  <c r="F2562"/>
  <c r="G2562"/>
  <c r="B2563"/>
  <c r="E2563"/>
  <c r="F2563"/>
  <c r="G2563"/>
  <c r="B2564"/>
  <c r="E2564"/>
  <c r="F2564"/>
  <c r="G2564"/>
  <c r="B2565"/>
  <c r="E2565"/>
  <c r="F2565"/>
  <c r="G2565"/>
  <c r="B2566"/>
  <c r="E2566"/>
  <c r="F2566"/>
  <c r="G2566"/>
  <c r="B2567"/>
  <c r="E2567"/>
  <c r="F2567"/>
  <c r="G2567"/>
  <c r="B2568"/>
  <c r="E2568"/>
  <c r="F2568"/>
  <c r="G2568"/>
  <c r="B2569"/>
  <c r="E2569"/>
  <c r="F2569"/>
  <c r="G2569"/>
  <c r="B2570"/>
  <c r="E2570"/>
  <c r="F2570"/>
  <c r="G2570"/>
  <c r="B2571"/>
  <c r="E2571"/>
  <c r="F2571"/>
  <c r="G2571"/>
  <c r="B2572"/>
  <c r="E2572"/>
  <c r="F2572"/>
  <c r="G2572"/>
  <c r="B2573"/>
  <c r="E2573"/>
  <c r="F2573"/>
  <c r="G2573"/>
  <c r="B2574"/>
  <c r="E2574"/>
  <c r="F2574"/>
  <c r="G2574"/>
  <c r="B2575"/>
  <c r="E2575"/>
  <c r="F2575"/>
  <c r="G2575"/>
  <c r="B2576"/>
  <c r="E2576"/>
  <c r="F2576"/>
  <c r="G2576"/>
  <c r="B2577"/>
  <c r="E2577"/>
  <c r="F2577"/>
  <c r="G2577"/>
  <c r="B2578"/>
  <c r="E2578"/>
  <c r="F2578"/>
  <c r="G2578"/>
  <c r="B2579"/>
  <c r="E2579"/>
  <c r="F2579"/>
  <c r="G2579"/>
  <c r="B2580"/>
  <c r="E2580"/>
  <c r="F2580"/>
  <c r="G2580"/>
  <c r="B2581"/>
  <c r="E2581"/>
  <c r="F2581"/>
  <c r="G2581"/>
  <c r="B2582"/>
  <c r="E2582"/>
  <c r="F2582"/>
  <c r="G2582"/>
  <c r="B2583"/>
  <c r="E2583"/>
  <c r="F2583"/>
  <c r="G2583"/>
  <c r="B2584"/>
  <c r="E2584"/>
  <c r="F2584"/>
  <c r="G2584"/>
  <c r="B2585"/>
  <c r="E2585"/>
  <c r="F2585"/>
  <c r="G2585"/>
  <c r="B2586"/>
  <c r="E2586"/>
  <c r="F2586"/>
  <c r="G2586"/>
  <c r="B2587"/>
  <c r="E2587"/>
  <c r="F2587"/>
  <c r="G2587"/>
  <c r="B2588"/>
  <c r="E2588"/>
  <c r="F2588"/>
  <c r="G2588"/>
  <c r="B2589"/>
  <c r="E2589"/>
  <c r="F2589"/>
  <c r="G2589"/>
  <c r="B2590"/>
  <c r="E2590"/>
  <c r="F2590"/>
  <c r="G2590"/>
  <c r="B2591"/>
  <c r="E2591"/>
  <c r="F2591"/>
  <c r="G2591"/>
  <c r="B2592"/>
  <c r="E2592"/>
  <c r="F2592"/>
  <c r="G2592"/>
  <c r="B2593"/>
  <c r="E2593"/>
  <c r="F2593"/>
  <c r="G2593"/>
  <c r="B2594"/>
  <c r="E2594"/>
  <c r="F2594"/>
  <c r="G2594"/>
  <c r="B2595"/>
  <c r="E2595"/>
  <c r="F2595"/>
  <c r="G2595"/>
  <c r="B2596"/>
  <c r="E2596"/>
  <c r="F2596"/>
  <c r="G2596"/>
  <c r="B2597"/>
  <c r="E2597"/>
  <c r="F2597"/>
  <c r="G2597"/>
  <c r="B2598"/>
  <c r="E2598"/>
  <c r="F2598"/>
  <c r="G2598"/>
  <c r="B2599"/>
  <c r="E2599"/>
  <c r="F2599"/>
  <c r="G2599"/>
  <c r="B2600"/>
  <c r="E2600"/>
  <c r="F2600"/>
  <c r="G2600"/>
  <c r="B2601"/>
  <c r="E2601"/>
  <c r="F2601"/>
  <c r="G2601"/>
  <c r="B2602"/>
  <c r="E2602"/>
  <c r="F2602"/>
  <c r="G2602"/>
  <c r="B2603"/>
  <c r="E2603"/>
  <c r="F2603"/>
  <c r="G2603"/>
  <c r="B2604"/>
  <c r="E2604"/>
  <c r="F2604"/>
  <c r="G2604"/>
  <c r="B2605"/>
  <c r="E2605"/>
  <c r="F2605"/>
  <c r="G2605"/>
  <c r="B2606"/>
  <c r="E2606"/>
  <c r="F2606"/>
  <c r="G2606"/>
  <c r="B2607"/>
  <c r="E2607"/>
  <c r="F2607"/>
  <c r="G2607"/>
  <c r="B2608"/>
  <c r="E2608"/>
  <c r="F2608"/>
  <c r="G2608"/>
  <c r="B2609"/>
  <c r="E2609"/>
  <c r="F2609"/>
  <c r="G2609"/>
  <c r="B2610"/>
  <c r="E2610"/>
  <c r="F2610"/>
  <c r="G2610"/>
  <c r="B2611"/>
  <c r="E2611"/>
  <c r="F2611"/>
  <c r="G2611"/>
  <c r="B2612"/>
  <c r="E2612"/>
  <c r="F2612"/>
  <c r="G2612"/>
  <c r="B2613"/>
  <c r="E2613"/>
  <c r="F2613"/>
  <c r="G2613"/>
  <c r="B2614"/>
  <c r="E2614"/>
  <c r="F2614"/>
  <c r="G2614"/>
  <c r="B2615"/>
  <c r="E2615"/>
  <c r="F2615"/>
  <c r="G2615"/>
  <c r="B2616"/>
  <c r="E2616"/>
  <c r="F2616"/>
  <c r="G2616"/>
  <c r="B2617"/>
  <c r="E2617"/>
  <c r="F2617"/>
  <c r="G2617"/>
  <c r="B2618"/>
  <c r="E2618"/>
  <c r="F2618"/>
  <c r="G2618"/>
  <c r="B2619"/>
  <c r="E2619"/>
  <c r="F2619"/>
  <c r="G2619"/>
  <c r="B2620"/>
  <c r="E2620"/>
  <c r="F2620"/>
  <c r="G2620"/>
  <c r="B2621"/>
  <c r="E2621"/>
  <c r="F2621"/>
  <c r="G2621"/>
  <c r="B2622"/>
  <c r="E2622"/>
  <c r="F2622"/>
  <c r="G2622"/>
  <c r="B2623"/>
  <c r="E2623"/>
  <c r="F2623"/>
  <c r="G2623"/>
  <c r="B2624"/>
  <c r="E2624"/>
  <c r="F2624"/>
  <c r="G2624"/>
  <c r="B2625"/>
  <c r="E2625"/>
  <c r="F2625"/>
  <c r="G2625"/>
  <c r="B2626"/>
  <c r="E2626"/>
  <c r="F2626"/>
  <c r="G2626"/>
  <c r="B2627"/>
  <c r="E2627"/>
  <c r="F2627"/>
  <c r="G2627"/>
  <c r="B2628"/>
  <c r="E2628"/>
  <c r="F2628"/>
  <c r="G2628"/>
  <c r="B2629"/>
  <c r="E2629"/>
  <c r="F2629"/>
  <c r="G2629"/>
  <c r="B2630"/>
  <c r="E2630"/>
  <c r="F2630"/>
  <c r="G2630"/>
  <c r="B2631"/>
  <c r="E2631"/>
  <c r="F2631"/>
  <c r="G2631"/>
  <c r="B2632"/>
  <c r="E2632"/>
  <c r="F2632"/>
  <c r="G2632"/>
  <c r="B2633"/>
  <c r="E2633"/>
  <c r="F2633"/>
  <c r="G2633"/>
  <c r="B2634"/>
  <c r="E2634"/>
  <c r="F2634"/>
  <c r="G2634"/>
  <c r="B2635"/>
  <c r="E2635"/>
  <c r="F2635"/>
  <c r="G2635"/>
  <c r="B2636"/>
  <c r="E2636"/>
  <c r="F2636"/>
  <c r="G2636"/>
  <c r="B2637"/>
  <c r="E2637"/>
  <c r="F2637"/>
  <c r="G2637"/>
  <c r="B2638"/>
  <c r="E2638"/>
  <c r="F2638"/>
  <c r="G2638"/>
  <c r="B2639"/>
  <c r="E2639"/>
  <c r="F2639"/>
  <c r="G2639"/>
  <c r="B2640"/>
  <c r="E2640"/>
  <c r="F2640"/>
  <c r="G2640"/>
  <c r="B2641"/>
  <c r="E2641"/>
  <c r="F2641"/>
  <c r="G2641"/>
  <c r="B2642"/>
  <c r="E2642"/>
  <c r="F2642"/>
  <c r="G2642"/>
  <c r="B2643"/>
  <c r="E2643"/>
  <c r="F2643"/>
  <c r="G2643"/>
  <c r="B2644"/>
  <c r="E2644"/>
  <c r="F2644"/>
  <c r="G2644"/>
  <c r="B2645"/>
  <c r="E2645"/>
  <c r="F2645"/>
  <c r="G2645"/>
  <c r="B2646"/>
  <c r="E2646"/>
  <c r="F2646"/>
  <c r="G2646"/>
  <c r="B2647"/>
  <c r="E2647"/>
  <c r="F2647"/>
  <c r="G2647"/>
  <c r="B2648"/>
  <c r="E2648"/>
  <c r="F2648"/>
  <c r="G2648"/>
  <c r="B2649"/>
  <c r="E2649"/>
  <c r="F2649"/>
  <c r="G2649"/>
  <c r="B2650"/>
  <c r="E2650"/>
  <c r="F2650"/>
  <c r="G2650"/>
  <c r="B2651"/>
  <c r="E2651"/>
  <c r="F2651"/>
  <c r="G2651"/>
  <c r="B2652"/>
  <c r="E2652"/>
  <c r="F2652"/>
  <c r="G2652"/>
  <c r="B2653"/>
  <c r="E2653"/>
  <c r="F2653"/>
  <c r="G2653"/>
  <c r="B2654"/>
  <c r="E2654"/>
  <c r="F2654"/>
  <c r="G2654"/>
  <c r="B2655"/>
  <c r="E2655"/>
  <c r="F2655"/>
  <c r="G2655"/>
  <c r="B2656"/>
  <c r="E2656"/>
  <c r="F2656"/>
  <c r="G2656"/>
  <c r="B2657"/>
  <c r="E2657"/>
  <c r="F2657"/>
  <c r="G2657"/>
  <c r="B2658"/>
  <c r="E2658"/>
  <c r="F2658"/>
  <c r="G2658"/>
  <c r="B2659"/>
  <c r="E2659"/>
  <c r="F2659"/>
  <c r="G2659"/>
  <c r="B2660"/>
  <c r="E2660"/>
  <c r="F2660"/>
  <c r="G2660"/>
  <c r="B2661"/>
  <c r="E2661"/>
  <c r="F2661"/>
  <c r="G2661"/>
  <c r="B2662"/>
  <c r="E2662"/>
  <c r="F2662"/>
  <c r="G2662"/>
  <c r="B2663"/>
  <c r="E2663"/>
  <c r="F2663"/>
  <c r="G2663"/>
  <c r="B2664"/>
  <c r="E2664"/>
  <c r="F2664"/>
  <c r="G2664"/>
  <c r="B2665"/>
  <c r="E2665"/>
  <c r="F2665"/>
  <c r="G2665"/>
  <c r="B2666"/>
  <c r="E2666"/>
  <c r="F2666"/>
  <c r="G2666"/>
  <c r="B2667"/>
  <c r="E2667"/>
  <c r="F2667"/>
  <c r="G2667"/>
  <c r="B2668"/>
  <c r="E2668"/>
  <c r="F2668"/>
  <c r="G2668"/>
  <c r="B2669"/>
  <c r="E2669"/>
  <c r="F2669"/>
  <c r="G2669"/>
  <c r="B2670"/>
  <c r="E2670"/>
  <c r="F2670"/>
  <c r="G2670"/>
  <c r="B2671"/>
  <c r="E2671"/>
  <c r="F2671"/>
  <c r="G2671"/>
  <c r="B2672"/>
  <c r="E2672"/>
  <c r="F2672"/>
  <c r="G2672"/>
  <c r="B2673"/>
  <c r="E2673"/>
  <c r="F2673"/>
  <c r="G2673"/>
  <c r="B2674"/>
  <c r="E2674"/>
  <c r="F2674"/>
  <c r="G2674"/>
  <c r="B2675"/>
  <c r="E2675"/>
  <c r="F2675"/>
  <c r="G2675"/>
  <c r="B2676"/>
  <c r="E2676"/>
  <c r="F2676"/>
  <c r="G2676"/>
  <c r="B2677"/>
  <c r="E2677"/>
  <c r="F2677"/>
  <c r="G2677"/>
  <c r="B2678"/>
  <c r="E2678"/>
  <c r="F2678"/>
  <c r="G2678"/>
  <c r="B2679"/>
  <c r="E2679"/>
  <c r="F2679"/>
  <c r="G2679"/>
  <c r="B2680"/>
  <c r="E2680"/>
  <c r="F2680"/>
  <c r="G2680"/>
  <c r="B2681"/>
  <c r="E2681"/>
  <c r="F2681"/>
  <c r="G2681"/>
  <c r="B2682"/>
  <c r="E2682"/>
  <c r="F2682"/>
  <c r="G2682"/>
  <c r="B2683"/>
  <c r="E2683"/>
  <c r="F2683"/>
  <c r="G2683"/>
  <c r="B2684"/>
  <c r="E2684"/>
  <c r="F2684"/>
  <c r="G2684"/>
  <c r="B2685"/>
  <c r="E2685"/>
  <c r="F2685"/>
  <c r="G2685"/>
  <c r="B2686"/>
  <c r="E2686"/>
  <c r="F2686"/>
  <c r="G2686"/>
  <c r="B2687"/>
  <c r="E2687"/>
  <c r="F2687"/>
  <c r="G2687"/>
  <c r="B2688"/>
  <c r="E2688"/>
  <c r="F2688"/>
  <c r="G2688"/>
  <c r="B2689"/>
  <c r="E2689"/>
  <c r="F2689"/>
  <c r="G2689"/>
  <c r="B2690"/>
  <c r="E2690"/>
  <c r="F2690"/>
  <c r="G2690"/>
  <c r="B2691"/>
  <c r="E2691"/>
  <c r="F2691"/>
  <c r="G2691"/>
  <c r="B2692"/>
  <c r="E2692"/>
  <c r="F2692"/>
  <c r="G2692"/>
  <c r="B2693"/>
  <c r="E2693"/>
  <c r="F2693"/>
  <c r="G2693"/>
  <c r="B2694"/>
  <c r="E2694"/>
  <c r="F2694"/>
  <c r="G2694"/>
  <c r="B2695"/>
  <c r="E2695"/>
  <c r="F2695"/>
  <c r="G2695"/>
  <c r="B2696"/>
  <c r="E2696"/>
  <c r="F2696"/>
  <c r="G2696"/>
  <c r="B2697"/>
  <c r="E2697"/>
  <c r="F2697"/>
  <c r="G2697"/>
  <c r="B2698"/>
  <c r="E2698"/>
  <c r="F2698"/>
  <c r="G2698"/>
  <c r="B2699"/>
  <c r="E2699"/>
  <c r="F2699"/>
  <c r="G2699"/>
  <c r="B2700"/>
  <c r="E2700"/>
  <c r="F2700"/>
  <c r="G2700"/>
  <c r="B2701"/>
  <c r="E2701"/>
  <c r="F2701"/>
  <c r="G2701"/>
  <c r="B2702"/>
  <c r="E2702"/>
  <c r="F2702"/>
  <c r="G2702"/>
  <c r="B2703"/>
  <c r="E2703"/>
  <c r="F2703"/>
  <c r="G2703"/>
  <c r="B2704"/>
  <c r="E2704"/>
  <c r="F2704"/>
  <c r="G2704"/>
  <c r="B2705"/>
  <c r="E2705"/>
  <c r="F2705"/>
  <c r="G2705"/>
  <c r="B2706"/>
  <c r="E2706"/>
  <c r="F2706"/>
  <c r="G2706"/>
  <c r="B2707"/>
  <c r="E2707"/>
  <c r="F2707"/>
  <c r="G2707"/>
  <c r="B2708"/>
  <c r="E2708"/>
  <c r="F2708"/>
  <c r="G2708"/>
  <c r="B2709"/>
  <c r="E2709"/>
  <c r="F2709"/>
  <c r="G2709"/>
  <c r="B2710"/>
  <c r="E2710"/>
  <c r="F2710"/>
  <c r="G2710"/>
  <c r="B2711"/>
  <c r="E2711"/>
  <c r="F2711"/>
  <c r="G2711"/>
  <c r="B2712"/>
  <c r="E2712"/>
  <c r="F2712"/>
  <c r="G2712"/>
  <c r="B2713"/>
  <c r="E2713"/>
  <c r="F2713"/>
  <c r="G2713"/>
  <c r="B2714"/>
  <c r="E2714"/>
  <c r="F2714"/>
  <c r="G2714"/>
  <c r="B2715"/>
  <c r="E2715"/>
  <c r="F2715"/>
  <c r="G2715"/>
  <c r="B2716"/>
  <c r="E2716"/>
  <c r="F2716"/>
  <c r="G2716"/>
  <c r="B2717"/>
  <c r="E2717"/>
  <c r="F2717"/>
  <c r="G2717"/>
  <c r="B2718"/>
  <c r="E2718"/>
  <c r="F2718"/>
  <c r="G2718"/>
  <c r="B2719"/>
  <c r="E2719"/>
  <c r="F2719"/>
  <c r="G2719"/>
  <c r="B2720"/>
  <c r="E2720"/>
  <c r="F2720"/>
  <c r="G2720"/>
  <c r="B2721"/>
  <c r="E2721"/>
  <c r="F2721"/>
  <c r="G2721"/>
  <c r="B2722"/>
  <c r="E2722"/>
  <c r="F2722"/>
  <c r="G2722"/>
  <c r="B2723"/>
  <c r="E2723"/>
  <c r="F2723"/>
  <c r="G2723"/>
  <c r="B2724"/>
  <c r="E2724"/>
  <c r="F2724"/>
  <c r="G2724"/>
  <c r="B2725"/>
  <c r="E2725"/>
  <c r="F2725"/>
  <c r="G2725"/>
  <c r="B2726"/>
  <c r="E2726"/>
  <c r="F2726"/>
  <c r="G2726"/>
  <c r="B2727"/>
  <c r="E2727"/>
  <c r="F2727"/>
  <c r="G2727"/>
  <c r="B2728"/>
  <c r="E2728"/>
  <c r="F2728"/>
  <c r="G2728"/>
  <c r="B2729"/>
  <c r="E2729"/>
  <c r="F2729"/>
  <c r="G2729"/>
  <c r="B2730"/>
  <c r="E2730"/>
  <c r="F2730"/>
  <c r="G2730"/>
  <c r="B2731"/>
  <c r="E2731"/>
  <c r="F2731"/>
  <c r="G2731"/>
  <c r="B2732"/>
  <c r="E2732"/>
  <c r="F2732"/>
  <c r="G2732"/>
  <c r="B2733"/>
  <c r="E2733"/>
  <c r="F2733"/>
  <c r="G2733"/>
  <c r="B2734"/>
  <c r="E2734"/>
  <c r="F2734"/>
  <c r="G2734"/>
  <c r="B2735"/>
  <c r="E2735"/>
  <c r="F2735"/>
  <c r="G2735"/>
  <c r="B2736"/>
  <c r="E2736"/>
  <c r="F2736"/>
  <c r="G2736"/>
  <c r="B2737"/>
  <c r="E2737"/>
  <c r="F2737"/>
  <c r="G2737"/>
  <c r="B2738"/>
  <c r="E2738"/>
  <c r="F2738"/>
  <c r="G2738"/>
  <c r="B2739"/>
  <c r="E2739"/>
  <c r="F2739"/>
  <c r="G2739"/>
  <c r="B2740"/>
  <c r="E2740"/>
  <c r="F2740"/>
  <c r="G2740"/>
  <c r="B2741"/>
  <c r="E2741"/>
  <c r="F2741"/>
  <c r="G2741"/>
  <c r="B2742"/>
  <c r="E2742"/>
  <c r="F2742"/>
  <c r="G2742"/>
  <c r="B2743"/>
  <c r="E2743"/>
  <c r="F2743"/>
  <c r="G2743"/>
  <c r="B2744"/>
  <c r="E2744"/>
  <c r="F2744"/>
  <c r="G2744"/>
  <c r="B2745"/>
  <c r="E2745"/>
  <c r="F2745"/>
  <c r="G2745"/>
  <c r="B2746"/>
  <c r="E2746"/>
  <c r="F2746"/>
  <c r="G2746"/>
  <c r="B2747"/>
  <c r="E2747"/>
  <c r="F2747"/>
  <c r="G2747"/>
  <c r="B2748"/>
  <c r="E2748"/>
  <c r="F2748"/>
  <c r="G2748"/>
  <c r="B2749"/>
  <c r="E2749"/>
  <c r="F2749"/>
  <c r="G2749"/>
  <c r="B2750"/>
  <c r="E2750"/>
  <c r="F2750"/>
  <c r="G2750"/>
  <c r="B2751"/>
  <c r="E2751"/>
  <c r="F2751"/>
  <c r="G2751"/>
  <c r="B2752"/>
  <c r="E2752"/>
  <c r="F2752"/>
  <c r="G2752"/>
  <c r="B2753"/>
  <c r="E2753"/>
  <c r="F2753"/>
  <c r="G2753"/>
  <c r="B2754"/>
  <c r="E2754"/>
  <c r="F2754"/>
  <c r="G2754"/>
  <c r="B2755"/>
  <c r="E2755"/>
  <c r="F2755"/>
  <c r="G2755"/>
  <c r="B2756"/>
  <c r="E2756"/>
  <c r="F2756"/>
  <c r="G2756"/>
  <c r="B2757"/>
  <c r="E2757"/>
  <c r="F2757"/>
  <c r="G2757"/>
  <c r="B2758"/>
  <c r="E2758"/>
  <c r="F2758"/>
  <c r="G2758"/>
  <c r="B2759"/>
  <c r="E2759"/>
  <c r="F2759"/>
  <c r="G2759"/>
  <c r="B2760"/>
  <c r="E2760"/>
  <c r="F2760"/>
  <c r="G2760"/>
  <c r="B2761"/>
  <c r="E2761"/>
  <c r="F2761"/>
  <c r="G2761"/>
  <c r="B2762"/>
  <c r="E2762"/>
  <c r="F2762"/>
  <c r="G2762"/>
  <c r="B2763"/>
  <c r="E2763"/>
  <c r="F2763"/>
  <c r="G2763"/>
  <c r="B2764"/>
  <c r="E2764"/>
  <c r="F2764"/>
  <c r="G2764"/>
  <c r="B2765"/>
  <c r="E2765"/>
  <c r="F2765"/>
  <c r="G2765"/>
  <c r="B2766"/>
  <c r="E2766"/>
  <c r="F2766"/>
  <c r="G2766"/>
  <c r="B2767"/>
  <c r="E2767"/>
  <c r="F2767"/>
  <c r="G2767"/>
  <c r="B2768"/>
  <c r="E2768"/>
  <c r="F2768"/>
  <c r="G2768"/>
  <c r="B2769"/>
  <c r="E2769"/>
  <c r="F2769"/>
  <c r="G2769"/>
  <c r="B2770"/>
  <c r="E2770"/>
  <c r="F2770"/>
  <c r="G2770"/>
  <c r="B2771"/>
  <c r="E2771"/>
  <c r="F2771"/>
  <c r="G2771"/>
  <c r="B2772"/>
  <c r="E2772"/>
  <c r="F2772"/>
  <c r="G2772"/>
  <c r="B2773"/>
  <c r="E2773"/>
  <c r="F2773"/>
  <c r="G2773"/>
  <c r="B2774"/>
  <c r="E2774"/>
  <c r="F2774"/>
  <c r="G2774"/>
  <c r="B2775"/>
  <c r="E2775"/>
  <c r="F2775"/>
  <c r="G2775"/>
  <c r="B2776"/>
  <c r="E2776"/>
  <c r="F2776"/>
  <c r="G2776"/>
  <c r="B2777"/>
  <c r="E2777"/>
  <c r="F2777"/>
  <c r="G2777"/>
  <c r="B2778"/>
  <c r="E2778"/>
  <c r="F2778"/>
  <c r="G2778"/>
  <c r="B2779"/>
  <c r="E2779"/>
  <c r="F2779"/>
  <c r="G2779"/>
  <c r="B2780"/>
  <c r="E2780"/>
  <c r="F2780"/>
  <c r="G2780"/>
  <c r="B2781"/>
  <c r="E2781"/>
  <c r="F2781"/>
  <c r="G2781"/>
  <c r="B2782"/>
  <c r="E2782"/>
  <c r="F2782"/>
  <c r="G2782"/>
  <c r="B2783"/>
  <c r="E2783"/>
  <c r="F2783"/>
  <c r="G2783"/>
  <c r="B2784"/>
  <c r="E2784"/>
  <c r="F2784"/>
  <c r="G2784"/>
  <c r="B2785"/>
  <c r="E2785"/>
  <c r="F2785"/>
  <c r="G2785"/>
  <c r="B2786"/>
  <c r="E2786"/>
  <c r="F2786"/>
  <c r="G2786"/>
  <c r="B2787"/>
  <c r="E2787"/>
  <c r="F2787"/>
  <c r="G2787"/>
  <c r="B2788"/>
  <c r="E2788"/>
  <c r="F2788"/>
  <c r="G2788"/>
  <c r="B2789"/>
  <c r="E2789"/>
  <c r="F2789"/>
  <c r="G2789"/>
  <c r="B2790"/>
  <c r="E2790"/>
  <c r="F2790"/>
  <c r="G2790"/>
  <c r="B2791"/>
  <c r="E2791"/>
  <c r="F2791"/>
  <c r="G2791"/>
  <c r="B2792"/>
  <c r="E2792"/>
  <c r="F2792"/>
  <c r="G2792"/>
  <c r="B2793"/>
  <c r="E2793"/>
  <c r="F2793"/>
  <c r="G2793"/>
  <c r="B2794"/>
  <c r="E2794"/>
  <c r="F2794"/>
  <c r="G2794"/>
  <c r="B2795"/>
  <c r="E2795"/>
  <c r="F2795"/>
  <c r="G2795"/>
  <c r="B2796"/>
  <c r="E2796"/>
  <c r="F2796"/>
  <c r="G2796"/>
  <c r="B2797"/>
  <c r="E2797"/>
  <c r="F2797"/>
  <c r="G2797"/>
  <c r="B2798"/>
  <c r="E2798"/>
  <c r="F2798"/>
  <c r="G2798"/>
  <c r="B2799"/>
  <c r="E2799"/>
  <c r="F2799"/>
  <c r="G2799"/>
  <c r="B2800"/>
  <c r="E2800"/>
  <c r="F2800"/>
  <c r="G2800"/>
  <c r="B2801"/>
  <c r="E2801"/>
  <c r="F2801"/>
  <c r="G2801"/>
  <c r="B2802"/>
  <c r="E2802"/>
  <c r="F2802"/>
  <c r="G2802"/>
  <c r="B2803"/>
  <c r="E2803"/>
  <c r="F2803"/>
  <c r="G2803"/>
  <c r="B2804"/>
  <c r="E2804"/>
  <c r="F2804"/>
  <c r="G2804"/>
  <c r="B2805"/>
  <c r="E2805"/>
  <c r="F2805"/>
  <c r="G2805"/>
  <c r="B2806"/>
  <c r="E2806"/>
  <c r="F2806"/>
  <c r="G2806"/>
  <c r="B2807"/>
  <c r="E2807"/>
  <c r="F2807"/>
  <c r="G2807"/>
  <c r="B2808"/>
  <c r="E2808"/>
  <c r="F2808"/>
  <c r="G2808"/>
  <c r="B2809"/>
  <c r="E2809"/>
  <c r="F2809"/>
  <c r="G2809"/>
  <c r="B2810"/>
  <c r="E2810"/>
  <c r="F2810"/>
  <c r="G2810"/>
  <c r="B2811"/>
  <c r="E2811"/>
  <c r="F2811"/>
  <c r="G2811"/>
  <c r="B2812"/>
  <c r="E2812"/>
  <c r="F2812"/>
  <c r="G2812"/>
  <c r="B2813"/>
  <c r="E2813"/>
  <c r="F2813"/>
  <c r="G2813"/>
  <c r="B2814"/>
  <c r="E2814"/>
  <c r="F2814"/>
  <c r="G2814"/>
  <c r="B2815"/>
  <c r="E2815"/>
  <c r="F2815"/>
  <c r="G2815"/>
  <c r="B2816"/>
  <c r="E2816"/>
  <c r="F2816"/>
  <c r="G2816"/>
  <c r="B2817"/>
  <c r="E2817"/>
  <c r="F2817"/>
  <c r="G2817"/>
  <c r="B2818"/>
  <c r="E2818"/>
  <c r="F2818"/>
  <c r="G2818"/>
  <c r="B2819"/>
  <c r="E2819"/>
  <c r="F2819"/>
  <c r="G2819"/>
  <c r="B2820"/>
  <c r="E2820"/>
  <c r="F2820"/>
  <c r="G2820"/>
  <c r="B2821"/>
  <c r="E2821"/>
  <c r="F2821"/>
  <c r="G2821"/>
  <c r="B2822"/>
  <c r="E2822"/>
  <c r="F2822"/>
  <c r="G2822"/>
  <c r="B2823"/>
  <c r="E2823"/>
  <c r="F2823"/>
  <c r="G2823"/>
  <c r="B2824"/>
  <c r="E2824"/>
  <c r="F2824"/>
  <c r="G2824"/>
  <c r="B2825"/>
  <c r="E2825"/>
  <c r="F2825"/>
  <c r="G2825"/>
  <c r="B2826"/>
  <c r="E2826"/>
  <c r="F2826"/>
  <c r="G2826"/>
  <c r="B2827"/>
  <c r="E2827"/>
  <c r="F2827"/>
  <c r="G2827"/>
  <c r="B2828"/>
  <c r="E2828"/>
  <c r="F2828"/>
  <c r="G2828"/>
  <c r="B2829"/>
  <c r="E2829"/>
  <c r="F2829"/>
  <c r="G2829"/>
  <c r="B2830"/>
  <c r="E2830"/>
  <c r="F2830"/>
  <c r="G2830"/>
  <c r="B2831"/>
  <c r="E2831"/>
  <c r="F2831"/>
  <c r="G2831"/>
  <c r="B2832"/>
  <c r="E2832"/>
  <c r="F2832"/>
  <c r="G2832"/>
  <c r="B2833"/>
  <c r="E2833"/>
  <c r="F2833"/>
  <c r="G2833"/>
  <c r="B2834"/>
  <c r="E2834"/>
  <c r="F2834"/>
  <c r="G2834"/>
  <c r="B2835"/>
  <c r="E2835"/>
  <c r="F2835"/>
  <c r="G2835"/>
  <c r="B2836"/>
  <c r="E2836"/>
  <c r="F2836"/>
  <c r="G2836"/>
  <c r="B2837"/>
  <c r="E2837"/>
  <c r="F2837"/>
  <c r="G2837"/>
  <c r="B2838"/>
  <c r="E2838"/>
  <c r="F2838"/>
  <c r="G2838"/>
  <c r="B2839"/>
  <c r="E2839"/>
  <c r="F2839"/>
  <c r="G2839"/>
  <c r="B2840"/>
  <c r="E2840"/>
  <c r="F2840"/>
  <c r="G2840"/>
  <c r="B2841"/>
  <c r="E2841"/>
  <c r="F2841"/>
  <c r="G2841"/>
  <c r="B2842"/>
  <c r="E2842"/>
  <c r="F2842"/>
  <c r="G2842"/>
  <c r="B2843"/>
  <c r="E2843"/>
  <c r="F2843"/>
  <c r="G2843"/>
  <c r="B2844"/>
  <c r="E2844"/>
  <c r="F2844"/>
  <c r="G2844"/>
  <c r="B2845"/>
  <c r="E2845"/>
  <c r="F2845"/>
  <c r="G2845"/>
  <c r="B2846"/>
  <c r="E2846"/>
  <c r="F2846"/>
  <c r="G2846"/>
  <c r="B2847"/>
  <c r="E2847"/>
  <c r="F2847"/>
  <c r="G2847"/>
  <c r="B2848"/>
  <c r="E2848"/>
  <c r="F2848"/>
  <c r="G2848"/>
  <c r="B2849"/>
  <c r="E2849"/>
  <c r="F2849"/>
  <c r="G2849"/>
  <c r="B2850"/>
  <c r="E2850"/>
  <c r="F2850"/>
  <c r="G2850"/>
  <c r="B2851"/>
  <c r="E2851"/>
  <c r="F2851"/>
  <c r="G2851"/>
  <c r="B2852"/>
  <c r="E2852"/>
  <c r="F2852"/>
  <c r="G2852"/>
  <c r="B2853"/>
  <c r="E2853"/>
  <c r="F2853"/>
  <c r="G2853"/>
  <c r="B2854"/>
  <c r="E2854"/>
  <c r="F2854"/>
  <c r="G2854"/>
  <c r="B2855"/>
  <c r="E2855"/>
  <c r="F2855"/>
  <c r="G2855"/>
  <c r="B2856"/>
  <c r="E2856"/>
  <c r="F2856"/>
  <c r="G2856"/>
  <c r="B2857"/>
  <c r="E2857"/>
  <c r="F2857"/>
  <c r="G2857"/>
  <c r="B2858"/>
  <c r="E2858"/>
  <c r="F2858"/>
  <c r="G2858"/>
  <c r="B2859"/>
  <c r="E2859"/>
  <c r="F2859"/>
  <c r="G2859"/>
  <c r="B2860"/>
  <c r="E2860"/>
  <c r="F2860"/>
  <c r="G2860"/>
  <c r="B2861"/>
  <c r="E2861"/>
  <c r="F2861"/>
  <c r="G2861"/>
  <c r="B2862"/>
  <c r="E2862"/>
  <c r="F2862"/>
  <c r="G2862"/>
  <c r="B2863"/>
  <c r="E2863"/>
  <c r="F2863"/>
  <c r="G2863"/>
  <c r="B2864"/>
  <c r="E2864"/>
  <c r="F2864"/>
  <c r="G2864"/>
  <c r="B2865"/>
  <c r="E2865"/>
  <c r="F2865"/>
  <c r="G2865"/>
  <c r="B2866"/>
  <c r="E2866"/>
  <c r="F2866"/>
  <c r="G2866"/>
  <c r="B2867"/>
  <c r="E2867"/>
  <c r="F2867"/>
  <c r="G2867"/>
  <c r="B2868"/>
  <c r="E2868"/>
  <c r="F2868"/>
  <c r="G2868"/>
  <c r="B2869"/>
  <c r="E2869"/>
  <c r="F2869"/>
  <c r="G2869"/>
  <c r="B2870"/>
  <c r="E2870"/>
  <c r="F2870"/>
  <c r="G2870"/>
  <c r="B2871"/>
  <c r="E2871"/>
  <c r="F2871"/>
  <c r="G2871"/>
  <c r="B2872"/>
  <c r="E2872"/>
  <c r="F2872"/>
  <c r="G2872"/>
  <c r="B2873"/>
  <c r="E2873"/>
  <c r="F2873"/>
  <c r="G2873"/>
  <c r="B2874"/>
  <c r="E2874"/>
  <c r="F2874"/>
  <c r="G2874"/>
  <c r="B2875"/>
  <c r="E2875"/>
  <c r="F2875"/>
  <c r="G2875"/>
  <c r="B2876"/>
  <c r="E2876"/>
  <c r="F2876"/>
  <c r="G2876"/>
  <c r="B2877"/>
  <c r="E2877"/>
  <c r="F2877"/>
  <c r="G2877"/>
  <c r="B2878"/>
  <c r="E2878"/>
  <c r="F2878"/>
  <c r="G2878"/>
  <c r="B2879"/>
  <c r="E2879"/>
  <c r="F2879"/>
  <c r="G2879"/>
  <c r="B2880"/>
  <c r="E2880"/>
  <c r="F2880"/>
  <c r="G2880"/>
  <c r="B2881"/>
  <c r="E2881"/>
  <c r="F2881"/>
  <c r="G2881"/>
  <c r="B2882"/>
  <c r="G2882" s="1"/>
  <c r="E2882"/>
  <c r="F2882"/>
  <c r="B2883"/>
  <c r="G2883" s="1"/>
  <c r="F2883" s="1"/>
  <c r="E2883"/>
  <c r="B2884"/>
  <c r="G2884" s="1"/>
  <c r="F2884" s="1"/>
  <c r="E2884"/>
  <c r="B2885"/>
  <c r="G2885" s="1"/>
  <c r="E2885"/>
  <c r="F2885"/>
  <c r="B2886"/>
  <c r="G2886" s="1"/>
  <c r="E2886"/>
  <c r="F2886"/>
  <c r="B2887"/>
  <c r="G2887" s="1"/>
  <c r="F2887" s="1"/>
  <c r="E2887"/>
  <c r="B2888"/>
  <c r="G2888" s="1"/>
  <c r="F2888" s="1"/>
  <c r="E2888"/>
  <c r="B2889"/>
  <c r="G2889" s="1"/>
  <c r="E2889"/>
  <c r="F2889"/>
  <c r="B2890"/>
  <c r="G2890" s="1"/>
  <c r="E2890"/>
  <c r="F2890"/>
  <c r="B2891"/>
  <c r="G2891" s="1"/>
  <c r="F2891" s="1"/>
  <c r="E2891"/>
  <c r="B2892"/>
  <c r="G2892" s="1"/>
  <c r="F2892" s="1"/>
  <c r="E2892"/>
  <c r="B2893"/>
  <c r="G2893" s="1"/>
  <c r="E2893"/>
  <c r="F2893"/>
  <c r="B2894"/>
  <c r="G2894" s="1"/>
  <c r="E2894"/>
  <c r="F2894"/>
  <c r="B2895"/>
  <c r="G2895" s="1"/>
  <c r="F2895" s="1"/>
  <c r="E2895"/>
  <c r="B2896"/>
  <c r="G2896" s="1"/>
  <c r="F2896" s="1"/>
  <c r="E2896"/>
  <c r="B2897"/>
  <c r="G2897" s="1"/>
  <c r="E2897"/>
  <c r="F2897"/>
  <c r="B2898"/>
  <c r="G2898" s="1"/>
  <c r="E2898"/>
  <c r="F2898"/>
  <c r="B2899"/>
  <c r="G2899" s="1"/>
  <c r="F2899" s="1"/>
  <c r="E2899"/>
  <c r="B2900"/>
  <c r="G2900" s="1"/>
  <c r="F2900" s="1"/>
  <c r="E2900"/>
  <c r="B2901"/>
  <c r="G2901" s="1"/>
  <c r="E2901"/>
  <c r="F2901"/>
  <c r="B2902"/>
  <c r="G2902" s="1"/>
  <c r="E2902"/>
  <c r="F2902"/>
  <c r="B2903"/>
  <c r="G2903" s="1"/>
  <c r="F2903" s="1"/>
  <c r="E2903"/>
  <c r="B2904"/>
  <c r="G2904" s="1"/>
  <c r="F2904" s="1"/>
  <c r="E2904"/>
  <c r="B2905"/>
  <c r="G2905" s="1"/>
  <c r="E2905"/>
  <c r="F2905"/>
  <c r="B2906"/>
  <c r="G2906" s="1"/>
  <c r="E2906"/>
  <c r="F2906"/>
  <c r="B2907"/>
  <c r="G2907" s="1"/>
  <c r="F2907" s="1"/>
  <c r="E2907"/>
  <c r="B2908"/>
  <c r="G2908" s="1"/>
  <c r="F2908" s="1"/>
  <c r="E2908"/>
  <c r="B2909"/>
  <c r="G2909" s="1"/>
  <c r="E2909"/>
  <c r="F2909"/>
  <c r="B2910"/>
  <c r="G2910" s="1"/>
  <c r="E2910"/>
  <c r="F2910"/>
  <c r="B2911"/>
  <c r="G2911" s="1"/>
  <c r="F2911" s="1"/>
  <c r="E2911"/>
  <c r="B2912"/>
  <c r="G2912" s="1"/>
  <c r="F2912" s="1"/>
  <c r="E2912"/>
  <c r="B2913"/>
  <c r="G2913" s="1"/>
  <c r="E2913"/>
  <c r="F2913"/>
  <c r="B2914"/>
  <c r="G2914" s="1"/>
  <c r="E2914"/>
  <c r="F2914"/>
  <c r="B2915"/>
  <c r="G2915" s="1"/>
  <c r="F2915" s="1"/>
  <c r="E2915"/>
  <c r="B2916"/>
  <c r="G2916" s="1"/>
  <c r="F2916" s="1"/>
  <c r="E2916"/>
  <c r="B2917"/>
  <c r="G2917" s="1"/>
  <c r="E2917"/>
  <c r="F2917"/>
  <c r="B2918"/>
  <c r="G2918" s="1"/>
  <c r="E2918"/>
  <c r="F2918"/>
  <c r="B2919"/>
  <c r="G2919" s="1"/>
  <c r="F2919" s="1"/>
  <c r="E2919"/>
  <c r="B2920"/>
  <c r="G2920" s="1"/>
  <c r="F2920" s="1"/>
  <c r="E2920"/>
  <c r="B2921"/>
  <c r="G2921" s="1"/>
  <c r="E2921"/>
  <c r="F2921"/>
  <c r="B2922"/>
  <c r="G2922" s="1"/>
  <c r="F2922" s="1"/>
  <c r="E2922"/>
  <c r="B2923"/>
  <c r="G2923" s="1"/>
  <c r="F2923" s="1"/>
  <c r="E2923"/>
  <c r="B2924"/>
  <c r="G2924" s="1"/>
  <c r="F2924" s="1"/>
  <c r="E2924"/>
  <c r="B2925"/>
  <c r="G2925" s="1"/>
  <c r="E2925"/>
  <c r="F2925"/>
  <c r="B2926"/>
  <c r="G2926" s="1"/>
  <c r="E2926"/>
  <c r="F2926"/>
  <c r="B2927"/>
  <c r="G2927" s="1"/>
  <c r="F2927" s="1"/>
  <c r="E2927"/>
  <c r="B2928"/>
  <c r="G2928" s="1"/>
  <c r="F2928" s="1"/>
  <c r="E2928"/>
  <c r="B2929"/>
  <c r="G2929" s="1"/>
  <c r="E2929"/>
  <c r="F2929"/>
  <c r="B2930"/>
  <c r="G2930" s="1"/>
  <c r="E2930"/>
  <c r="F2930"/>
  <c r="B2931"/>
  <c r="G2931" s="1"/>
  <c r="F2931" s="1"/>
  <c r="E2931"/>
  <c r="B2932"/>
  <c r="G2932" s="1"/>
  <c r="E2932"/>
  <c r="F2932"/>
  <c r="B2933"/>
  <c r="G2933" s="1"/>
  <c r="E2933"/>
  <c r="F2933"/>
  <c r="B2934"/>
  <c r="G2934" s="1"/>
  <c r="F2934" s="1"/>
  <c r="E2934"/>
  <c r="B2935"/>
  <c r="G2935" s="1"/>
  <c r="F2935" s="1"/>
  <c r="E2935"/>
  <c r="B2936"/>
  <c r="G2936" s="1"/>
  <c r="E2936"/>
  <c r="F2936"/>
  <c r="B2937"/>
  <c r="G2937" s="1"/>
  <c r="E2937"/>
  <c r="F2937"/>
  <c r="B2938"/>
  <c r="G2938" s="1"/>
  <c r="F2938" s="1"/>
  <c r="E2938"/>
  <c r="B2939"/>
  <c r="G2939" s="1"/>
  <c r="F2939" s="1"/>
  <c r="E2939"/>
  <c r="B2940"/>
  <c r="G2940" s="1"/>
  <c r="F2940" s="1"/>
  <c r="E2940"/>
  <c r="B2941"/>
  <c r="G2941" s="1"/>
  <c r="E2941"/>
  <c r="F2941"/>
  <c r="B2942"/>
  <c r="G2942" s="1"/>
  <c r="E2942"/>
  <c r="F2942"/>
  <c r="B2943"/>
  <c r="G2943" s="1"/>
  <c r="F2943" s="1"/>
  <c r="E2943"/>
  <c r="B2944"/>
  <c r="G2944" s="1"/>
  <c r="F2944" s="1"/>
  <c r="E2944"/>
  <c r="B2945"/>
  <c r="G2945" s="1"/>
  <c r="E2945"/>
  <c r="F2945"/>
  <c r="B2946"/>
  <c r="G2946" s="1"/>
  <c r="E2946"/>
  <c r="F2946"/>
  <c r="B2947"/>
  <c r="G2947" s="1"/>
  <c r="F2947" s="1"/>
  <c r="E2947"/>
  <c r="B2948"/>
  <c r="G2948" s="1"/>
  <c r="E2948"/>
  <c r="F2948"/>
  <c r="B2949"/>
  <c r="G2949" s="1"/>
  <c r="E2949"/>
  <c r="F2949"/>
  <c r="B2950"/>
  <c r="G2950" s="1"/>
  <c r="F2950" s="1"/>
  <c r="E2950"/>
  <c r="B2951"/>
  <c r="G2951" s="1"/>
  <c r="F2951" s="1"/>
  <c r="E2951"/>
  <c r="B2952"/>
  <c r="G2952" s="1"/>
  <c r="E2952"/>
  <c r="F2952"/>
  <c r="B2953"/>
  <c r="G2953" s="1"/>
  <c r="E2953"/>
  <c r="F2953"/>
  <c r="B2954"/>
  <c r="G2954" s="1"/>
  <c r="F2954" s="1"/>
  <c r="E2954"/>
  <c r="B2955"/>
  <c r="G2955" s="1"/>
  <c r="F2955" s="1"/>
  <c r="E2955"/>
  <c r="B2956"/>
  <c r="G2956" s="1"/>
  <c r="F2956" s="1"/>
  <c r="E2956"/>
  <c r="B2957"/>
  <c r="G2957" s="1"/>
  <c r="E2957"/>
  <c r="F2957"/>
  <c r="B2958"/>
  <c r="G2958" s="1"/>
  <c r="E2958"/>
  <c r="F2958"/>
  <c r="B2959"/>
  <c r="G2959" s="1"/>
  <c r="F2959" s="1"/>
  <c r="E2959"/>
  <c r="B2960"/>
  <c r="G2960" s="1"/>
  <c r="F2960" s="1"/>
  <c r="E2960"/>
  <c r="B2961"/>
  <c r="G2961" s="1"/>
  <c r="E2961"/>
  <c r="F2961"/>
  <c r="B2962"/>
  <c r="G2962" s="1"/>
  <c r="E2962"/>
  <c r="F2962"/>
  <c r="B2963"/>
  <c r="G2963" s="1"/>
  <c r="F2963" s="1"/>
  <c r="E2963"/>
  <c r="B2964"/>
  <c r="G2964" s="1"/>
  <c r="E2964"/>
  <c r="F2964"/>
  <c r="B2965"/>
  <c r="G2965" s="1"/>
  <c r="E2965"/>
  <c r="F2965"/>
  <c r="B2966"/>
  <c r="G2966" s="1"/>
  <c r="F2966" s="1"/>
  <c r="E2966"/>
  <c r="B2967"/>
  <c r="G2967" s="1"/>
  <c r="F2967" s="1"/>
  <c r="E2967"/>
  <c r="B2968"/>
  <c r="G2968" s="1"/>
  <c r="E2968"/>
  <c r="F2968"/>
  <c r="B2969"/>
  <c r="G2969" s="1"/>
  <c r="E2969"/>
  <c r="F2969"/>
  <c r="B2970"/>
  <c r="G2970" s="1"/>
  <c r="F2970" s="1"/>
  <c r="E2970"/>
  <c r="B2971"/>
  <c r="G2971" s="1"/>
  <c r="F2971" s="1"/>
  <c r="E2971"/>
  <c r="B2972"/>
  <c r="G2972" s="1"/>
  <c r="F2972" s="1"/>
  <c r="E2972"/>
  <c r="B2973"/>
  <c r="G2973" s="1"/>
  <c r="E2973"/>
  <c r="F2973"/>
  <c r="B2974"/>
  <c r="G2974" s="1"/>
  <c r="E2974"/>
  <c r="F2974"/>
  <c r="B2975"/>
  <c r="G2975" s="1"/>
  <c r="F2975" s="1"/>
  <c r="E2975"/>
  <c r="B2976"/>
  <c r="G2976" s="1"/>
  <c r="F2976" s="1"/>
  <c r="E2976"/>
  <c r="B2977"/>
  <c r="G2977" s="1"/>
  <c r="E2977"/>
  <c r="F2977"/>
  <c r="B2978"/>
  <c r="G2978" s="1"/>
  <c r="E2978"/>
  <c r="F2978"/>
  <c r="B2979"/>
  <c r="G2979" s="1"/>
  <c r="F2979" s="1"/>
  <c r="E2979"/>
  <c r="B2980"/>
  <c r="G2980" s="1"/>
  <c r="E2980"/>
  <c r="F2980"/>
  <c r="B2981"/>
  <c r="G2981" s="1"/>
  <c r="E2981"/>
  <c r="F2981"/>
  <c r="B2982"/>
  <c r="G2982" s="1"/>
  <c r="F2982" s="1"/>
  <c r="E2982"/>
  <c r="B2983"/>
  <c r="G2983" s="1"/>
  <c r="F2983" s="1"/>
  <c r="E2983"/>
  <c r="B2984"/>
  <c r="G2984" s="1"/>
  <c r="E2984"/>
  <c r="F2984"/>
  <c r="B2985"/>
  <c r="G2985" s="1"/>
  <c r="E2985"/>
  <c r="F2985"/>
  <c r="B2986"/>
  <c r="G2986" s="1"/>
  <c r="F2986" s="1"/>
  <c r="E2986"/>
  <c r="B2987"/>
  <c r="G2987" s="1"/>
  <c r="F2987" s="1"/>
  <c r="E2987"/>
  <c r="B2988"/>
  <c r="G2988" s="1"/>
  <c r="F2988" s="1"/>
  <c r="E2988"/>
  <c r="B2989"/>
  <c r="G2989" s="1"/>
  <c r="E2989"/>
  <c r="F2989"/>
  <c r="B2990"/>
  <c r="G2990" s="1"/>
  <c r="E2990"/>
  <c r="F2990"/>
  <c r="B2991"/>
  <c r="G2991" s="1"/>
  <c r="F2991" s="1"/>
  <c r="E2991"/>
  <c r="B2992"/>
  <c r="G2992" s="1"/>
  <c r="F2992" s="1"/>
  <c r="E2992"/>
  <c r="B2993"/>
  <c r="G2993" s="1"/>
  <c r="E2993"/>
  <c r="F2993"/>
  <c r="B2994"/>
  <c r="G2994" s="1"/>
  <c r="E2994"/>
  <c r="F2994"/>
  <c r="B2995"/>
  <c r="G2995" s="1"/>
  <c r="F2995" s="1"/>
  <c r="E2995"/>
  <c r="B2996"/>
  <c r="G2996" s="1"/>
  <c r="E2996"/>
  <c r="F2996"/>
  <c r="B2997"/>
  <c r="G2997" s="1"/>
  <c r="E2997"/>
  <c r="F2997"/>
  <c r="B2998"/>
  <c r="G2998" s="1"/>
  <c r="F2998" s="1"/>
  <c r="E2998"/>
  <c r="B2999"/>
  <c r="G2999" s="1"/>
  <c r="F2999" s="1"/>
  <c r="E2999"/>
  <c r="B3000"/>
  <c r="G3000" s="1"/>
  <c r="E3000"/>
  <c r="F3000"/>
  <c r="B3001"/>
  <c r="G3001" s="1"/>
  <c r="E3001"/>
  <c r="F3001"/>
  <c r="B3002"/>
  <c r="G3002" s="1"/>
  <c r="F3002" s="1"/>
  <c r="E3002"/>
  <c r="B3003"/>
  <c r="G3003" s="1"/>
  <c r="F3003" s="1"/>
  <c r="E3003"/>
  <c r="B3004"/>
  <c r="G3004" s="1"/>
  <c r="F3004" s="1"/>
  <c r="E3004"/>
  <c r="B3005"/>
  <c r="G3005" s="1"/>
  <c r="E3005"/>
  <c r="F3005"/>
  <c r="B3006"/>
  <c r="G3006" s="1"/>
  <c r="E3006"/>
  <c r="F3006"/>
  <c r="B3007"/>
  <c r="G3007" s="1"/>
  <c r="F3007" s="1"/>
  <c r="E3007"/>
  <c r="B3008"/>
  <c r="G3008" s="1"/>
  <c r="F3008" s="1"/>
  <c r="E3008"/>
  <c r="B3009"/>
  <c r="G3009" s="1"/>
  <c r="E3009"/>
  <c r="F3009"/>
  <c r="B3010"/>
  <c r="G3010" s="1"/>
  <c r="E3010"/>
  <c r="F3010"/>
  <c r="B3011"/>
  <c r="G3011" s="1"/>
  <c r="F3011" s="1"/>
  <c r="E3011"/>
  <c r="B3012"/>
  <c r="G3012" s="1"/>
  <c r="E3012"/>
  <c r="F3012"/>
  <c r="B3013"/>
  <c r="G3013" s="1"/>
  <c r="E3013"/>
  <c r="F3013"/>
  <c r="B3014"/>
  <c r="G3014" s="1"/>
  <c r="F3014" s="1"/>
  <c r="E3014"/>
  <c r="B3015"/>
  <c r="G3015" s="1"/>
  <c r="F3015" s="1"/>
  <c r="E3015"/>
  <c r="B3016"/>
  <c r="G3016" s="1"/>
  <c r="E3016"/>
  <c r="F3016"/>
  <c r="B3017"/>
  <c r="G3017" s="1"/>
  <c r="E3017"/>
  <c r="F3017"/>
  <c r="B3018"/>
  <c r="G3018" s="1"/>
  <c r="F3018" s="1"/>
  <c r="E3018"/>
  <c r="B3019"/>
  <c r="G3019" s="1"/>
  <c r="F3019" s="1"/>
  <c r="E3019"/>
  <c r="B3020"/>
  <c r="G3020" s="1"/>
  <c r="F3020" s="1"/>
  <c r="E3020"/>
  <c r="B3021"/>
  <c r="G3021" s="1"/>
  <c r="E3021"/>
  <c r="F3021"/>
  <c r="B3022"/>
  <c r="G3022" s="1"/>
  <c r="E3022"/>
  <c r="F3022"/>
  <c r="B3023"/>
  <c r="G3023" s="1"/>
  <c r="F3023" s="1"/>
  <c r="E3023"/>
  <c r="B3024"/>
  <c r="G3024" s="1"/>
  <c r="F3024" s="1"/>
  <c r="E3024"/>
  <c r="B3025"/>
  <c r="G3025" s="1"/>
  <c r="E3025"/>
  <c r="F3025"/>
  <c r="B3026"/>
  <c r="G3026" s="1"/>
  <c r="E3026"/>
  <c r="F3026"/>
  <c r="B3027"/>
  <c r="G3027" s="1"/>
  <c r="F3027" s="1"/>
  <c r="E3027"/>
  <c r="B3028"/>
  <c r="G3028" s="1"/>
  <c r="E3028"/>
  <c r="F3028"/>
  <c r="B3029"/>
  <c r="G3029" s="1"/>
  <c r="E3029"/>
  <c r="F3029"/>
  <c r="B3030"/>
  <c r="G3030" s="1"/>
  <c r="F3030" s="1"/>
  <c r="E3030"/>
  <c r="B3031"/>
  <c r="G3031" s="1"/>
  <c r="F3031" s="1"/>
  <c r="E3031"/>
  <c r="B3032"/>
  <c r="G3032" s="1"/>
  <c r="E3032"/>
  <c r="F3032"/>
  <c r="B3033"/>
  <c r="G3033" s="1"/>
  <c r="E3033"/>
  <c r="F3033"/>
  <c r="B3034"/>
  <c r="G3034" s="1"/>
  <c r="F3034" s="1"/>
  <c r="E3034"/>
  <c r="B3035"/>
  <c r="G3035" s="1"/>
  <c r="F3035" s="1"/>
  <c r="E3035"/>
  <c r="B3036"/>
  <c r="G3036" s="1"/>
  <c r="F3036" s="1"/>
  <c r="E3036"/>
  <c r="B3037"/>
  <c r="G3037" s="1"/>
  <c r="E3037"/>
  <c r="F3037"/>
  <c r="B3038"/>
  <c r="G3038" s="1"/>
  <c r="E3038"/>
  <c r="F3038"/>
  <c r="B3039"/>
  <c r="G3039" s="1"/>
  <c r="F3039" s="1"/>
  <c r="E3039"/>
  <c r="B3040"/>
  <c r="G3040" s="1"/>
  <c r="F3040" s="1"/>
  <c r="E3040"/>
  <c r="B3041"/>
  <c r="G3041" s="1"/>
  <c r="E3041"/>
  <c r="F3041"/>
  <c r="B3042"/>
  <c r="G3042" s="1"/>
  <c r="E3042"/>
  <c r="F3042"/>
  <c r="B3043"/>
  <c r="G3043" s="1"/>
  <c r="F3043" s="1"/>
  <c r="E3043"/>
  <c r="B3044"/>
  <c r="G3044" s="1"/>
  <c r="E3044"/>
  <c r="F3044"/>
  <c r="B3045"/>
  <c r="G3045" s="1"/>
  <c r="E3045"/>
  <c r="F3045"/>
  <c r="B3046"/>
  <c r="G3046" s="1"/>
  <c r="F3046" s="1"/>
  <c r="E3046"/>
  <c r="B3047"/>
  <c r="G3047" s="1"/>
  <c r="F3047" s="1"/>
  <c r="E3047"/>
  <c r="B3048"/>
  <c r="G3048" s="1"/>
  <c r="E3048"/>
  <c r="F3048"/>
  <c r="B3049"/>
  <c r="G3049" s="1"/>
  <c r="E3049"/>
  <c r="F3049"/>
  <c r="B3050"/>
  <c r="G3050" s="1"/>
  <c r="F3050" s="1"/>
  <c r="E3050"/>
  <c r="B3051"/>
  <c r="G3051" s="1"/>
  <c r="F3051" s="1"/>
  <c r="E3051"/>
  <c r="B3052"/>
  <c r="G3052" s="1"/>
  <c r="F3052" s="1"/>
  <c r="E3052"/>
  <c r="B3053"/>
  <c r="G3053" s="1"/>
  <c r="F3053" s="1"/>
  <c r="E3053"/>
  <c r="B3054"/>
  <c r="G3054" s="1"/>
  <c r="E3054"/>
  <c r="F3054"/>
  <c r="B3055"/>
  <c r="G3055" s="1"/>
  <c r="E3055"/>
  <c r="F3055"/>
  <c r="B3056"/>
  <c r="G3056" s="1"/>
  <c r="F3056" s="1"/>
  <c r="E3056"/>
  <c r="B3057"/>
  <c r="G3057" s="1"/>
  <c r="F3057" s="1"/>
  <c r="E3057"/>
  <c r="B3058"/>
  <c r="G3058" s="1"/>
  <c r="E3058"/>
  <c r="F3058"/>
  <c r="B3059"/>
  <c r="G3059" s="1"/>
  <c r="E3059"/>
  <c r="F3059"/>
  <c r="B3060"/>
  <c r="G3060" s="1"/>
  <c r="F3060" s="1"/>
  <c r="E3060"/>
  <c r="B3061"/>
  <c r="G3061" s="1"/>
  <c r="F3061" s="1"/>
  <c r="E3061"/>
  <c r="B3062"/>
  <c r="G3062" s="1"/>
  <c r="E3062"/>
  <c r="F3062"/>
  <c r="B3063"/>
  <c r="G3063" s="1"/>
  <c r="E3063"/>
  <c r="F3063"/>
  <c r="B3064"/>
  <c r="G3064" s="1"/>
  <c r="F3064" s="1"/>
  <c r="E3064"/>
  <c r="B3065"/>
  <c r="G3065" s="1"/>
  <c r="F3065" s="1"/>
  <c r="E3065"/>
  <c r="B3066"/>
  <c r="G3066" s="1"/>
  <c r="E3066"/>
  <c r="F3066"/>
  <c r="B3067"/>
  <c r="G3067" s="1"/>
  <c r="E3067"/>
  <c r="F3067"/>
  <c r="B3068"/>
  <c r="G3068" s="1"/>
  <c r="F3068" s="1"/>
  <c r="E3068"/>
  <c r="B3069"/>
  <c r="G3069" s="1"/>
  <c r="F3069" s="1"/>
  <c r="E3069"/>
  <c r="B3070"/>
  <c r="G3070" s="1"/>
  <c r="E3070"/>
  <c r="F3070"/>
  <c r="B3071"/>
  <c r="G3071" s="1"/>
  <c r="E3071"/>
  <c r="F3071"/>
  <c r="B3072"/>
  <c r="G3072" s="1"/>
  <c r="F3072" s="1"/>
  <c r="E3072"/>
  <c r="B3073"/>
  <c r="G3073" s="1"/>
  <c r="F3073" s="1"/>
  <c r="E3073"/>
  <c r="B3074"/>
  <c r="G3074" s="1"/>
  <c r="E3074"/>
  <c r="F3074"/>
  <c r="B3075"/>
  <c r="G3075" s="1"/>
  <c r="E3075"/>
  <c r="F3075"/>
  <c r="B3076"/>
  <c r="G3076" s="1"/>
  <c r="F3076" s="1"/>
  <c r="E3076"/>
  <c r="B3077"/>
  <c r="G3077" s="1"/>
  <c r="F3077" s="1"/>
  <c r="E3077"/>
  <c r="B3078"/>
  <c r="G3078" s="1"/>
  <c r="E3078"/>
  <c r="F3078"/>
  <c r="B3079"/>
  <c r="G3079" s="1"/>
  <c r="E3079"/>
  <c r="F3079"/>
  <c r="B3080"/>
  <c r="G3080" s="1"/>
  <c r="F3080" s="1"/>
  <c r="E3080"/>
  <c r="B3081"/>
  <c r="G3081" s="1"/>
  <c r="F3081" s="1"/>
  <c r="E3081"/>
  <c r="B3082"/>
  <c r="G3082" s="1"/>
  <c r="E3082"/>
  <c r="F3082"/>
  <c r="B3083"/>
  <c r="G3083" s="1"/>
  <c r="E3083"/>
  <c r="F3083"/>
  <c r="B3084"/>
  <c r="G3084" s="1"/>
  <c r="F3084" s="1"/>
  <c r="E3084"/>
  <c r="B3085"/>
  <c r="G3085" s="1"/>
  <c r="F3085" s="1"/>
  <c r="E3085"/>
  <c r="B3086"/>
  <c r="G3086" s="1"/>
  <c r="E3086"/>
  <c r="F3086"/>
  <c r="B3087"/>
  <c r="G3087" s="1"/>
  <c r="E3087"/>
  <c r="F3087"/>
  <c r="B3088"/>
  <c r="G3088" s="1"/>
  <c r="F3088" s="1"/>
  <c r="E3088"/>
  <c r="B3089"/>
  <c r="G3089" s="1"/>
  <c r="F3089" s="1"/>
  <c r="E3089"/>
  <c r="B3090"/>
  <c r="G3090" s="1"/>
  <c r="E3090"/>
  <c r="F3090"/>
  <c r="B3091"/>
  <c r="G3091" s="1"/>
  <c r="E3091"/>
  <c r="F3091"/>
  <c r="B3092"/>
  <c r="G3092" s="1"/>
  <c r="F3092" s="1"/>
  <c r="E3092"/>
  <c r="B3093"/>
  <c r="G3093" s="1"/>
  <c r="F3093" s="1"/>
  <c r="E3093"/>
  <c r="B3094"/>
  <c r="E3094"/>
  <c r="F3094"/>
  <c r="G3094"/>
  <c r="B3095"/>
  <c r="E3095"/>
  <c r="F3095"/>
  <c r="G3095"/>
  <c r="B3096"/>
  <c r="E3096"/>
  <c r="F3096"/>
  <c r="G3096"/>
  <c r="B3097"/>
  <c r="E3097"/>
  <c r="F3097"/>
  <c r="G3097"/>
  <c r="B3098"/>
  <c r="E3098"/>
  <c r="F3098"/>
  <c r="G3098"/>
  <c r="B3099"/>
  <c r="E3099"/>
  <c r="F3099"/>
  <c r="G3099"/>
  <c r="B3100"/>
  <c r="E3100"/>
  <c r="F3100"/>
  <c r="G3100"/>
  <c r="B3101"/>
  <c r="E3101"/>
  <c r="F3101"/>
  <c r="G3101"/>
  <c r="B3102"/>
  <c r="E3102"/>
  <c r="F3102"/>
  <c r="G3102"/>
  <c r="B3103"/>
  <c r="E3103"/>
  <c r="F3103"/>
  <c r="G3103"/>
  <c r="B3104"/>
  <c r="E3104"/>
  <c r="F3104"/>
  <c r="G3104"/>
  <c r="B3105"/>
  <c r="E3105"/>
  <c r="F3105"/>
  <c r="G3105"/>
  <c r="B3106"/>
  <c r="E3106"/>
  <c r="F3106"/>
  <c r="G3106"/>
  <c r="B3107"/>
  <c r="E3107"/>
  <c r="F3107"/>
  <c r="G3107"/>
  <c r="B3108"/>
  <c r="E3108"/>
  <c r="F3108"/>
  <c r="G3108"/>
  <c r="B3109"/>
  <c r="E3109"/>
  <c r="F3109"/>
  <c r="G3109"/>
  <c r="B3110"/>
  <c r="E3110"/>
  <c r="F3110"/>
  <c r="G3110"/>
  <c r="B3111"/>
  <c r="E3111"/>
  <c r="F3111"/>
  <c r="G3111"/>
  <c r="B3112"/>
  <c r="E3112"/>
  <c r="F3112"/>
  <c r="G3112"/>
  <c r="B3113"/>
  <c r="E3113"/>
  <c r="F3113"/>
  <c r="G3113"/>
  <c r="B3114"/>
  <c r="E3114"/>
  <c r="F3114"/>
  <c r="G3114"/>
  <c r="B3115"/>
  <c r="E3115"/>
  <c r="F3115"/>
  <c r="G3115"/>
  <c r="B3116"/>
  <c r="E3116"/>
  <c r="F3116"/>
  <c r="G3116"/>
  <c r="B3117"/>
  <c r="E3117"/>
  <c r="F3117"/>
  <c r="G3117"/>
  <c r="B3118"/>
  <c r="E3118"/>
  <c r="F3118"/>
  <c r="G3118"/>
  <c r="B3119"/>
  <c r="E3119"/>
  <c r="F3119"/>
  <c r="G3119"/>
  <c r="B3120"/>
  <c r="E3120"/>
  <c r="F3120"/>
  <c r="G3120"/>
  <c r="B3121"/>
  <c r="E3121"/>
  <c r="F3121"/>
  <c r="G3121"/>
  <c r="B3122"/>
  <c r="E3122"/>
  <c r="F3122"/>
  <c r="G3122"/>
  <c r="B3123"/>
  <c r="E3123"/>
  <c r="F3123"/>
  <c r="G3123"/>
  <c r="B3124"/>
  <c r="E3124"/>
  <c r="F3124"/>
  <c r="G3124"/>
  <c r="B3125"/>
  <c r="E3125"/>
  <c r="F3125"/>
  <c r="G3125"/>
  <c r="B3126"/>
  <c r="E3126"/>
  <c r="F3126"/>
  <c r="G3126"/>
  <c r="B3127"/>
  <c r="E3127"/>
  <c r="F3127"/>
  <c r="G3127"/>
  <c r="B3128"/>
  <c r="E3128"/>
  <c r="F3128"/>
  <c r="G3128"/>
  <c r="B3129"/>
  <c r="E3129"/>
  <c r="F3129"/>
  <c r="G3129"/>
  <c r="B3130"/>
  <c r="E3130"/>
  <c r="F3130"/>
  <c r="G3130"/>
  <c r="B3131"/>
  <c r="E3131"/>
  <c r="F3131"/>
  <c r="G3131"/>
  <c r="B3132"/>
  <c r="E3132"/>
  <c r="F3132"/>
  <c r="G3132"/>
  <c r="B3133"/>
  <c r="E3133"/>
  <c r="F3133"/>
  <c r="G3133"/>
  <c r="B3134"/>
  <c r="E3134"/>
  <c r="F3134"/>
  <c r="G3134"/>
  <c r="B3135"/>
  <c r="E3135"/>
  <c r="F3135"/>
  <c r="G3135"/>
  <c r="B3136"/>
  <c r="E3136"/>
  <c r="F3136"/>
  <c r="G3136"/>
  <c r="B3137"/>
  <c r="E3137"/>
  <c r="F3137"/>
  <c r="G3137"/>
  <c r="B3138"/>
  <c r="E3138"/>
  <c r="F3138"/>
  <c r="G3138"/>
  <c r="B3139"/>
  <c r="E3139"/>
  <c r="F3139"/>
  <c r="G3139"/>
  <c r="B3140"/>
  <c r="E3140"/>
  <c r="F3140"/>
  <c r="G3140"/>
  <c r="B3141"/>
  <c r="E3141"/>
  <c r="F3141"/>
  <c r="G3141"/>
  <c r="B3142"/>
  <c r="E3142"/>
  <c r="F3142"/>
  <c r="G3142"/>
  <c r="B3143"/>
  <c r="E3143"/>
  <c r="F3143"/>
  <c r="G3143"/>
  <c r="B3144"/>
  <c r="E3144"/>
  <c r="F3144"/>
  <c r="G3144"/>
  <c r="B3145"/>
  <c r="E3145"/>
  <c r="F3145"/>
  <c r="G3145"/>
  <c r="B3146"/>
  <c r="E3146"/>
  <c r="F3146"/>
  <c r="G3146"/>
  <c r="B3147"/>
  <c r="E3147"/>
  <c r="F3147"/>
  <c r="G3147"/>
  <c r="B3148"/>
  <c r="E3148"/>
  <c r="F3148"/>
  <c r="G3148"/>
  <c r="B3149"/>
  <c r="E3149"/>
  <c r="F3149"/>
  <c r="G3149"/>
  <c r="B3150"/>
  <c r="E3150"/>
  <c r="F3150"/>
  <c r="G3150"/>
  <c r="B3151"/>
  <c r="E3151"/>
  <c r="F3151"/>
  <c r="G3151"/>
  <c r="B3152"/>
  <c r="E3152"/>
  <c r="F3152"/>
  <c r="G3152"/>
  <c r="B3153"/>
  <c r="E3153"/>
  <c r="F3153"/>
  <c r="G3153"/>
  <c r="B3154"/>
  <c r="E3154"/>
  <c r="F3154"/>
  <c r="G3154"/>
  <c r="B3155"/>
  <c r="E3155"/>
  <c r="F3155"/>
  <c r="G3155"/>
  <c r="B3156"/>
  <c r="E3156"/>
  <c r="F3156"/>
  <c r="G3156"/>
  <c r="B3157"/>
  <c r="E3157"/>
  <c r="F3157"/>
  <c r="G3157"/>
  <c r="B3158"/>
  <c r="E3158"/>
  <c r="F3158"/>
  <c r="G3158"/>
  <c r="B3159"/>
  <c r="E3159"/>
  <c r="F3159"/>
  <c r="G3159"/>
  <c r="B3160"/>
  <c r="E3160"/>
  <c r="F3160"/>
  <c r="G3160"/>
  <c r="B3161"/>
  <c r="E3161"/>
  <c r="F3161"/>
  <c r="G3161"/>
  <c r="B3162"/>
  <c r="E3162"/>
  <c r="F3162"/>
  <c r="G3162"/>
  <c r="B3163"/>
  <c r="E3163"/>
  <c r="F3163"/>
  <c r="G3163"/>
  <c r="B3164"/>
  <c r="E3164"/>
  <c r="F3164"/>
  <c r="G3164"/>
  <c r="B3165"/>
  <c r="E3165"/>
  <c r="F3165"/>
  <c r="G3165"/>
  <c r="B3166"/>
  <c r="E3166"/>
  <c r="F3166"/>
  <c r="G3166"/>
  <c r="B3167"/>
  <c r="E3167"/>
  <c r="F3167"/>
  <c r="G3167"/>
  <c r="B3168"/>
  <c r="E3168"/>
  <c r="F3168"/>
  <c r="G3168"/>
  <c r="B3169"/>
  <c r="E3169"/>
  <c r="F3169"/>
  <c r="G3169"/>
  <c r="B3170"/>
  <c r="E3170"/>
  <c r="F3170"/>
  <c r="G3170"/>
  <c r="B3171"/>
  <c r="E3171"/>
  <c r="F3171"/>
  <c r="G3171"/>
  <c r="B3172"/>
  <c r="E3172"/>
  <c r="F3172"/>
  <c r="G3172"/>
  <c r="B3173"/>
  <c r="E3173"/>
  <c r="F3173"/>
  <c r="G3173"/>
  <c r="B3174"/>
  <c r="E3174"/>
  <c r="F3174"/>
  <c r="G3174"/>
  <c r="B3175"/>
  <c r="E3175"/>
  <c r="F3175"/>
  <c r="G3175"/>
  <c r="B3176"/>
  <c r="E3176"/>
  <c r="F3176"/>
  <c r="G3176"/>
  <c r="B3177"/>
  <c r="E3177"/>
  <c r="F3177"/>
  <c r="G3177"/>
  <c r="B3178"/>
  <c r="E3178"/>
  <c r="F3178"/>
  <c r="G3178"/>
  <c r="B3179"/>
  <c r="E3179"/>
  <c r="F3179"/>
  <c r="G3179"/>
  <c r="B3180"/>
  <c r="E3180"/>
  <c r="F3180"/>
  <c r="G3180"/>
  <c r="B3181"/>
  <c r="E3181"/>
  <c r="F3181"/>
  <c r="G3181"/>
  <c r="B3182"/>
  <c r="E3182"/>
  <c r="F3182"/>
  <c r="G3182"/>
  <c r="B3183"/>
  <c r="E3183"/>
  <c r="F3183"/>
  <c r="G3183"/>
  <c r="B3184"/>
  <c r="E3184"/>
  <c r="F3184"/>
  <c r="G3184"/>
  <c r="B3185"/>
  <c r="E3185"/>
  <c r="F3185"/>
  <c r="G3185"/>
  <c r="B3186"/>
  <c r="E3186"/>
  <c r="F3186"/>
  <c r="G3186"/>
  <c r="B3187"/>
  <c r="E3187"/>
  <c r="F3187"/>
  <c r="G3187"/>
  <c r="B3188"/>
  <c r="E3188"/>
  <c r="F3188"/>
  <c r="G3188"/>
  <c r="B3189"/>
  <c r="E3189"/>
  <c r="F3189"/>
  <c r="G3189"/>
  <c r="B3190"/>
  <c r="E3190"/>
  <c r="F3190"/>
  <c r="G3190"/>
  <c r="B3191"/>
  <c r="E3191"/>
  <c r="F3191"/>
  <c r="G3191"/>
  <c r="B3192"/>
  <c r="E3192"/>
  <c r="F3192"/>
  <c r="G3192"/>
  <c r="B3193"/>
  <c r="E3193"/>
  <c r="F3193"/>
  <c r="G3193"/>
  <c r="B3194"/>
  <c r="E3194"/>
  <c r="F3194"/>
  <c r="G3194"/>
  <c r="B3195"/>
  <c r="E3195"/>
  <c r="F3195"/>
  <c r="G3195"/>
  <c r="B3196"/>
  <c r="E3196"/>
  <c r="F3196"/>
  <c r="G3196"/>
  <c r="B3197"/>
  <c r="E3197"/>
  <c r="F3197"/>
  <c r="G3197"/>
  <c r="B3198"/>
  <c r="E3198"/>
  <c r="F3198"/>
  <c r="G3198"/>
  <c r="B3199"/>
  <c r="E3199"/>
  <c r="F3199"/>
  <c r="G3199"/>
  <c r="B3200"/>
  <c r="E3200"/>
  <c r="F3200"/>
  <c r="G3200"/>
  <c r="B3201"/>
  <c r="E3201"/>
  <c r="F3201"/>
  <c r="G3201"/>
  <c r="B3202"/>
  <c r="E3202"/>
  <c r="F3202"/>
  <c r="G3202"/>
  <c r="B3203"/>
  <c r="E3203"/>
  <c r="F3203"/>
  <c r="G3203"/>
  <c r="B3204"/>
  <c r="E3204"/>
  <c r="F3204"/>
  <c r="G3204"/>
  <c r="B3205"/>
  <c r="E3205"/>
  <c r="F3205"/>
  <c r="G3205"/>
  <c r="B3206"/>
  <c r="E3206"/>
  <c r="F3206"/>
  <c r="G3206"/>
  <c r="B3207"/>
  <c r="E3207"/>
  <c r="F3207"/>
  <c r="G3207"/>
  <c r="B3208"/>
  <c r="E3208"/>
  <c r="F3208"/>
  <c r="G3208"/>
  <c r="B3209"/>
  <c r="E3209"/>
  <c r="F3209"/>
  <c r="G3209"/>
  <c r="B3210"/>
  <c r="E3210"/>
  <c r="F3210"/>
  <c r="G3210"/>
  <c r="B3211"/>
  <c r="E3211"/>
  <c r="F3211"/>
  <c r="G3211"/>
  <c r="B3212"/>
  <c r="E3212"/>
  <c r="F3212"/>
  <c r="G3212"/>
  <c r="B3213"/>
  <c r="E3213"/>
  <c r="F3213"/>
  <c r="G3213"/>
  <c r="B3214"/>
  <c r="E3214"/>
  <c r="F3214"/>
  <c r="G3214"/>
  <c r="B3215"/>
  <c r="E3215"/>
  <c r="F3215"/>
  <c r="G3215"/>
  <c r="B3216"/>
  <c r="E3216"/>
  <c r="F3216"/>
  <c r="G3216"/>
  <c r="B3217"/>
  <c r="E3217"/>
  <c r="F3217"/>
  <c r="G3217"/>
  <c r="B3218"/>
  <c r="E3218"/>
  <c r="F3218"/>
  <c r="G3218"/>
  <c r="B3219"/>
  <c r="E3219"/>
  <c r="F3219"/>
  <c r="G3219"/>
  <c r="B3220"/>
  <c r="E3220"/>
  <c r="F3220"/>
  <c r="G3220"/>
  <c r="B3221"/>
  <c r="E3221"/>
  <c r="F3221"/>
  <c r="G3221"/>
  <c r="B3222"/>
  <c r="E3222"/>
  <c r="F3222"/>
  <c r="G3222"/>
  <c r="B3223"/>
  <c r="E3223"/>
  <c r="F3223"/>
  <c r="G3223"/>
  <c r="B3224"/>
  <c r="E3224"/>
  <c r="F3224"/>
  <c r="G3224"/>
  <c r="B3225"/>
  <c r="E3225"/>
  <c r="F3225"/>
  <c r="G3225"/>
  <c r="B3226"/>
  <c r="E3226"/>
  <c r="F3226"/>
  <c r="G3226"/>
  <c r="B3227"/>
  <c r="E3227"/>
  <c r="F3227"/>
  <c r="G3227"/>
  <c r="B3228"/>
  <c r="E3228"/>
  <c r="F3228"/>
  <c r="G3228"/>
  <c r="B3229"/>
  <c r="E3229"/>
  <c r="F3229"/>
  <c r="G3229"/>
  <c r="B3230"/>
  <c r="E3230"/>
  <c r="F3230"/>
  <c r="G3230"/>
  <c r="B3231"/>
  <c r="E3231"/>
  <c r="F3231"/>
  <c r="G3231"/>
  <c r="B3232"/>
  <c r="E3232"/>
  <c r="F3232"/>
  <c r="G3232"/>
  <c r="B3233"/>
  <c r="E3233"/>
  <c r="F3233"/>
  <c r="G3233"/>
  <c r="B3234"/>
  <c r="E3234"/>
  <c r="F3234"/>
  <c r="G3234"/>
  <c r="B3235"/>
  <c r="E3235"/>
  <c r="F3235"/>
  <c r="G3235"/>
  <c r="B3236"/>
  <c r="E3236"/>
  <c r="F3236"/>
  <c r="G3236"/>
  <c r="B3237"/>
  <c r="E3237"/>
  <c r="F3237"/>
  <c r="G3237"/>
  <c r="B3238"/>
  <c r="E3238"/>
  <c r="F3238"/>
  <c r="G3238"/>
  <c r="B3239"/>
  <c r="E3239"/>
  <c r="F3239"/>
  <c r="G3239"/>
  <c r="B3240"/>
  <c r="E3240"/>
  <c r="F3240"/>
  <c r="G3240"/>
  <c r="B3241"/>
  <c r="E3241"/>
  <c r="F3241"/>
  <c r="G3241"/>
  <c r="B3242"/>
  <c r="E3242"/>
  <c r="F3242"/>
  <c r="G3242"/>
  <c r="B3243"/>
  <c r="E3243"/>
  <c r="F3243"/>
  <c r="G3243"/>
  <c r="B3244"/>
  <c r="E3244"/>
  <c r="F3244"/>
  <c r="G3244"/>
  <c r="B3245"/>
  <c r="E3245"/>
  <c r="F3245"/>
  <c r="G3245"/>
  <c r="B3246"/>
  <c r="E3246"/>
  <c r="F3246"/>
  <c r="G3246"/>
  <c r="B3247"/>
  <c r="E3247"/>
  <c r="F3247"/>
  <c r="G3247"/>
  <c r="B3248"/>
  <c r="E3248"/>
  <c r="F3248"/>
  <c r="G3248"/>
  <c r="B3249"/>
  <c r="E3249"/>
  <c r="F3249"/>
  <c r="G3249"/>
  <c r="B3250"/>
  <c r="E3250"/>
  <c r="F3250"/>
  <c r="G3250"/>
  <c r="B3251"/>
  <c r="E3251"/>
  <c r="F3251"/>
  <c r="G3251"/>
  <c r="B3252"/>
  <c r="E3252"/>
  <c r="F3252"/>
  <c r="G3252"/>
  <c r="B3253"/>
  <c r="E3253"/>
  <c r="F3253"/>
  <c r="G3253"/>
  <c r="B3254"/>
  <c r="E3254"/>
  <c r="F3254"/>
  <c r="G3254"/>
  <c r="B3255"/>
  <c r="E3255"/>
  <c r="F3255"/>
  <c r="G3255"/>
  <c r="B3256"/>
  <c r="E3256"/>
  <c r="F3256"/>
  <c r="G3256"/>
  <c r="B3257"/>
  <c r="E3257"/>
  <c r="F3257"/>
  <c r="G3257"/>
  <c r="B3258"/>
  <c r="E3258"/>
  <c r="F3258"/>
  <c r="G3258"/>
  <c r="B3259"/>
  <c r="E3259"/>
  <c r="F3259"/>
  <c r="G3259"/>
  <c r="B3260"/>
  <c r="E3260"/>
  <c r="F3260"/>
  <c r="G3260"/>
  <c r="B3261"/>
  <c r="E3261"/>
  <c r="F3261"/>
  <c r="G3261"/>
  <c r="B3262"/>
  <c r="E3262"/>
  <c r="F3262"/>
  <c r="G3262"/>
  <c r="B3263"/>
  <c r="E3263"/>
  <c r="F3263"/>
  <c r="G3263"/>
  <c r="B3264"/>
  <c r="E3264"/>
  <c r="F3264"/>
  <c r="G3264"/>
  <c r="B3265"/>
  <c r="E3265"/>
  <c r="F3265"/>
  <c r="G3265"/>
  <c r="B3266"/>
  <c r="E3266"/>
  <c r="F3266"/>
  <c r="G3266"/>
  <c r="B3267"/>
  <c r="E3267"/>
  <c r="F3267"/>
  <c r="G3267"/>
  <c r="B3268"/>
  <c r="E3268"/>
  <c r="F3268"/>
  <c r="G3268"/>
  <c r="B3269"/>
  <c r="E3269"/>
  <c r="F3269"/>
  <c r="G3269"/>
  <c r="B3270"/>
  <c r="E3270"/>
  <c r="F3270"/>
  <c r="G3270"/>
  <c r="B3271"/>
  <c r="E3271"/>
  <c r="F3271"/>
  <c r="G3271"/>
  <c r="B3272"/>
  <c r="E3272"/>
  <c r="F3272"/>
  <c r="G3272"/>
  <c r="B3273"/>
  <c r="E3273"/>
  <c r="F3273"/>
  <c r="G3273"/>
  <c r="B3274"/>
  <c r="E3274"/>
  <c r="F3274"/>
  <c r="G3274"/>
  <c r="B3275"/>
  <c r="E3275"/>
  <c r="F3275"/>
  <c r="G3275"/>
  <c r="B3276"/>
  <c r="E3276"/>
  <c r="F3276"/>
  <c r="G3276"/>
  <c r="B3277"/>
  <c r="E3277"/>
  <c r="F3277"/>
  <c r="G3277"/>
  <c r="B3278"/>
  <c r="E3278"/>
  <c r="F3278"/>
  <c r="G3278"/>
  <c r="B3279"/>
  <c r="E3279"/>
  <c r="F3279"/>
  <c r="G3279"/>
  <c r="B3280"/>
  <c r="E3280"/>
  <c r="F3280"/>
  <c r="G3280"/>
  <c r="B3281"/>
  <c r="E3281"/>
  <c r="F3281"/>
  <c r="G3281"/>
  <c r="B3282"/>
  <c r="E3282"/>
  <c r="F3282"/>
  <c r="G3282"/>
  <c r="B3283"/>
  <c r="E3283"/>
  <c r="F3283"/>
  <c r="G3283"/>
  <c r="B3284"/>
  <c r="E3284"/>
  <c r="F3284"/>
  <c r="G3284"/>
  <c r="B3285"/>
  <c r="E3285"/>
  <c r="F3285"/>
  <c r="G3285"/>
  <c r="B3286"/>
  <c r="E3286"/>
  <c r="F3286"/>
  <c r="G3286"/>
  <c r="B3287"/>
  <c r="E3287"/>
  <c r="F3287"/>
  <c r="G3287"/>
  <c r="B3288"/>
  <c r="E3288"/>
  <c r="F3288"/>
  <c r="G3288"/>
  <c r="B3289"/>
  <c r="E3289"/>
  <c r="F3289"/>
  <c r="G3289"/>
  <c r="B3290"/>
  <c r="E3290"/>
  <c r="F3290"/>
  <c r="G3290"/>
  <c r="B3291"/>
  <c r="E3291"/>
  <c r="F3291"/>
  <c r="G3291"/>
  <c r="B3292"/>
  <c r="E3292"/>
  <c r="F3292"/>
  <c r="G3292"/>
  <c r="B3293"/>
  <c r="E3293"/>
  <c r="F3293"/>
  <c r="G3293"/>
  <c r="B3294"/>
  <c r="E3294"/>
  <c r="F3294"/>
  <c r="G3294"/>
  <c r="B3295"/>
  <c r="E3295"/>
  <c r="F3295"/>
  <c r="G3295"/>
  <c r="B3296"/>
  <c r="E3296"/>
  <c r="F3296"/>
  <c r="G3296"/>
  <c r="B3297"/>
  <c r="E3297"/>
  <c r="F3297"/>
  <c r="G3297"/>
  <c r="B3298"/>
  <c r="E3298"/>
  <c r="F3298"/>
  <c r="G3298"/>
  <c r="B3299"/>
  <c r="E3299"/>
  <c r="F3299"/>
  <c r="G3299"/>
  <c r="B3300"/>
  <c r="E3300"/>
  <c r="F3300"/>
  <c r="G3300"/>
  <c r="B3301"/>
  <c r="E3301"/>
  <c r="F3301"/>
  <c r="G3301"/>
  <c r="B3302"/>
  <c r="E3302"/>
  <c r="F3302"/>
  <c r="G3302"/>
  <c r="B3303"/>
  <c r="E3303"/>
  <c r="F3303"/>
  <c r="G3303"/>
  <c r="B3304"/>
  <c r="E3304"/>
  <c r="F3304"/>
  <c r="G3304"/>
  <c r="B3305"/>
  <c r="E3305"/>
  <c r="F3305"/>
  <c r="G3305"/>
  <c r="B3306"/>
  <c r="E3306"/>
  <c r="F3306"/>
  <c r="G3306"/>
  <c r="B3307"/>
  <c r="E3307"/>
  <c r="F3307"/>
  <c r="G3307"/>
  <c r="B3308"/>
  <c r="E3308"/>
  <c r="F3308"/>
  <c r="G3308"/>
  <c r="B3309"/>
  <c r="E3309"/>
  <c r="F3309"/>
  <c r="G3309"/>
  <c r="B3310"/>
  <c r="E3310"/>
  <c r="F3310"/>
  <c r="G3310"/>
  <c r="B3311"/>
  <c r="E3311"/>
  <c r="F3311"/>
  <c r="G3311"/>
  <c r="B3312"/>
  <c r="E3312"/>
  <c r="F3312"/>
  <c r="G3312"/>
  <c r="B3313"/>
  <c r="E3313"/>
  <c r="F3313"/>
  <c r="G3313"/>
  <c r="B3314"/>
  <c r="E3314"/>
  <c r="F3314"/>
  <c r="G3314"/>
  <c r="B3315"/>
  <c r="E3315"/>
  <c r="F3315"/>
  <c r="G3315"/>
  <c r="B3316"/>
  <c r="E3316"/>
  <c r="F3316"/>
  <c r="G3316"/>
  <c r="B3317"/>
  <c r="E3317"/>
  <c r="F3317"/>
  <c r="G3317"/>
  <c r="B3318"/>
  <c r="E3318"/>
  <c r="F3318"/>
  <c r="G3318"/>
  <c r="B3319"/>
  <c r="E3319"/>
  <c r="F3319"/>
  <c r="G3319"/>
  <c r="B3320"/>
  <c r="E3320"/>
  <c r="F3320"/>
  <c r="G3320"/>
  <c r="B3321"/>
  <c r="E3321"/>
  <c r="F3321"/>
  <c r="G3321"/>
  <c r="B3322"/>
  <c r="E3322"/>
  <c r="F3322"/>
  <c r="G3322"/>
  <c r="B3323"/>
  <c r="E3323"/>
  <c r="F3323"/>
  <c r="G3323"/>
  <c r="B3324"/>
  <c r="E3324"/>
  <c r="F3324"/>
  <c r="G3324"/>
  <c r="B3325"/>
  <c r="E3325"/>
  <c r="F3325"/>
  <c r="G3325"/>
  <c r="B3326"/>
  <c r="E3326"/>
  <c r="F3326"/>
  <c r="G3326"/>
  <c r="B3327"/>
  <c r="E3327"/>
  <c r="F3327"/>
  <c r="G3327"/>
  <c r="B3328"/>
  <c r="E3328"/>
  <c r="F3328"/>
  <c r="G3328"/>
  <c r="B3329"/>
  <c r="E3329"/>
  <c r="F3329"/>
  <c r="G3329"/>
  <c r="B3330"/>
  <c r="E3330"/>
  <c r="F3330"/>
  <c r="G3330"/>
  <c r="B3331"/>
  <c r="E3331"/>
  <c r="F3331"/>
  <c r="G3331"/>
  <c r="B3332"/>
  <c r="E3332"/>
  <c r="F3332"/>
  <c r="G3332"/>
  <c r="B3333"/>
  <c r="E3333"/>
  <c r="F3333"/>
  <c r="G3333"/>
  <c r="B3334"/>
  <c r="E3334"/>
  <c r="F3334"/>
  <c r="G3334"/>
  <c r="B3335"/>
  <c r="E3335"/>
  <c r="F3335"/>
  <c r="G3335"/>
  <c r="B3336"/>
  <c r="E3336"/>
  <c r="F3336"/>
  <c r="G3336"/>
  <c r="B3337"/>
  <c r="E3337"/>
  <c r="F3337"/>
  <c r="G3337"/>
  <c r="B3338"/>
  <c r="E3338"/>
  <c r="F3338"/>
  <c r="G3338"/>
  <c r="B3339"/>
  <c r="E3339"/>
  <c r="F3339"/>
  <c r="G3339"/>
  <c r="B3340"/>
  <c r="E3340"/>
  <c r="F3340"/>
  <c r="G3340"/>
  <c r="B3341"/>
  <c r="E3341"/>
  <c r="F3341"/>
  <c r="G3341"/>
  <c r="B3342"/>
  <c r="E3342"/>
  <c r="F3342"/>
  <c r="G3342"/>
  <c r="B3343"/>
  <c r="E3343"/>
  <c r="F3343"/>
  <c r="G3343"/>
  <c r="B3344"/>
  <c r="E3344"/>
  <c r="F3344"/>
  <c r="G3344"/>
  <c r="B3345"/>
  <c r="E3345"/>
  <c r="F3345"/>
  <c r="G3345"/>
  <c r="B3346"/>
  <c r="E3346"/>
  <c r="F3346"/>
  <c r="G3346"/>
  <c r="B3347"/>
  <c r="E3347"/>
  <c r="F3347"/>
  <c r="G3347"/>
  <c r="B3348"/>
  <c r="E3348"/>
  <c r="F3348"/>
  <c r="G3348"/>
  <c r="B3349"/>
  <c r="E3349"/>
  <c r="F3349"/>
  <c r="G3349"/>
  <c r="B3350"/>
  <c r="E3350"/>
  <c r="F3350"/>
  <c r="G3350"/>
  <c r="B3351"/>
  <c r="E3351"/>
  <c r="F3351"/>
  <c r="G3351"/>
  <c r="B3352"/>
  <c r="E3352"/>
  <c r="F3352"/>
  <c r="G3352"/>
  <c r="B3353"/>
  <c r="E3353"/>
  <c r="F3353"/>
  <c r="G3353"/>
  <c r="B3354"/>
  <c r="E3354"/>
  <c r="F3354"/>
  <c r="G3354"/>
  <c r="B3355"/>
  <c r="E3355"/>
  <c r="F3355"/>
  <c r="G3355"/>
  <c r="B3356"/>
  <c r="E3356"/>
  <c r="F3356"/>
  <c r="G3356"/>
  <c r="B3357"/>
  <c r="E3357"/>
  <c r="F3357"/>
  <c r="G3357"/>
  <c r="B3358"/>
  <c r="E3358"/>
  <c r="F3358"/>
  <c r="G3358"/>
  <c r="B3359"/>
  <c r="E3359"/>
  <c r="F3359"/>
  <c r="G3359"/>
  <c r="B3360"/>
  <c r="E3360"/>
  <c r="F3360"/>
  <c r="G3360"/>
  <c r="B3361"/>
  <c r="E3361"/>
  <c r="F3361"/>
  <c r="G3361"/>
  <c r="B3362"/>
  <c r="E3362"/>
  <c r="F3362"/>
  <c r="G3362"/>
  <c r="B3363"/>
  <c r="E3363"/>
  <c r="F3363"/>
  <c r="G3363"/>
  <c r="B3364"/>
  <c r="E3364"/>
  <c r="F3364"/>
  <c r="G3364"/>
  <c r="B3365"/>
  <c r="E3365"/>
  <c r="F3365"/>
  <c r="G3365"/>
  <c r="B3366"/>
  <c r="E3366"/>
  <c r="F3366"/>
  <c r="G3366"/>
  <c r="B3367"/>
  <c r="E3367"/>
  <c r="F3367"/>
  <c r="G3367"/>
  <c r="B3368"/>
  <c r="E3368"/>
  <c r="F3368"/>
  <c r="G3368"/>
  <c r="B3369"/>
  <c r="E3369"/>
  <c r="F3369"/>
  <c r="G3369"/>
  <c r="B3370"/>
  <c r="E3370"/>
  <c r="F3370"/>
  <c r="G3370"/>
  <c r="B3371"/>
  <c r="E3371"/>
  <c r="F3371"/>
  <c r="G3371"/>
  <c r="B3372"/>
  <c r="E3372"/>
  <c r="F3372"/>
  <c r="G3372"/>
  <c r="B3373"/>
  <c r="E3373"/>
  <c r="F3373"/>
  <c r="G3373"/>
  <c r="B3374"/>
  <c r="E3374"/>
  <c r="F3374"/>
  <c r="G3374"/>
  <c r="B3375"/>
  <c r="E3375"/>
  <c r="F3375"/>
  <c r="G3375"/>
  <c r="B3376"/>
  <c r="E3376"/>
  <c r="F3376"/>
  <c r="G3376"/>
  <c r="B3377"/>
  <c r="E3377"/>
  <c r="F3377"/>
  <c r="G3377"/>
  <c r="B3378"/>
  <c r="E3378"/>
  <c r="F3378"/>
  <c r="G3378"/>
  <c r="B3379"/>
  <c r="E3379"/>
  <c r="F3379"/>
  <c r="G3379"/>
  <c r="B3380"/>
  <c r="E3380"/>
  <c r="F3380"/>
  <c r="G3380"/>
  <c r="B3381"/>
  <c r="E3381"/>
  <c r="F3381"/>
  <c r="G3381"/>
  <c r="B3382"/>
  <c r="E3382"/>
  <c r="F3382"/>
  <c r="G3382"/>
  <c r="B3383"/>
  <c r="E3383"/>
  <c r="F3383"/>
  <c r="G3383"/>
  <c r="B3384"/>
  <c r="E3384"/>
  <c r="F3384"/>
  <c r="G3384"/>
  <c r="B3385"/>
  <c r="E3385"/>
  <c r="F3385"/>
  <c r="G3385"/>
  <c r="B3386"/>
  <c r="E3386"/>
  <c r="F3386"/>
  <c r="G3386"/>
  <c r="B3387"/>
  <c r="E3387"/>
  <c r="F3387"/>
  <c r="G3387"/>
  <c r="B3388"/>
  <c r="E3388"/>
  <c r="F3388"/>
  <c r="G3388"/>
  <c r="B3389"/>
  <c r="E3389"/>
  <c r="F3389"/>
  <c r="G3389"/>
  <c r="B3390"/>
  <c r="E3390"/>
  <c r="F3390"/>
  <c r="G3390"/>
  <c r="B3391"/>
  <c r="E3391"/>
  <c r="F3391"/>
  <c r="G3391"/>
  <c r="B3392"/>
  <c r="E3392"/>
  <c r="F3392"/>
  <c r="G3392"/>
  <c r="B3393"/>
  <c r="E3393"/>
  <c r="F3393"/>
  <c r="G3393"/>
  <c r="B3394"/>
  <c r="E3394"/>
  <c r="F3394"/>
  <c r="G3394"/>
  <c r="B3395"/>
  <c r="E3395"/>
  <c r="F3395"/>
  <c r="G3395"/>
  <c r="B3396"/>
  <c r="E3396"/>
  <c r="F3396"/>
  <c r="G3396"/>
  <c r="B3397"/>
  <c r="E3397"/>
  <c r="F3397"/>
  <c r="G3397"/>
  <c r="B3398"/>
  <c r="E3398"/>
  <c r="F3398"/>
  <c r="G3398"/>
  <c r="B3399"/>
  <c r="E3399"/>
  <c r="F3399"/>
  <c r="G3399"/>
  <c r="B3400"/>
  <c r="E3400"/>
  <c r="F3400"/>
  <c r="G3400"/>
  <c r="B3401"/>
  <c r="E3401"/>
  <c r="F3401"/>
  <c r="G3401"/>
  <c r="B3402"/>
  <c r="E3402"/>
  <c r="F3402"/>
  <c r="G3402"/>
  <c r="B3403"/>
  <c r="E3403"/>
  <c r="F3403"/>
  <c r="G3403"/>
  <c r="B3404"/>
  <c r="E3404"/>
  <c r="F3404"/>
  <c r="G3404"/>
  <c r="B3405"/>
  <c r="E3405"/>
  <c r="F3405"/>
  <c r="G3405"/>
  <c r="B3406"/>
  <c r="E3406"/>
  <c r="F3406"/>
  <c r="G3406"/>
  <c r="B3407"/>
  <c r="E3407"/>
  <c r="F3407"/>
  <c r="G3407"/>
  <c r="B3408"/>
  <c r="E3408"/>
  <c r="F3408"/>
  <c r="G3408"/>
  <c r="B3409"/>
  <c r="E3409"/>
  <c r="F3409"/>
  <c r="G3409"/>
  <c r="B3410"/>
  <c r="E3410"/>
  <c r="F3410"/>
  <c r="G3410"/>
  <c r="B3411"/>
  <c r="E3411"/>
  <c r="F3411"/>
  <c r="G3411"/>
  <c r="B3412"/>
  <c r="E3412"/>
  <c r="F3412"/>
  <c r="G3412"/>
  <c r="B3413"/>
  <c r="E3413"/>
  <c r="F3413"/>
  <c r="G3413"/>
  <c r="B3414"/>
  <c r="E3414"/>
  <c r="F3414"/>
  <c r="G3414"/>
  <c r="B3415"/>
  <c r="E3415"/>
  <c r="F3415"/>
  <c r="G3415"/>
  <c r="B3416"/>
  <c r="E3416"/>
  <c r="F3416"/>
  <c r="G3416"/>
  <c r="B3417"/>
  <c r="E3417"/>
  <c r="F3417"/>
  <c r="G3417"/>
  <c r="B3418"/>
  <c r="E3418"/>
  <c r="F3418"/>
  <c r="G3418"/>
  <c r="B3419"/>
  <c r="E3419"/>
  <c r="F3419"/>
  <c r="G3419"/>
  <c r="B3420"/>
  <c r="E3420"/>
  <c r="F3420"/>
  <c r="G3420"/>
  <c r="B3421"/>
  <c r="E3421"/>
  <c r="F3421"/>
  <c r="G3421"/>
  <c r="B3422"/>
  <c r="E3422"/>
  <c r="F3422"/>
  <c r="G3422"/>
  <c r="B3423"/>
  <c r="E3423"/>
  <c r="F3423"/>
  <c r="G3423"/>
  <c r="B3424"/>
  <c r="E3424"/>
  <c r="F3424"/>
  <c r="G3424"/>
  <c r="B3425"/>
  <c r="E3425"/>
  <c r="F3425"/>
  <c r="G3425"/>
  <c r="B3426"/>
  <c r="E3426"/>
  <c r="F3426"/>
  <c r="G3426"/>
  <c r="B3427"/>
  <c r="E3427"/>
  <c r="F3427"/>
  <c r="G3427"/>
  <c r="B3428"/>
  <c r="E3428"/>
  <c r="F3428"/>
  <c r="G3428"/>
  <c r="B3429"/>
  <c r="E3429"/>
  <c r="F3429"/>
  <c r="G3429"/>
  <c r="B3430"/>
  <c r="E3430"/>
  <c r="F3430"/>
  <c r="G3430"/>
  <c r="B3431"/>
  <c r="E3431"/>
  <c r="F3431"/>
  <c r="G3431"/>
  <c r="B3432"/>
  <c r="E3432"/>
  <c r="F3432"/>
  <c r="G3432"/>
  <c r="B3433"/>
  <c r="E3433"/>
  <c r="F3433"/>
  <c r="G3433"/>
  <c r="B3434"/>
  <c r="E3434"/>
  <c r="F3434"/>
  <c r="G3434"/>
  <c r="B3435"/>
  <c r="E3435"/>
  <c r="F3435"/>
  <c r="G3435"/>
  <c r="B3436"/>
  <c r="E3436"/>
  <c r="F3436"/>
  <c r="G3436"/>
  <c r="B3437"/>
  <c r="E3437"/>
  <c r="F3437"/>
  <c r="G3437"/>
  <c r="B3438"/>
  <c r="E3438"/>
  <c r="F3438"/>
  <c r="G3438"/>
  <c r="B3439"/>
  <c r="E3439"/>
  <c r="F3439"/>
  <c r="G3439"/>
  <c r="B3440"/>
  <c r="E3440"/>
  <c r="F3440"/>
  <c r="G3440"/>
  <c r="B3441"/>
  <c r="E3441"/>
  <c r="F3441"/>
  <c r="G3441"/>
  <c r="B3442"/>
  <c r="E3442"/>
  <c r="F3442"/>
  <c r="G3442"/>
  <c r="B3443"/>
  <c r="E3443"/>
  <c r="F3443"/>
  <c r="G3443"/>
  <c r="B3444"/>
  <c r="E3444"/>
  <c r="F3444"/>
  <c r="G3444"/>
  <c r="B3445"/>
  <c r="E3445"/>
  <c r="F3445"/>
  <c r="G3445"/>
  <c r="B3446"/>
  <c r="E3446"/>
  <c r="F3446"/>
  <c r="G3446"/>
  <c r="B3447"/>
  <c r="E3447"/>
  <c r="F3447"/>
  <c r="G3447"/>
  <c r="B3448"/>
  <c r="E3448"/>
  <c r="F3448"/>
  <c r="G3448"/>
  <c r="B3449"/>
  <c r="E3449"/>
  <c r="F3449"/>
  <c r="G3449"/>
  <c r="B3450"/>
  <c r="E3450"/>
  <c r="F3450"/>
  <c r="G3450"/>
  <c r="B3451"/>
  <c r="E3451"/>
  <c r="F3451"/>
  <c r="G3451"/>
  <c r="B3452"/>
  <c r="E3452"/>
  <c r="F3452"/>
  <c r="G3452"/>
  <c r="B3453"/>
  <c r="E3453"/>
  <c r="F3453"/>
  <c r="G3453"/>
  <c r="B3454"/>
  <c r="E3454"/>
  <c r="F3454"/>
  <c r="G3454"/>
  <c r="B3455"/>
  <c r="E3455"/>
  <c r="F3455"/>
  <c r="G3455"/>
  <c r="B3456"/>
  <c r="E3456"/>
  <c r="F3456"/>
  <c r="G3456"/>
  <c r="B3457"/>
  <c r="E3457"/>
  <c r="F3457"/>
  <c r="G3457"/>
  <c r="B3458"/>
  <c r="E3458"/>
  <c r="F3458"/>
  <c r="G3458"/>
  <c r="B3459"/>
  <c r="E3459"/>
  <c r="F3459"/>
  <c r="G3459"/>
  <c r="B3460"/>
  <c r="E3460"/>
  <c r="F3460"/>
  <c r="G3460"/>
  <c r="B3461"/>
  <c r="E3461"/>
  <c r="F3461"/>
  <c r="G3461"/>
  <c r="B3462"/>
  <c r="E3462"/>
  <c r="F3462"/>
  <c r="G3462"/>
  <c r="B3463"/>
  <c r="E3463"/>
  <c r="F3463"/>
  <c r="G3463"/>
  <c r="B3464"/>
  <c r="E3464"/>
  <c r="F3464"/>
  <c r="G3464"/>
  <c r="B3465"/>
  <c r="E3465"/>
  <c r="F3465"/>
  <c r="G3465"/>
  <c r="B3466"/>
  <c r="E3466"/>
  <c r="F3466"/>
  <c r="G3466"/>
  <c r="B3467"/>
  <c r="E3467"/>
  <c r="F3467"/>
  <c r="G3467"/>
  <c r="B3468"/>
  <c r="E3468"/>
  <c r="F3468"/>
  <c r="G3468"/>
  <c r="B3469"/>
  <c r="E3469"/>
  <c r="F3469"/>
  <c r="G3469"/>
  <c r="B3470"/>
  <c r="E3470"/>
  <c r="F3470"/>
  <c r="G3470"/>
  <c r="B3471"/>
  <c r="E3471"/>
  <c r="F3471"/>
  <c r="G3471"/>
  <c r="B3472"/>
  <c r="E3472"/>
  <c r="F3472"/>
  <c r="G3472"/>
  <c r="B3473"/>
  <c r="E3473"/>
  <c r="F3473"/>
  <c r="G3473"/>
  <c r="B3474"/>
  <c r="E3474"/>
  <c r="F3474"/>
  <c r="G3474"/>
  <c r="B3475"/>
  <c r="E3475"/>
  <c r="F3475"/>
  <c r="G3475"/>
  <c r="B3476"/>
  <c r="E3476"/>
  <c r="F3476"/>
  <c r="G3476"/>
  <c r="B3477"/>
  <c r="E3477"/>
  <c r="F3477"/>
  <c r="G3477"/>
  <c r="B3478"/>
  <c r="E3478"/>
  <c r="F3478"/>
  <c r="G3478"/>
  <c r="B3479"/>
  <c r="E3479"/>
  <c r="F3479"/>
  <c r="G3479"/>
  <c r="B3480"/>
  <c r="E3480"/>
  <c r="F3480"/>
  <c r="G3480"/>
  <c r="B3481"/>
  <c r="E3481"/>
  <c r="F3481"/>
  <c r="G3481"/>
  <c r="B3482"/>
  <c r="E3482"/>
  <c r="F3482"/>
  <c r="G3482"/>
  <c r="B3483"/>
  <c r="E3483"/>
  <c r="F3483"/>
  <c r="G3483"/>
  <c r="B3484"/>
  <c r="E3484"/>
  <c r="F3484"/>
  <c r="G3484"/>
  <c r="B3485"/>
  <c r="E3485"/>
  <c r="F3485"/>
  <c r="G3485"/>
  <c r="B3486"/>
  <c r="E3486"/>
  <c r="F3486"/>
  <c r="G3486"/>
  <c r="B3487"/>
  <c r="E3487"/>
  <c r="F3487"/>
  <c r="G3487"/>
  <c r="B3488"/>
  <c r="E3488"/>
  <c r="F3488"/>
  <c r="G3488"/>
  <c r="B3489"/>
  <c r="E3489"/>
  <c r="F3489"/>
  <c r="G3489"/>
  <c r="B3490"/>
  <c r="E3490"/>
  <c r="F3490"/>
  <c r="G3490"/>
  <c r="B3491"/>
  <c r="E3491"/>
  <c r="F3491"/>
  <c r="G3491"/>
  <c r="B3492"/>
  <c r="E3492"/>
  <c r="F3492"/>
  <c r="G3492"/>
  <c r="B3493"/>
  <c r="E3493"/>
  <c r="F3493"/>
  <c r="G3493"/>
  <c r="B3494"/>
  <c r="E3494"/>
  <c r="F3494"/>
  <c r="G3494"/>
  <c r="B3495"/>
  <c r="E3495"/>
  <c r="F3495"/>
  <c r="G3495"/>
  <c r="B3496"/>
  <c r="E3496"/>
  <c r="F3496"/>
  <c r="G3496"/>
  <c r="B3497"/>
  <c r="E3497"/>
  <c r="F3497"/>
  <c r="G3497"/>
  <c r="B3498"/>
  <c r="E3498"/>
  <c r="F3498"/>
  <c r="G3498"/>
  <c r="B3499"/>
  <c r="E3499"/>
  <c r="F3499"/>
  <c r="G3499"/>
  <c r="B3500"/>
  <c r="E3500"/>
  <c r="F3500"/>
  <c r="G3500"/>
  <c r="B3501"/>
  <c r="E3501"/>
  <c r="F3501"/>
  <c r="G3501"/>
  <c r="B3502"/>
  <c r="E3502"/>
  <c r="F3502"/>
  <c r="G3502"/>
  <c r="B3503"/>
  <c r="E3503"/>
  <c r="F3503"/>
  <c r="G3503"/>
  <c r="B3504"/>
  <c r="E3504"/>
  <c r="F3504"/>
  <c r="G3504"/>
  <c r="B3505"/>
  <c r="E3505"/>
  <c r="F3505"/>
  <c r="G3505"/>
  <c r="B3506"/>
  <c r="E3506"/>
  <c r="F3506"/>
  <c r="G3506"/>
  <c r="B3507"/>
  <c r="E3507"/>
  <c r="F3507"/>
  <c r="G3507"/>
  <c r="B3508"/>
  <c r="E3508"/>
  <c r="F3508"/>
  <c r="G3508"/>
  <c r="B3509"/>
  <c r="E3509"/>
  <c r="F3509"/>
  <c r="G3509"/>
  <c r="B3510"/>
  <c r="E3510"/>
  <c r="F3510"/>
  <c r="G3510"/>
  <c r="B3511"/>
  <c r="E3511"/>
  <c r="F3511"/>
  <c r="G3511"/>
  <c r="B3512"/>
  <c r="E3512"/>
  <c r="F3512"/>
  <c r="G3512"/>
  <c r="B3513"/>
  <c r="E3513"/>
  <c r="F3513"/>
  <c r="G3513"/>
  <c r="B3514"/>
  <c r="E3514"/>
  <c r="F3514"/>
  <c r="G3514"/>
  <c r="B3515"/>
  <c r="E3515"/>
  <c r="F3515"/>
  <c r="G3515"/>
  <c r="B3516"/>
  <c r="E3516"/>
  <c r="F3516"/>
  <c r="G3516"/>
  <c r="B3517"/>
  <c r="E3517"/>
  <c r="F3517"/>
  <c r="G3517"/>
  <c r="B3518"/>
  <c r="E3518"/>
  <c r="F3518"/>
  <c r="G3518"/>
  <c r="B3519"/>
  <c r="E3519"/>
  <c r="F3519"/>
  <c r="G3519"/>
  <c r="B3520"/>
  <c r="E3520"/>
  <c r="F3520"/>
  <c r="G3520"/>
  <c r="B3521"/>
  <c r="E3521"/>
  <c r="F3521"/>
  <c r="G3521"/>
  <c r="B3522"/>
  <c r="E3522"/>
  <c r="F3522"/>
  <c r="G3522"/>
  <c r="B3523"/>
  <c r="E3523"/>
  <c r="F3523"/>
  <c r="G3523"/>
  <c r="B3524"/>
  <c r="E3524"/>
  <c r="F3524"/>
  <c r="G3524"/>
  <c r="B3525"/>
  <c r="E3525"/>
  <c r="F3525"/>
  <c r="G3525"/>
  <c r="B3526"/>
  <c r="E3526"/>
  <c r="F3526"/>
  <c r="G3526"/>
  <c r="B3527"/>
  <c r="E3527"/>
  <c r="F3527"/>
  <c r="G3527"/>
  <c r="B3528"/>
  <c r="E3528"/>
  <c r="F3528"/>
  <c r="G3528"/>
  <c r="B3529"/>
  <c r="E3529"/>
  <c r="F3529"/>
  <c r="G3529"/>
  <c r="B3530"/>
  <c r="E3530"/>
  <c r="F3530"/>
  <c r="G3530"/>
  <c r="B3531"/>
  <c r="E3531"/>
  <c r="F3531"/>
  <c r="G3531"/>
  <c r="B3532"/>
  <c r="E3532"/>
  <c r="F3532"/>
  <c r="G3532"/>
  <c r="B3533"/>
  <c r="E3533"/>
  <c r="F3533"/>
  <c r="G3533"/>
  <c r="B3534"/>
  <c r="E3534"/>
  <c r="F3534"/>
  <c r="G3534"/>
  <c r="B3535"/>
  <c r="E3535"/>
  <c r="F3535"/>
  <c r="G3535"/>
  <c r="B3536"/>
  <c r="E3536"/>
  <c r="F3536"/>
  <c r="G3536"/>
  <c r="B3537"/>
  <c r="E3537"/>
  <c r="F3537"/>
  <c r="G3537"/>
  <c r="B3538"/>
  <c r="E3538"/>
  <c r="F3538"/>
  <c r="G3538"/>
  <c r="B3539"/>
  <c r="E3539"/>
  <c r="F3539"/>
  <c r="G3539"/>
  <c r="B3540"/>
  <c r="E3540"/>
  <c r="F3540"/>
  <c r="G3540"/>
  <c r="B3541"/>
  <c r="E3541"/>
  <c r="F3541"/>
  <c r="G3541"/>
  <c r="B3542"/>
  <c r="E3542"/>
  <c r="F3542"/>
  <c r="G3542"/>
  <c r="B3543"/>
  <c r="E3543"/>
  <c r="F3543"/>
  <c r="G3543"/>
  <c r="B3544"/>
  <c r="E3544"/>
  <c r="F3544"/>
  <c r="G3544"/>
  <c r="B3545"/>
  <c r="E3545"/>
  <c r="F3545"/>
  <c r="G3545"/>
  <c r="B3546"/>
  <c r="E3546"/>
  <c r="F3546"/>
  <c r="G3546"/>
  <c r="B3547"/>
  <c r="E3547"/>
  <c r="F3547"/>
  <c r="G3547"/>
  <c r="B3548"/>
  <c r="E3548"/>
  <c r="F3548"/>
  <c r="G3548"/>
  <c r="B3549"/>
  <c r="E3549"/>
  <c r="F3549"/>
  <c r="G3549"/>
  <c r="B3550"/>
  <c r="E3550"/>
  <c r="F3550"/>
  <c r="G3550"/>
  <c r="B3551"/>
  <c r="E3551"/>
  <c r="F3551"/>
  <c r="G3551"/>
  <c r="B3552"/>
  <c r="E3552"/>
  <c r="F3552"/>
  <c r="G3552"/>
  <c r="B3553"/>
  <c r="E3553"/>
  <c r="F3553"/>
  <c r="G3553"/>
  <c r="B3554"/>
  <c r="E3554"/>
  <c r="F3554"/>
  <c r="G3554"/>
  <c r="B3555"/>
  <c r="E3555"/>
  <c r="F3555"/>
  <c r="G3555"/>
  <c r="B3556"/>
  <c r="E3556"/>
  <c r="F3556"/>
  <c r="G3556"/>
  <c r="B3557"/>
  <c r="E3557"/>
  <c r="F3557"/>
  <c r="G3557"/>
  <c r="B3558"/>
  <c r="E3558"/>
  <c r="F3558"/>
  <c r="G3558"/>
  <c r="B3559"/>
  <c r="E3559"/>
  <c r="F3559"/>
  <c r="G3559"/>
  <c r="B3560"/>
  <c r="E3560"/>
  <c r="F3560"/>
  <c r="G3560"/>
  <c r="B3561"/>
  <c r="E3561"/>
  <c r="F3561"/>
  <c r="G3561"/>
  <c r="B3562"/>
  <c r="E3562"/>
  <c r="F3562"/>
  <c r="G3562"/>
  <c r="B3563"/>
  <c r="E3563"/>
  <c r="F3563"/>
  <c r="G3563"/>
  <c r="B3564"/>
  <c r="E3564"/>
  <c r="F3564"/>
  <c r="G3564"/>
  <c r="B3565"/>
  <c r="E3565"/>
  <c r="F3565"/>
  <c r="G3565"/>
  <c r="B3566"/>
  <c r="E3566"/>
  <c r="F3566"/>
  <c r="G3566"/>
  <c r="B3567"/>
  <c r="E3567"/>
  <c r="F3567"/>
  <c r="G3567"/>
  <c r="B3568"/>
  <c r="E3568"/>
  <c r="F3568"/>
  <c r="G3568"/>
  <c r="B3569"/>
  <c r="E3569"/>
  <c r="F3569"/>
  <c r="G3569"/>
  <c r="B3570"/>
  <c r="E3570"/>
  <c r="F3570"/>
  <c r="G3570"/>
  <c r="B3571"/>
  <c r="E3571"/>
  <c r="F3571"/>
  <c r="G3571"/>
  <c r="B3572"/>
  <c r="E3572"/>
  <c r="F3572"/>
  <c r="G3572"/>
  <c r="B3573"/>
  <c r="E3573"/>
  <c r="F3573"/>
  <c r="G3573"/>
  <c r="B3574"/>
  <c r="E3574"/>
  <c r="F3574"/>
  <c r="G3574"/>
  <c r="B3575"/>
  <c r="E3575"/>
  <c r="F3575"/>
  <c r="G3575"/>
  <c r="B3576"/>
  <c r="E3576"/>
  <c r="F3576"/>
  <c r="G3576"/>
  <c r="B3577"/>
  <c r="E3577"/>
  <c r="F3577"/>
  <c r="G3577"/>
  <c r="B3578"/>
  <c r="E3578"/>
  <c r="F3578"/>
  <c r="G3578"/>
  <c r="B3579"/>
  <c r="E3579"/>
  <c r="F3579"/>
  <c r="G3579"/>
  <c r="B3580"/>
  <c r="E3580"/>
  <c r="F3580"/>
  <c r="G3580"/>
  <c r="B3581"/>
  <c r="E3581"/>
  <c r="F3581"/>
  <c r="G3581"/>
  <c r="B3582"/>
  <c r="E3582"/>
  <c r="F3582"/>
  <c r="G3582"/>
  <c r="B3583"/>
  <c r="E3583"/>
  <c r="F3583"/>
  <c r="G3583"/>
  <c r="B3584"/>
  <c r="E3584"/>
  <c r="F3584"/>
  <c r="G3584"/>
  <c r="B3585"/>
  <c r="E3585"/>
  <c r="F3585"/>
  <c r="G3585"/>
  <c r="B3586"/>
  <c r="E3586"/>
  <c r="F3586"/>
  <c r="G3586"/>
  <c r="B3587"/>
  <c r="E3587"/>
  <c r="F3587"/>
  <c r="G3587"/>
  <c r="B3588"/>
  <c r="E3588"/>
  <c r="F3588"/>
  <c r="G3588"/>
  <c r="B3589"/>
  <c r="E3589"/>
  <c r="F3589"/>
  <c r="G3589"/>
  <c r="B3590"/>
  <c r="E3590"/>
  <c r="F3590"/>
  <c r="G3590"/>
  <c r="B3591"/>
  <c r="E3591"/>
  <c r="F3591"/>
  <c r="G3591"/>
  <c r="B3592"/>
  <c r="E3592"/>
  <c r="F3592"/>
  <c r="G3592"/>
  <c r="B3593"/>
  <c r="E3593"/>
  <c r="F3593"/>
  <c r="G3593"/>
  <c r="B3594"/>
  <c r="E3594"/>
  <c r="F3594"/>
  <c r="G3594"/>
  <c r="B3595"/>
  <c r="E3595"/>
  <c r="F3595"/>
  <c r="G3595"/>
  <c r="B3596"/>
  <c r="E3596"/>
  <c r="F3596"/>
  <c r="G3596"/>
  <c r="B3597"/>
  <c r="E3597"/>
  <c r="F3597"/>
  <c r="G3597"/>
  <c r="B3598"/>
  <c r="E3598"/>
  <c r="F3598"/>
  <c r="G3598"/>
  <c r="B3599"/>
  <c r="E3599"/>
  <c r="F3599"/>
  <c r="G3599"/>
  <c r="B3600"/>
  <c r="E3600"/>
  <c r="F3600"/>
  <c r="G3600"/>
  <c r="B3601"/>
  <c r="E3601"/>
  <c r="F3601"/>
  <c r="G3601"/>
  <c r="B3602"/>
  <c r="E3602"/>
  <c r="F3602"/>
  <c r="G3602"/>
  <c r="B3603"/>
  <c r="E3603"/>
  <c r="F3603"/>
  <c r="G3603"/>
  <c r="B3604"/>
  <c r="E3604"/>
  <c r="F3604"/>
  <c r="G3604"/>
  <c r="B3605"/>
  <c r="E3605"/>
  <c r="F3605"/>
  <c r="G3605"/>
  <c r="B3606"/>
  <c r="E3606"/>
  <c r="F3606"/>
  <c r="G3606"/>
  <c r="B3607"/>
  <c r="E3607"/>
  <c r="F3607"/>
  <c r="G3607"/>
  <c r="B3608"/>
  <c r="E3608"/>
  <c r="F3608"/>
  <c r="G3608"/>
  <c r="B3609"/>
  <c r="E3609"/>
  <c r="F3609"/>
  <c r="G3609"/>
  <c r="B3610"/>
  <c r="E3610"/>
  <c r="F3610"/>
  <c r="G3610"/>
  <c r="B3611"/>
  <c r="E3611"/>
  <c r="F3611"/>
  <c r="G3611"/>
  <c r="B3612"/>
  <c r="E3612"/>
  <c r="F3612"/>
  <c r="G3612"/>
  <c r="B3613"/>
  <c r="E3613"/>
  <c r="F3613"/>
  <c r="G3613"/>
  <c r="B3614"/>
  <c r="E3614"/>
  <c r="F3614"/>
  <c r="G3614"/>
  <c r="B3615"/>
  <c r="E3615"/>
  <c r="F3615"/>
  <c r="G3615"/>
  <c r="B3616"/>
  <c r="E3616"/>
  <c r="F3616"/>
  <c r="G3616"/>
  <c r="B3617"/>
  <c r="E3617"/>
  <c r="F3617"/>
  <c r="G3617"/>
  <c r="B3618"/>
  <c r="E3618"/>
  <c r="F3618"/>
  <c r="G3618"/>
  <c r="B3619"/>
  <c r="E3619"/>
  <c r="F3619"/>
  <c r="G3619"/>
  <c r="B3620"/>
  <c r="E3620"/>
  <c r="F3620"/>
  <c r="G3620"/>
  <c r="B3621"/>
  <c r="E3621"/>
  <c r="F3621"/>
  <c r="G3621"/>
  <c r="B3622"/>
  <c r="E3622"/>
  <c r="F3622"/>
  <c r="G3622"/>
  <c r="B3623"/>
  <c r="E3623"/>
  <c r="F3623"/>
  <c r="G3623"/>
  <c r="B3624"/>
  <c r="E3624"/>
  <c r="F3624"/>
  <c r="G3624"/>
  <c r="B3625"/>
  <c r="E3625"/>
  <c r="F3625"/>
  <c r="G3625"/>
  <c r="B3626"/>
  <c r="E3626"/>
  <c r="F3626"/>
  <c r="G3626"/>
  <c r="B3627"/>
  <c r="E3627"/>
  <c r="F3627"/>
  <c r="G3627"/>
  <c r="B3628"/>
  <c r="E3628"/>
  <c r="F3628"/>
  <c r="G3628"/>
  <c r="B3629"/>
  <c r="E3629"/>
  <c r="F3629"/>
  <c r="G3629"/>
  <c r="B3630"/>
  <c r="E3630"/>
  <c r="F3630"/>
  <c r="G3630"/>
  <c r="B3631"/>
  <c r="E3631"/>
  <c r="F3631"/>
  <c r="G3631"/>
  <c r="B3632"/>
  <c r="E3632"/>
  <c r="F3632"/>
  <c r="G3632"/>
  <c r="B3633"/>
  <c r="E3633"/>
  <c r="F3633"/>
  <c r="G3633"/>
  <c r="B3634"/>
  <c r="E3634"/>
  <c r="F3634"/>
  <c r="G3634"/>
  <c r="B3635"/>
  <c r="E3635"/>
  <c r="F3635"/>
  <c r="G3635"/>
  <c r="B3636"/>
  <c r="E3636"/>
  <c r="F3636"/>
  <c r="G3636"/>
  <c r="B3637"/>
  <c r="E3637"/>
  <c r="F3637"/>
  <c r="G3637"/>
  <c r="B3638"/>
  <c r="E3638"/>
  <c r="F3638"/>
  <c r="G3638"/>
  <c r="B3639"/>
  <c r="E3639"/>
  <c r="F3639"/>
  <c r="G3639"/>
  <c r="B3640"/>
  <c r="E3640"/>
  <c r="F3640"/>
  <c r="G3640"/>
  <c r="B3641"/>
  <c r="E3641"/>
  <c r="F3641"/>
  <c r="G3641"/>
  <c r="B3642"/>
  <c r="E3642"/>
  <c r="F3642"/>
  <c r="G3642"/>
  <c r="B3643"/>
  <c r="E3643"/>
  <c r="F3643"/>
  <c r="G3643"/>
  <c r="B3644"/>
  <c r="E3644"/>
  <c r="F3644"/>
  <c r="G3644"/>
  <c r="B3645"/>
  <c r="E3645"/>
  <c r="F3645"/>
  <c r="G3645"/>
  <c r="B3646"/>
  <c r="E3646"/>
  <c r="F3646"/>
  <c r="G3646"/>
  <c r="B3647"/>
  <c r="E3647"/>
  <c r="F3647"/>
  <c r="G3647"/>
  <c r="B3648"/>
  <c r="E3648"/>
  <c r="F3648"/>
  <c r="G3648"/>
  <c r="B3649"/>
  <c r="E3649"/>
  <c r="F3649"/>
  <c r="G3649"/>
  <c r="B3650"/>
  <c r="E3650"/>
  <c r="F3650"/>
  <c r="G3650"/>
  <c r="B3651"/>
  <c r="E3651"/>
  <c r="F3651"/>
  <c r="G3651"/>
  <c r="B3652"/>
  <c r="E3652"/>
  <c r="F3652"/>
  <c r="G3652"/>
  <c r="B3653"/>
  <c r="E3653"/>
  <c r="F3653"/>
  <c r="G3653"/>
  <c r="B3654"/>
  <c r="E3654"/>
  <c r="F3654"/>
  <c r="G3654"/>
  <c r="B3655"/>
  <c r="E3655"/>
  <c r="F3655"/>
  <c r="G3655"/>
  <c r="B3656"/>
  <c r="E3656"/>
  <c r="F3656"/>
  <c r="G3656"/>
  <c r="B3657"/>
  <c r="E3657"/>
  <c r="F3657"/>
  <c r="G3657"/>
  <c r="B3658"/>
  <c r="E3658"/>
  <c r="F3658"/>
  <c r="G3658"/>
  <c r="B3659"/>
  <c r="E3659"/>
  <c r="F3659"/>
  <c r="G3659"/>
  <c r="B3660"/>
  <c r="E3660"/>
  <c r="F3660"/>
  <c r="G3660"/>
  <c r="B3661"/>
  <c r="E3661"/>
  <c r="F3661"/>
  <c r="G3661"/>
  <c r="B3662"/>
  <c r="E3662"/>
  <c r="F3662"/>
  <c r="G3662"/>
  <c r="B3663"/>
  <c r="E3663"/>
  <c r="F3663"/>
  <c r="G3663"/>
  <c r="B3664"/>
  <c r="E3664"/>
  <c r="F3664"/>
  <c r="G3664"/>
  <c r="B3665"/>
  <c r="E3665"/>
  <c r="F3665"/>
  <c r="G3665"/>
  <c r="B3666"/>
  <c r="E3666"/>
  <c r="F3666"/>
  <c r="G3666"/>
  <c r="B3667"/>
  <c r="E3667"/>
  <c r="F3667"/>
  <c r="G3667"/>
  <c r="B3668"/>
  <c r="E3668"/>
  <c r="F3668"/>
  <c r="G3668"/>
  <c r="B3669"/>
  <c r="E3669"/>
  <c r="F3669"/>
  <c r="G3669"/>
  <c r="B3670"/>
  <c r="E3670"/>
  <c r="F3670"/>
  <c r="G3670"/>
  <c r="B3671"/>
  <c r="E3671"/>
  <c r="F3671"/>
  <c r="G3671"/>
  <c r="B3672"/>
  <c r="E3672"/>
  <c r="F3672"/>
  <c r="G3672"/>
  <c r="B3673"/>
  <c r="E3673"/>
  <c r="F3673"/>
  <c r="G3673"/>
  <c r="B3674"/>
  <c r="E3674"/>
  <c r="F3674"/>
  <c r="G3674"/>
  <c r="B3675"/>
  <c r="E3675"/>
  <c r="F3675"/>
  <c r="G3675"/>
  <c r="B3676"/>
  <c r="E3676"/>
  <c r="F3676"/>
  <c r="G3676"/>
  <c r="B3677"/>
  <c r="E3677"/>
  <c r="F3677"/>
  <c r="G3677"/>
  <c r="B3678"/>
  <c r="E3678"/>
  <c r="F3678"/>
  <c r="G3678"/>
  <c r="B3679"/>
  <c r="E3679"/>
  <c r="F3679"/>
  <c r="G3679"/>
  <c r="B3680"/>
  <c r="E3680"/>
  <c r="F3680"/>
  <c r="G3680"/>
  <c r="B3681"/>
  <c r="E3681"/>
  <c r="F3681"/>
  <c r="G3681"/>
  <c r="B3682"/>
  <c r="E3682"/>
  <c r="F3682"/>
  <c r="G3682"/>
  <c r="B3683"/>
  <c r="E3683"/>
  <c r="F3683"/>
  <c r="G3683"/>
  <c r="B3684"/>
  <c r="E3684"/>
  <c r="F3684"/>
  <c r="G3684"/>
  <c r="B3685"/>
  <c r="E3685"/>
  <c r="F3685"/>
  <c r="G3685"/>
  <c r="B3686"/>
  <c r="E3686"/>
  <c r="F3686"/>
  <c r="G3686"/>
  <c r="B3687"/>
  <c r="E3687"/>
  <c r="F3687"/>
  <c r="G3687"/>
  <c r="B3688"/>
  <c r="E3688"/>
  <c r="F3688"/>
  <c r="G3688"/>
  <c r="B3689"/>
  <c r="E3689"/>
  <c r="F3689"/>
  <c r="G3689"/>
  <c r="B3690"/>
  <c r="E3690"/>
  <c r="F3690"/>
  <c r="G3690"/>
  <c r="B3691"/>
  <c r="E3691"/>
  <c r="F3691"/>
  <c r="G3691"/>
  <c r="B3692"/>
  <c r="E3692"/>
  <c r="F3692"/>
  <c r="G3692"/>
  <c r="B3693"/>
  <c r="E3693"/>
  <c r="F3693"/>
  <c r="G3693"/>
  <c r="B3694"/>
  <c r="E3694"/>
  <c r="F3694"/>
  <c r="G3694"/>
  <c r="B3695"/>
  <c r="E3695"/>
  <c r="F3695"/>
  <c r="G3695"/>
  <c r="B3696"/>
  <c r="E3696"/>
  <c r="F3696"/>
  <c r="G3696"/>
  <c r="B3697"/>
  <c r="E3697"/>
  <c r="F3697"/>
  <c r="G3697"/>
  <c r="B3698"/>
  <c r="E3698"/>
  <c r="F3698"/>
  <c r="G3698"/>
  <c r="B3699"/>
  <c r="E3699"/>
  <c r="F3699"/>
  <c r="G3699"/>
  <c r="B3700"/>
  <c r="E3700"/>
  <c r="F3700"/>
  <c r="G3700"/>
  <c r="B3701"/>
  <c r="E3701"/>
  <c r="F3701"/>
  <c r="G3701"/>
  <c r="B3702"/>
  <c r="E3702"/>
  <c r="F3702"/>
  <c r="G3702"/>
  <c r="B3703"/>
  <c r="E3703"/>
  <c r="F3703"/>
  <c r="G3703"/>
  <c r="B3704"/>
  <c r="E3704"/>
  <c r="F3704"/>
  <c r="G3704"/>
  <c r="B3705"/>
  <c r="E3705"/>
  <c r="F3705"/>
  <c r="G3705"/>
  <c r="B3706"/>
  <c r="E3706"/>
  <c r="F3706"/>
  <c r="G3706"/>
  <c r="B3707"/>
  <c r="E3707"/>
  <c r="F3707"/>
  <c r="G3707"/>
  <c r="B3708"/>
  <c r="E3708"/>
  <c r="F3708"/>
  <c r="G3708"/>
  <c r="B3709"/>
  <c r="E3709"/>
  <c r="F3709"/>
  <c r="G3709"/>
  <c r="B3710"/>
  <c r="E3710"/>
  <c r="F3710"/>
  <c r="G3710"/>
  <c r="B3711"/>
  <c r="E3711"/>
  <c r="F3711"/>
  <c r="G3711"/>
  <c r="B3712"/>
  <c r="E3712"/>
  <c r="F3712"/>
  <c r="G3712"/>
  <c r="B3713"/>
  <c r="E3713"/>
  <c r="F3713"/>
  <c r="G3713"/>
  <c r="B3714"/>
  <c r="E3714"/>
  <c r="F3714"/>
  <c r="G3714"/>
  <c r="B3715"/>
  <c r="E3715"/>
  <c r="F3715"/>
  <c r="G3715"/>
  <c r="B3716"/>
  <c r="E3716"/>
  <c r="F3716"/>
  <c r="G3716"/>
  <c r="B3717"/>
  <c r="E3717"/>
  <c r="F3717"/>
  <c r="G3717"/>
  <c r="B3718"/>
  <c r="E3718"/>
  <c r="F3718"/>
  <c r="G3718"/>
  <c r="B3719"/>
  <c r="E3719"/>
  <c r="F3719"/>
  <c r="G3719"/>
  <c r="B3720"/>
  <c r="E3720"/>
  <c r="F3720"/>
  <c r="G3720"/>
  <c r="B3721"/>
  <c r="E3721"/>
  <c r="F3721"/>
  <c r="G3721"/>
  <c r="B3722"/>
  <c r="E3722"/>
  <c r="F3722"/>
  <c r="G3722"/>
  <c r="B3723"/>
  <c r="E3723"/>
  <c r="F3723"/>
  <c r="G3723"/>
  <c r="B3724"/>
  <c r="E3724"/>
  <c r="F3724"/>
  <c r="G3724"/>
  <c r="B3725"/>
  <c r="E3725"/>
  <c r="F3725"/>
  <c r="G3725"/>
  <c r="B3726"/>
  <c r="E3726"/>
  <c r="F3726"/>
  <c r="G3726"/>
  <c r="B3727"/>
  <c r="E3727"/>
  <c r="F3727"/>
  <c r="G3727"/>
  <c r="B3728"/>
  <c r="E3728"/>
  <c r="F3728"/>
  <c r="G3728"/>
  <c r="B3729"/>
  <c r="E3729"/>
  <c r="F3729"/>
  <c r="G3729"/>
  <c r="B3730"/>
  <c r="E3730"/>
  <c r="F3730"/>
  <c r="G3730"/>
  <c r="B3731"/>
  <c r="E3731"/>
  <c r="F3731"/>
  <c r="G3731"/>
  <c r="B3732"/>
  <c r="E3732"/>
  <c r="F3732"/>
  <c r="G3732"/>
  <c r="B3733"/>
  <c r="E3733"/>
  <c r="F3733"/>
  <c r="G3733"/>
  <c r="B3734"/>
  <c r="E3734"/>
  <c r="F3734"/>
  <c r="G3734"/>
  <c r="B3735"/>
  <c r="E3735"/>
  <c r="F3735"/>
  <c r="G3735"/>
  <c r="B3736"/>
  <c r="E3736"/>
  <c r="F3736"/>
  <c r="G3736"/>
  <c r="B3737"/>
  <c r="E3737"/>
  <c r="F3737"/>
  <c r="G3737"/>
  <c r="B3738"/>
  <c r="E3738"/>
  <c r="F3738"/>
  <c r="G3738"/>
  <c r="B3739"/>
  <c r="E3739"/>
  <c r="F3739"/>
  <c r="G3739"/>
  <c r="B3740"/>
  <c r="E3740"/>
  <c r="F3740"/>
  <c r="G3740"/>
  <c r="B3741"/>
  <c r="E3741"/>
  <c r="F3741"/>
  <c r="G3741"/>
  <c r="B3742"/>
  <c r="E3742"/>
  <c r="F3742"/>
  <c r="G3742"/>
  <c r="B3743"/>
  <c r="E3743"/>
  <c r="F3743"/>
  <c r="G3743"/>
  <c r="B3744"/>
  <c r="E3744"/>
  <c r="F3744"/>
  <c r="G3744"/>
  <c r="B3745"/>
  <c r="E3745"/>
  <c r="F3745"/>
  <c r="G3745"/>
  <c r="B3746"/>
  <c r="E3746"/>
  <c r="F3746"/>
  <c r="G3746"/>
  <c r="B3747"/>
  <c r="E3747"/>
  <c r="F3747"/>
  <c r="G3747"/>
  <c r="B3748"/>
  <c r="E3748"/>
  <c r="F3748"/>
  <c r="G3748"/>
  <c r="B3749"/>
  <c r="E3749"/>
  <c r="F3749"/>
  <c r="G3749"/>
  <c r="B3750"/>
  <c r="E3750"/>
  <c r="F3750"/>
  <c r="G3750"/>
  <c r="B3751"/>
  <c r="E3751"/>
  <c r="F3751"/>
  <c r="G3751"/>
  <c r="B3752"/>
  <c r="E3752"/>
  <c r="F3752"/>
  <c r="G3752"/>
  <c r="B3753"/>
  <c r="E3753"/>
  <c r="F3753"/>
  <c r="G3753"/>
  <c r="B3754"/>
  <c r="E3754"/>
  <c r="F3754"/>
  <c r="G3754"/>
  <c r="B3755"/>
  <c r="E3755"/>
  <c r="F3755"/>
  <c r="G3755"/>
  <c r="B3756"/>
  <c r="E3756"/>
  <c r="F3756"/>
  <c r="G3756"/>
  <c r="B3757"/>
  <c r="E3757"/>
  <c r="F3757"/>
  <c r="G3757"/>
  <c r="B3758"/>
  <c r="E3758"/>
  <c r="F3758"/>
  <c r="G3758"/>
  <c r="B3759"/>
  <c r="E3759"/>
  <c r="F3759"/>
  <c r="G3759"/>
  <c r="B3760"/>
  <c r="E3760"/>
  <c r="F3760"/>
  <c r="G3760"/>
  <c r="B3761"/>
  <c r="E3761"/>
  <c r="F3761"/>
  <c r="G3761"/>
  <c r="B3762"/>
  <c r="E3762"/>
  <c r="F3762"/>
  <c r="G3762"/>
  <c r="B3763"/>
  <c r="E3763"/>
  <c r="F3763"/>
  <c r="G3763"/>
  <c r="B3764"/>
  <c r="E3764"/>
  <c r="F3764"/>
  <c r="G3764"/>
  <c r="B3765"/>
  <c r="E3765"/>
  <c r="F3765"/>
  <c r="G3765"/>
  <c r="B3766"/>
  <c r="E3766"/>
  <c r="F3766"/>
  <c r="G3766"/>
  <c r="B3767"/>
  <c r="E3767"/>
  <c r="F3767"/>
  <c r="G3767"/>
  <c r="B3768"/>
  <c r="E3768"/>
  <c r="F3768"/>
  <c r="G3768"/>
  <c r="B3769"/>
  <c r="E3769"/>
  <c r="F3769"/>
  <c r="G3769"/>
  <c r="B3770"/>
  <c r="E3770"/>
  <c r="F3770"/>
  <c r="G3770"/>
  <c r="B3771"/>
  <c r="E3771"/>
  <c r="F3771"/>
  <c r="G3771"/>
  <c r="B3772"/>
  <c r="E3772"/>
  <c r="F3772"/>
  <c r="G3772"/>
  <c r="B3773"/>
  <c r="E3773"/>
  <c r="F3773"/>
  <c r="G3773"/>
  <c r="B3774"/>
  <c r="E3774"/>
  <c r="F3774"/>
  <c r="G3774"/>
  <c r="B3775"/>
  <c r="E3775"/>
  <c r="F3775"/>
  <c r="G3775"/>
  <c r="B3776"/>
  <c r="E3776"/>
  <c r="F3776"/>
  <c r="G3776"/>
  <c r="B3777"/>
  <c r="E3777"/>
  <c r="F3777"/>
  <c r="G3777"/>
  <c r="B3778"/>
  <c r="E3778"/>
  <c r="F3778"/>
  <c r="G3778"/>
  <c r="B3779"/>
  <c r="E3779"/>
  <c r="F3779"/>
  <c r="G3779"/>
  <c r="B3780"/>
  <c r="E3780"/>
  <c r="F3780"/>
  <c r="G3780"/>
  <c r="B3781"/>
  <c r="E3781"/>
  <c r="F3781"/>
  <c r="G3781"/>
  <c r="B3782"/>
  <c r="E3782"/>
  <c r="F3782"/>
  <c r="G3782"/>
  <c r="B3783"/>
  <c r="E3783"/>
  <c r="F3783"/>
  <c r="G3783"/>
  <c r="B3784"/>
  <c r="E3784"/>
  <c r="F3784"/>
  <c r="G3784"/>
  <c r="B3785"/>
  <c r="E3785"/>
  <c r="F3785"/>
  <c r="G3785"/>
  <c r="B3786"/>
  <c r="E3786"/>
  <c r="F3786"/>
  <c r="G3786"/>
  <c r="B3787"/>
  <c r="E3787"/>
  <c r="F3787"/>
  <c r="G3787"/>
  <c r="B3788"/>
  <c r="E3788"/>
  <c r="F3788"/>
  <c r="G3788"/>
  <c r="B3789"/>
  <c r="E3789"/>
  <c r="F3789"/>
  <c r="G3789"/>
  <c r="B3790"/>
  <c r="E3790"/>
  <c r="F3790"/>
  <c r="G3790"/>
  <c r="B3791"/>
  <c r="E3791"/>
  <c r="F3791"/>
  <c r="G3791"/>
  <c r="B3792"/>
  <c r="E3792"/>
  <c r="F3792"/>
  <c r="G3792"/>
  <c r="B3793"/>
  <c r="E3793"/>
  <c r="F3793"/>
  <c r="G3793"/>
  <c r="B3794"/>
  <c r="E3794"/>
  <c r="F3794"/>
  <c r="G3794"/>
  <c r="B3795"/>
  <c r="E3795"/>
  <c r="F3795"/>
  <c r="G3795"/>
  <c r="B3796"/>
  <c r="E3796"/>
  <c r="F3796"/>
  <c r="G3796"/>
  <c r="B3797"/>
  <c r="E3797"/>
  <c r="F3797"/>
  <c r="G3797"/>
  <c r="B3798"/>
  <c r="E3798"/>
  <c r="F3798"/>
  <c r="G3798"/>
  <c r="B3799"/>
  <c r="E3799"/>
  <c r="F3799"/>
  <c r="G3799"/>
  <c r="B3800"/>
  <c r="E3800"/>
  <c r="F3800"/>
  <c r="G3800"/>
  <c r="B3801"/>
  <c r="E3801"/>
  <c r="F3801"/>
  <c r="G3801"/>
  <c r="B3802"/>
  <c r="E3802"/>
  <c r="F3802"/>
  <c r="G3802"/>
  <c r="B3803"/>
  <c r="E3803"/>
  <c r="F3803"/>
  <c r="G3803"/>
  <c r="B3804"/>
  <c r="E3804"/>
  <c r="F3804"/>
  <c r="G3804"/>
  <c r="B3805"/>
  <c r="E3805"/>
  <c r="F3805"/>
  <c r="G3805"/>
  <c r="B3806"/>
  <c r="E3806"/>
  <c r="F3806"/>
  <c r="G3806"/>
  <c r="B3807"/>
  <c r="E3807"/>
  <c r="F3807"/>
  <c r="G3807"/>
  <c r="B3808"/>
  <c r="E3808"/>
  <c r="F3808"/>
  <c r="G3808"/>
  <c r="B3809"/>
  <c r="E3809"/>
  <c r="F3809"/>
  <c r="G3809"/>
  <c r="B3810"/>
  <c r="E3810"/>
  <c r="F3810"/>
  <c r="G3810"/>
  <c r="B3811"/>
  <c r="E3811"/>
  <c r="F3811"/>
  <c r="G3811"/>
  <c r="B3812"/>
  <c r="E3812"/>
  <c r="F3812"/>
  <c r="G3812"/>
  <c r="B3813"/>
  <c r="E3813"/>
  <c r="F3813"/>
  <c r="G3813"/>
  <c r="B3814"/>
  <c r="E3814"/>
  <c r="F3814"/>
  <c r="G3814"/>
  <c r="B3815"/>
  <c r="E3815"/>
  <c r="F3815"/>
  <c r="G3815"/>
  <c r="B3816"/>
  <c r="E3816"/>
  <c r="F3816"/>
  <c r="G3816"/>
  <c r="B3817"/>
  <c r="E3817"/>
  <c r="F3817"/>
  <c r="G3817"/>
  <c r="B3818"/>
  <c r="E3818"/>
  <c r="F3818"/>
  <c r="G3818"/>
  <c r="B3819"/>
  <c r="E3819"/>
  <c r="F3819"/>
  <c r="G3819"/>
  <c r="B3820"/>
  <c r="E3820"/>
  <c r="F3820"/>
  <c r="G3820"/>
  <c r="B3821"/>
  <c r="E3821"/>
  <c r="F3821"/>
  <c r="G3821"/>
  <c r="B3822"/>
  <c r="E3822"/>
  <c r="F3822"/>
  <c r="G3822"/>
  <c r="B3823"/>
  <c r="E3823"/>
  <c r="F3823"/>
  <c r="G3823"/>
  <c r="B3824"/>
  <c r="E3824"/>
  <c r="F3824"/>
  <c r="G3824"/>
  <c r="B3825"/>
  <c r="E3825"/>
  <c r="F3825"/>
  <c r="G3825"/>
  <c r="B3826"/>
  <c r="E3826"/>
  <c r="F3826"/>
  <c r="G3826"/>
  <c r="B3827"/>
  <c r="E3827"/>
  <c r="F3827"/>
  <c r="G3827"/>
  <c r="B3828"/>
  <c r="E3828"/>
  <c r="F3828"/>
  <c r="G3828"/>
  <c r="B3829"/>
  <c r="E3829"/>
  <c r="F3829"/>
  <c r="G3829"/>
  <c r="B3830"/>
  <c r="E3830"/>
  <c r="F3830"/>
  <c r="G3830"/>
  <c r="B3831"/>
  <c r="E3831"/>
  <c r="F3831"/>
  <c r="G3831"/>
  <c r="B3832"/>
  <c r="E3832"/>
  <c r="F3832"/>
  <c r="G3832"/>
  <c r="B3833"/>
  <c r="E3833"/>
  <c r="F3833"/>
  <c r="G3833"/>
  <c r="B3834"/>
  <c r="E3834"/>
  <c r="F3834"/>
  <c r="G3834"/>
  <c r="B3835"/>
  <c r="E3835"/>
  <c r="F3835"/>
  <c r="G3835"/>
  <c r="B3836"/>
  <c r="E3836"/>
  <c r="F3836"/>
  <c r="G3836"/>
  <c r="B3837"/>
  <c r="E3837"/>
  <c r="F3837"/>
  <c r="G3837"/>
  <c r="B3838"/>
  <c r="E3838"/>
  <c r="F3838"/>
  <c r="G3838"/>
  <c r="B3839"/>
  <c r="E3839"/>
  <c r="F3839"/>
  <c r="G3839"/>
  <c r="B3840"/>
  <c r="E3840"/>
  <c r="F3840"/>
  <c r="G3840"/>
  <c r="B3841"/>
  <c r="E3841"/>
  <c r="F3841"/>
  <c r="G3841"/>
  <c r="B3842"/>
  <c r="E3842"/>
  <c r="F3842"/>
  <c r="G3842"/>
  <c r="B3843"/>
  <c r="E3843"/>
  <c r="F3843"/>
  <c r="G3843"/>
  <c r="B3844"/>
  <c r="E3844"/>
  <c r="F3844"/>
  <c r="G3844"/>
  <c r="B3845"/>
  <c r="E3845"/>
  <c r="F3845"/>
  <c r="G3845"/>
  <c r="B3846"/>
  <c r="E3846"/>
  <c r="F3846"/>
  <c r="G3846"/>
  <c r="B3847"/>
  <c r="E3847"/>
  <c r="F3847"/>
  <c r="G3847"/>
  <c r="B3848"/>
  <c r="E3848"/>
  <c r="F3848"/>
  <c r="G3848"/>
  <c r="B3849"/>
  <c r="E3849"/>
  <c r="F3849"/>
  <c r="G3849"/>
  <c r="B3850"/>
  <c r="E3850"/>
  <c r="F3850"/>
  <c r="G3850"/>
  <c r="B3851"/>
  <c r="E3851"/>
  <c r="F3851"/>
  <c r="G3851"/>
  <c r="B3852"/>
  <c r="E3852"/>
  <c r="F3852"/>
  <c r="G3852"/>
  <c r="B3853"/>
  <c r="E3853"/>
  <c r="F3853"/>
  <c r="G3853"/>
  <c r="B3854"/>
  <c r="E3854"/>
  <c r="F3854"/>
  <c r="G3854"/>
  <c r="B3855"/>
  <c r="E3855"/>
  <c r="F3855"/>
  <c r="G3855"/>
  <c r="B3856"/>
  <c r="E3856"/>
  <c r="F3856"/>
  <c r="G3856"/>
  <c r="B3857"/>
  <c r="E3857"/>
  <c r="F3857"/>
  <c r="G3857"/>
  <c r="B3858"/>
  <c r="E3858"/>
  <c r="F3858"/>
  <c r="G3858"/>
  <c r="B3859"/>
  <c r="E3859"/>
  <c r="F3859"/>
  <c r="G3859"/>
  <c r="B3860"/>
  <c r="E3860"/>
  <c r="F3860"/>
  <c r="G3860"/>
  <c r="B3861"/>
  <c r="E3861"/>
  <c r="F3861"/>
  <c r="G3861"/>
  <c r="B3862"/>
  <c r="E3862"/>
  <c r="F3862"/>
  <c r="G3862"/>
  <c r="B3863"/>
  <c r="E3863"/>
  <c r="F3863"/>
  <c r="G3863"/>
  <c r="B3864"/>
  <c r="E3864"/>
  <c r="F3864"/>
  <c r="G3864"/>
  <c r="B3865"/>
  <c r="E3865"/>
  <c r="F3865"/>
  <c r="G3865"/>
  <c r="B3866"/>
  <c r="E3866"/>
  <c r="F3866"/>
  <c r="G3866"/>
  <c r="B3867"/>
  <c r="E3867"/>
  <c r="F3867"/>
  <c r="G3867"/>
  <c r="B3868"/>
  <c r="E3868"/>
  <c r="F3868"/>
  <c r="G3868"/>
  <c r="B3869"/>
  <c r="E3869"/>
  <c r="F3869"/>
  <c r="G3869"/>
  <c r="B3870"/>
  <c r="E3870"/>
  <c r="F3870"/>
  <c r="G3870"/>
  <c r="B3871"/>
  <c r="E3871"/>
  <c r="F3871"/>
  <c r="G3871"/>
  <c r="B3872"/>
  <c r="E3872"/>
  <c r="F3872"/>
  <c r="G3872"/>
  <c r="B3873"/>
  <c r="E3873"/>
  <c r="F3873"/>
  <c r="G3873"/>
  <c r="B3874"/>
  <c r="E3874"/>
  <c r="F3874"/>
  <c r="G3874"/>
  <c r="B3875"/>
  <c r="E3875"/>
  <c r="F3875"/>
  <c r="G3875"/>
  <c r="B3876"/>
  <c r="E3876"/>
  <c r="F3876"/>
  <c r="G3876"/>
  <c r="B3877"/>
  <c r="E3877"/>
  <c r="F3877"/>
  <c r="G3877"/>
  <c r="B3878"/>
  <c r="E3878"/>
  <c r="F3878"/>
  <c r="G3878"/>
  <c r="B3879"/>
  <c r="E3879"/>
  <c r="F3879"/>
  <c r="G3879"/>
  <c r="B3880"/>
  <c r="E3880"/>
  <c r="F3880"/>
  <c r="G3880"/>
  <c r="B3881"/>
  <c r="E3881"/>
  <c r="F3881"/>
  <c r="G3881"/>
  <c r="B3882"/>
  <c r="E3882"/>
  <c r="F3882"/>
  <c r="G3882"/>
  <c r="B3883"/>
  <c r="E3883"/>
  <c r="F3883"/>
  <c r="G3883"/>
  <c r="B3884"/>
  <c r="E3884"/>
  <c r="F3884"/>
  <c r="G3884"/>
  <c r="B3885"/>
  <c r="E3885"/>
  <c r="F3885"/>
  <c r="G3885"/>
  <c r="B3886"/>
  <c r="E3886"/>
  <c r="F3886"/>
  <c r="G3886"/>
  <c r="B3887"/>
  <c r="E3887"/>
  <c r="F3887"/>
  <c r="G3887"/>
  <c r="B3888"/>
  <c r="E3888"/>
  <c r="F3888"/>
  <c r="G3888"/>
  <c r="B3889"/>
  <c r="E3889"/>
  <c r="F3889"/>
  <c r="G3889"/>
  <c r="B3890"/>
  <c r="E3890"/>
  <c r="F3890"/>
  <c r="G3890"/>
  <c r="B3891"/>
  <c r="E3891"/>
  <c r="F3891"/>
  <c r="G3891"/>
  <c r="B3892"/>
  <c r="E3892"/>
  <c r="F3892"/>
  <c r="G3892"/>
  <c r="B3893"/>
  <c r="E3893"/>
  <c r="F3893"/>
  <c r="G3893"/>
  <c r="B3894"/>
  <c r="E3894"/>
  <c r="F3894"/>
  <c r="G3894"/>
  <c r="B3895"/>
  <c r="E3895"/>
  <c r="F3895"/>
  <c r="G3895"/>
  <c r="B3896"/>
  <c r="E3896"/>
  <c r="F3896"/>
  <c r="G3896"/>
  <c r="B3897"/>
  <c r="E3897"/>
  <c r="F3897"/>
  <c r="G3897"/>
  <c r="B3898"/>
  <c r="E3898"/>
  <c r="F3898"/>
  <c r="G3898"/>
  <c r="B3899"/>
  <c r="E3899"/>
  <c r="F3899"/>
  <c r="G3899"/>
  <c r="B3900"/>
  <c r="E3900"/>
  <c r="F3900"/>
  <c r="G3900"/>
  <c r="B3901"/>
  <c r="E3901"/>
  <c r="F3901"/>
  <c r="G3901"/>
  <c r="B3902"/>
  <c r="E3902"/>
  <c r="F3902"/>
  <c r="G3902"/>
  <c r="B3903"/>
  <c r="E3903"/>
  <c r="F3903"/>
  <c r="G3903"/>
  <c r="B3904"/>
  <c r="E3904"/>
  <c r="F3904"/>
  <c r="G3904"/>
  <c r="B3905"/>
  <c r="E3905"/>
  <c r="F3905"/>
  <c r="G3905"/>
  <c r="B3906"/>
  <c r="E3906"/>
  <c r="F3906"/>
  <c r="G3906"/>
  <c r="B3907"/>
  <c r="E3907"/>
  <c r="F3907"/>
  <c r="G3907"/>
  <c r="B3908"/>
  <c r="E3908"/>
  <c r="F3908"/>
  <c r="G3908"/>
  <c r="B3909"/>
  <c r="E3909"/>
  <c r="F3909"/>
  <c r="G3909"/>
  <c r="B3910"/>
  <c r="E3910"/>
  <c r="F3910"/>
  <c r="G3910"/>
  <c r="B3911"/>
  <c r="E3911"/>
  <c r="F3911"/>
  <c r="G3911"/>
  <c r="B3912"/>
  <c r="E3912"/>
  <c r="F3912"/>
  <c r="G3912"/>
  <c r="B3913"/>
  <c r="E3913"/>
  <c r="F3913"/>
  <c r="G3913"/>
  <c r="B3914"/>
  <c r="E3914"/>
  <c r="F3914"/>
  <c r="G3914"/>
  <c r="B3915"/>
  <c r="E3915"/>
  <c r="F3915"/>
  <c r="G3915"/>
  <c r="B3916"/>
  <c r="E3916"/>
  <c r="F3916"/>
  <c r="G3916"/>
  <c r="B3917"/>
  <c r="E3917"/>
  <c r="F3917"/>
  <c r="G3917"/>
  <c r="B3918"/>
  <c r="E3918"/>
  <c r="F3918"/>
  <c r="G3918"/>
  <c r="B3919"/>
  <c r="E3919"/>
  <c r="F3919"/>
  <c r="G3919"/>
  <c r="B3920"/>
  <c r="E3920"/>
  <c r="F3920"/>
  <c r="G3920"/>
  <c r="B3921"/>
  <c r="E3921"/>
  <c r="F3921"/>
  <c r="G3921"/>
  <c r="B3922"/>
  <c r="E3922"/>
  <c r="F3922"/>
  <c r="G3922"/>
  <c r="B3923"/>
  <c r="E3923"/>
  <c r="F3923"/>
  <c r="G3923"/>
  <c r="B3924"/>
  <c r="E3924"/>
  <c r="F3924"/>
  <c r="G3924"/>
  <c r="B3925"/>
  <c r="E3925"/>
  <c r="F3925"/>
  <c r="G3925"/>
  <c r="B3926"/>
  <c r="E3926"/>
  <c r="F3926"/>
  <c r="G3926"/>
  <c r="B3927"/>
  <c r="E3927"/>
  <c r="F3927"/>
  <c r="G3927"/>
  <c r="B3928"/>
  <c r="E3928"/>
  <c r="F3928"/>
  <c r="G3928"/>
  <c r="B3929"/>
  <c r="E3929"/>
  <c r="F3929"/>
  <c r="G3929"/>
  <c r="B3930"/>
  <c r="E3930"/>
  <c r="F3930"/>
  <c r="G3930"/>
  <c r="B3931"/>
  <c r="E3931"/>
  <c r="F3931"/>
  <c r="G3931"/>
  <c r="B3932"/>
  <c r="E3932"/>
  <c r="F3932"/>
  <c r="G3932"/>
  <c r="B3933"/>
  <c r="E3933"/>
  <c r="F3933"/>
  <c r="G3933"/>
  <c r="B3934"/>
  <c r="E3934"/>
  <c r="F3934"/>
  <c r="G3934"/>
  <c r="B3935"/>
  <c r="E3935"/>
  <c r="F3935"/>
  <c r="G3935"/>
  <c r="B3936"/>
  <c r="E3936"/>
  <c r="F3936"/>
  <c r="G3936"/>
  <c r="B3937"/>
  <c r="E3937"/>
  <c r="F3937"/>
  <c r="G3937"/>
  <c r="B3938"/>
  <c r="E3938"/>
  <c r="F3938"/>
  <c r="G3938"/>
  <c r="B3939"/>
  <c r="E3939"/>
  <c r="F3939"/>
  <c r="G3939"/>
  <c r="B3940"/>
  <c r="E3940"/>
  <c r="F3940"/>
  <c r="G3940"/>
  <c r="B3941"/>
  <c r="E3941"/>
  <c r="F3941"/>
  <c r="G3941"/>
  <c r="B3942"/>
  <c r="E3942"/>
  <c r="F3942"/>
  <c r="G3942"/>
  <c r="B3943"/>
  <c r="E3943"/>
  <c r="F3943"/>
  <c r="G3943"/>
  <c r="B3944"/>
  <c r="E3944"/>
  <c r="F3944"/>
  <c r="G3944"/>
  <c r="B3945"/>
  <c r="E3945"/>
  <c r="F3945"/>
  <c r="G3945"/>
  <c r="B3946"/>
  <c r="E3946"/>
  <c r="F3946"/>
  <c r="G3946"/>
  <c r="B3947"/>
  <c r="E3947"/>
  <c r="F3947"/>
  <c r="G3947"/>
  <c r="B3948"/>
  <c r="E3948"/>
  <c r="F3948"/>
  <c r="G3948"/>
  <c r="B3949"/>
  <c r="E3949"/>
  <c r="F3949"/>
  <c r="G3949"/>
  <c r="B3950"/>
  <c r="E3950"/>
  <c r="F3950"/>
  <c r="G3950"/>
  <c r="B3951"/>
  <c r="E3951"/>
  <c r="F3951"/>
  <c r="G3951"/>
  <c r="B3952"/>
  <c r="E3952"/>
  <c r="F3952"/>
  <c r="G3952"/>
  <c r="B3953"/>
  <c r="E3953"/>
  <c r="F3953"/>
  <c r="G3953"/>
  <c r="B3954"/>
  <c r="E3954"/>
  <c r="F3954"/>
  <c r="G3954"/>
  <c r="B3955"/>
  <c r="E3955"/>
  <c r="F3955"/>
  <c r="G3955"/>
  <c r="B3956"/>
  <c r="E3956"/>
  <c r="F3956"/>
  <c r="G3956"/>
  <c r="B3957"/>
  <c r="E3957"/>
  <c r="F3957"/>
  <c r="G3957"/>
  <c r="B3958"/>
  <c r="E3958"/>
  <c r="F3958"/>
  <c r="G3958"/>
  <c r="B3959"/>
  <c r="E3959"/>
  <c r="F3959"/>
  <c r="G3959"/>
  <c r="B3960"/>
  <c r="E3960"/>
  <c r="F3960"/>
  <c r="G3960"/>
  <c r="B3961"/>
  <c r="E3961"/>
  <c r="F3961"/>
  <c r="G3961"/>
  <c r="B3962"/>
  <c r="E3962"/>
  <c r="F3962"/>
  <c r="G3962"/>
  <c r="B3963"/>
  <c r="E3963"/>
  <c r="F3963"/>
  <c r="G3963"/>
  <c r="B3964"/>
  <c r="E3964"/>
  <c r="F3964"/>
  <c r="G3964"/>
  <c r="B3965"/>
  <c r="E3965"/>
  <c r="F3965"/>
  <c r="G3965"/>
  <c r="B3966"/>
  <c r="E3966"/>
  <c r="F3966"/>
  <c r="G3966"/>
  <c r="B3967"/>
  <c r="E3967"/>
  <c r="F3967"/>
  <c r="G3967"/>
  <c r="B3968"/>
  <c r="E3968"/>
  <c r="F3968"/>
  <c r="G3968"/>
  <c r="B3969"/>
  <c r="E3969"/>
  <c r="F3969"/>
  <c r="G3969"/>
  <c r="B3970"/>
  <c r="E3970"/>
  <c r="F3970"/>
  <c r="G3970"/>
  <c r="B3971"/>
  <c r="E3971"/>
  <c r="F3971"/>
  <c r="G3971"/>
  <c r="B3972"/>
  <c r="E3972"/>
  <c r="F3972"/>
  <c r="G3972"/>
  <c r="B3973"/>
  <c r="E3973"/>
  <c r="F3973"/>
  <c r="G3973"/>
  <c r="B3974"/>
  <c r="E3974"/>
  <c r="F3974"/>
  <c r="G3974"/>
  <c r="B3975"/>
  <c r="E3975"/>
  <c r="F3975"/>
  <c r="G3975"/>
  <c r="B3976"/>
  <c r="E3976"/>
  <c r="F3976"/>
  <c r="G3976"/>
  <c r="B3977"/>
  <c r="E3977"/>
  <c r="F3977"/>
  <c r="G3977"/>
  <c r="B3978"/>
  <c r="E3978"/>
  <c r="F3978"/>
  <c r="G3978"/>
  <c r="B3979"/>
  <c r="E3979"/>
  <c r="F3979"/>
  <c r="G3979"/>
  <c r="B3980"/>
  <c r="E3980"/>
  <c r="F3980"/>
  <c r="G3980"/>
  <c r="B3981"/>
  <c r="E3981"/>
  <c r="F3981"/>
  <c r="G3981"/>
  <c r="B3982"/>
  <c r="E3982"/>
  <c r="F3982"/>
  <c r="G3982"/>
  <c r="B3983"/>
  <c r="E3983"/>
  <c r="F3983"/>
  <c r="G3983"/>
  <c r="B3984"/>
  <c r="E3984"/>
  <c r="F3984"/>
  <c r="G3984"/>
  <c r="B3985"/>
  <c r="E3985"/>
  <c r="F3985"/>
  <c r="G3985"/>
  <c r="B3986"/>
  <c r="E3986"/>
  <c r="F3986"/>
  <c r="G3986"/>
  <c r="B3987"/>
  <c r="E3987"/>
  <c r="F3987"/>
  <c r="G3987"/>
  <c r="B3988"/>
  <c r="E3988"/>
  <c r="F3988"/>
  <c r="G3988"/>
  <c r="B3989"/>
  <c r="E3989"/>
  <c r="F3989"/>
  <c r="G3989"/>
  <c r="B3990"/>
  <c r="E3990"/>
  <c r="F3990"/>
  <c r="G3990"/>
  <c r="B3991"/>
  <c r="E3991"/>
  <c r="F3991"/>
  <c r="G3991"/>
  <c r="B3992"/>
  <c r="E3992"/>
  <c r="F3992"/>
  <c r="G3992"/>
  <c r="B3993"/>
  <c r="E3993"/>
  <c r="F3993"/>
  <c r="G3993"/>
  <c r="B3994"/>
  <c r="E3994"/>
  <c r="F3994"/>
  <c r="G3994"/>
  <c r="B3995"/>
  <c r="E3995"/>
  <c r="F3995"/>
  <c r="G3995"/>
  <c r="B3996"/>
  <c r="E3996"/>
  <c r="F3996"/>
  <c r="G3996"/>
  <c r="B3997"/>
  <c r="E3997"/>
  <c r="F3997"/>
  <c r="G3997"/>
  <c r="B3998"/>
  <c r="E3998"/>
  <c r="F3998"/>
  <c r="G3998"/>
  <c r="B3999"/>
  <c r="E3999"/>
  <c r="F3999"/>
  <c r="G3999"/>
  <c r="B4000"/>
  <c r="E4000"/>
  <c r="F4000"/>
  <c r="G4000"/>
  <c r="B4001"/>
  <c r="E4001"/>
  <c r="F4001"/>
  <c r="G4001"/>
  <c r="B4002"/>
  <c r="E4002"/>
  <c r="F4002"/>
  <c r="G4002"/>
  <c r="AO62" i="12" l="1"/>
  <c r="AO63"/>
  <c r="AO64"/>
  <c r="AO65"/>
  <c r="AO66"/>
  <c r="AO67"/>
  <c r="AO68"/>
  <c r="AO69"/>
  <c r="AO70"/>
  <c r="AO71"/>
  <c r="AO72"/>
  <c r="AO73"/>
  <c r="AO74"/>
  <c r="AO75"/>
  <c r="AO76"/>
  <c r="AO77"/>
  <c r="AO78"/>
  <c r="AO79"/>
  <c r="AO80"/>
  <c r="AO81"/>
  <c r="AO82"/>
  <c r="AO83"/>
  <c r="AO84"/>
  <c r="AO85"/>
  <c r="AO86"/>
  <c r="AO87"/>
  <c r="AO88"/>
  <c r="AO89"/>
  <c r="AO90"/>
  <c r="AO91"/>
  <c r="AO92"/>
  <c r="AO93"/>
  <c r="AO94"/>
  <c r="AO95"/>
  <c r="AO96"/>
  <c r="AO97"/>
  <c r="AO98"/>
  <c r="AO99"/>
  <c r="AO100"/>
  <c r="AO101"/>
  <c r="AO102"/>
  <c r="AO4"/>
  <c r="AO5"/>
  <c r="AO6"/>
  <c r="AO7"/>
  <c r="AO8"/>
  <c r="AO9"/>
  <c r="AO10"/>
  <c r="AO11"/>
  <c r="AO12"/>
  <c r="AO13"/>
  <c r="AO14"/>
  <c r="AO15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37"/>
  <c r="AO38"/>
  <c r="AO39"/>
  <c r="AO40"/>
  <c r="AO41"/>
  <c r="AO42"/>
  <c r="AO43"/>
  <c r="AO44"/>
  <c r="AO45"/>
  <c r="AO46"/>
  <c r="AO47"/>
  <c r="AO48"/>
  <c r="AO49"/>
  <c r="AO50"/>
  <c r="AO51"/>
  <c r="AO52"/>
  <c r="AO53"/>
  <c r="AO54"/>
  <c r="AO55"/>
  <c r="AO56"/>
  <c r="AO57"/>
  <c r="AO58"/>
  <c r="AO59"/>
  <c r="AO60"/>
  <c r="AO61"/>
  <c r="AO3"/>
  <c r="AF4"/>
  <c r="AF5"/>
  <c r="AF6"/>
  <c r="AF7"/>
  <c r="AF8"/>
  <c r="AF9"/>
  <c r="AF10"/>
  <c r="AF1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0"/>
  <c r="AF51"/>
  <c r="AF52"/>
  <c r="AF53"/>
  <c r="AF54"/>
  <c r="AF55"/>
  <c r="AF56"/>
  <c r="AF57"/>
  <c r="AF58"/>
  <c r="AF59"/>
  <c r="AF60"/>
  <c r="AF61"/>
  <c r="AF62"/>
  <c r="AF63"/>
  <c r="AF64"/>
  <c r="AF65"/>
  <c r="AF66"/>
  <c r="AF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3"/>
  <c r="F52" i="15"/>
  <c r="C48"/>
  <c r="D19"/>
  <c r="D30" s="1"/>
  <c r="C46" s="1"/>
  <c r="A11"/>
  <c r="A10"/>
  <c r="D6"/>
  <c r="D5"/>
  <c r="D4"/>
  <c r="D30" i="1"/>
  <c r="T210" i="9" l="1"/>
  <c r="S210"/>
  <c r="R210"/>
  <c r="Q210"/>
  <c r="P210"/>
  <c r="O210"/>
  <c r="N210"/>
  <c r="G201" s="1"/>
  <c r="H201" s="1"/>
  <c r="M210"/>
  <c r="L210"/>
  <c r="K210"/>
  <c r="J210"/>
  <c r="I210"/>
  <c r="H210"/>
  <c r="G210"/>
  <c r="F210"/>
  <c r="G198" s="1"/>
  <c r="H198" s="1"/>
  <c r="E210"/>
  <c r="G202"/>
  <c r="H202" s="1"/>
  <c r="N196"/>
  <c r="H196"/>
  <c r="L196" s="1"/>
  <c r="T191"/>
  <c r="S191"/>
  <c r="R191"/>
  <c r="Q191"/>
  <c r="P191"/>
  <c r="O191"/>
  <c r="N191"/>
  <c r="G182" s="1"/>
  <c r="H182" s="1"/>
  <c r="M191"/>
  <c r="L191"/>
  <c r="K191"/>
  <c r="J191"/>
  <c r="G181" s="1"/>
  <c r="H181" s="1"/>
  <c r="I191"/>
  <c r="H191"/>
  <c r="G180" s="1"/>
  <c r="H180" s="1"/>
  <c r="G191"/>
  <c r="F191"/>
  <c r="E191"/>
  <c r="G183"/>
  <c r="H183" s="1"/>
  <c r="N177"/>
  <c r="H177"/>
  <c r="L177" s="1"/>
  <c r="T172"/>
  <c r="S172"/>
  <c r="R172"/>
  <c r="Q172"/>
  <c r="P172"/>
  <c r="O172"/>
  <c r="N172"/>
  <c r="G163" s="1"/>
  <c r="H163" s="1"/>
  <c r="M172"/>
  <c r="L172"/>
  <c r="K172"/>
  <c r="J172"/>
  <c r="G162" s="1"/>
  <c r="H162" s="1"/>
  <c r="I172"/>
  <c r="H172"/>
  <c r="G161" s="1"/>
  <c r="H161" s="1"/>
  <c r="G172"/>
  <c r="F172"/>
  <c r="E172"/>
  <c r="G164"/>
  <c r="H164" s="1"/>
  <c r="N158"/>
  <c r="H158"/>
  <c r="L158" s="1"/>
  <c r="K114"/>
  <c r="K133"/>
  <c r="K152"/>
  <c r="K95"/>
  <c r="K76"/>
  <c r="K57"/>
  <c r="K38"/>
  <c r="K19"/>
  <c r="G160" l="1"/>
  <c r="H160" s="1"/>
  <c r="G167" s="1"/>
  <c r="I167" s="1"/>
  <c r="G179"/>
  <c r="H179" s="1"/>
  <c r="G186" s="1"/>
  <c r="I186" s="1"/>
  <c r="G199"/>
  <c r="H199" s="1"/>
  <c r="G200"/>
  <c r="H200" s="1"/>
  <c r="F206"/>
  <c r="F205"/>
  <c r="R196"/>
  <c r="F187"/>
  <c r="F186"/>
  <c r="R177"/>
  <c r="F168"/>
  <c r="F167"/>
  <c r="R158"/>
  <c r="B13" i="13"/>
  <c r="C13" s="1"/>
  <c r="E13"/>
  <c r="E12"/>
  <c r="B12"/>
  <c r="C12" s="1"/>
  <c r="E11"/>
  <c r="B11"/>
  <c r="C11" s="1"/>
  <c r="E10"/>
  <c r="B10"/>
  <c r="C10" s="1"/>
  <c r="E9"/>
  <c r="B9"/>
  <c r="C9" s="1"/>
  <c r="E8"/>
  <c r="B8"/>
  <c r="C8" s="1"/>
  <c r="O8" l="1"/>
  <c r="Z8" s="1"/>
  <c r="N8"/>
  <c r="U8" s="1"/>
  <c r="O12"/>
  <c r="N12"/>
  <c r="N13"/>
  <c r="O13"/>
  <c r="N9"/>
  <c r="U9" s="1"/>
  <c r="O9"/>
  <c r="Z9" s="1"/>
  <c r="N11"/>
  <c r="O11"/>
  <c r="N10"/>
  <c r="O10"/>
  <c r="G205" i="9"/>
  <c r="I205" s="1"/>
  <c r="R197"/>
  <c r="R198" s="1"/>
  <c r="R178"/>
  <c r="R179" s="1"/>
  <c r="R180" s="1"/>
  <c r="F188" s="1"/>
  <c r="R159"/>
  <c r="R160" s="1"/>
  <c r="R161" s="1"/>
  <c r="F169" s="1"/>
  <c r="G13" i="13"/>
  <c r="H13" s="1"/>
  <c r="I13" s="1"/>
  <c r="J13" s="1"/>
  <c r="P13" s="1"/>
  <c r="G9"/>
  <c r="H9" s="1"/>
  <c r="I9" s="1"/>
  <c r="J9" s="1"/>
  <c r="P9" s="1"/>
  <c r="G12"/>
  <c r="H12" s="1"/>
  <c r="I12" s="1"/>
  <c r="J12" s="1"/>
  <c r="P12" s="1"/>
  <c r="G11"/>
  <c r="H11" s="1"/>
  <c r="I11" s="1"/>
  <c r="J11" s="1"/>
  <c r="P11" s="1"/>
  <c r="G8"/>
  <c r="H8" s="1"/>
  <c r="I8" s="1"/>
  <c r="J8" s="1"/>
  <c r="P8" s="1"/>
  <c r="G10"/>
  <c r="H10" s="1"/>
  <c r="I10" s="1"/>
  <c r="J10" s="1"/>
  <c r="P10" s="1"/>
  <c r="R199" i="9" l="1"/>
  <c r="F207" s="1"/>
  <c r="V9" i="13"/>
  <c r="Y9"/>
  <c r="AA9"/>
  <c r="T9"/>
  <c r="Y8"/>
  <c r="AA8"/>
  <c r="T8"/>
  <c r="V8"/>
  <c r="B1003" i="10"/>
  <c r="G1003" s="1"/>
  <c r="F1003" s="1"/>
  <c r="E1003"/>
  <c r="B1004"/>
  <c r="G1004" s="1"/>
  <c r="F1004" s="1"/>
  <c r="E1004"/>
  <c r="B1005"/>
  <c r="G1005" s="1"/>
  <c r="F1005" s="1"/>
  <c r="E1005"/>
  <c r="B1006"/>
  <c r="G1006" s="1"/>
  <c r="F1006" s="1"/>
  <c r="E1006"/>
  <c r="B1007"/>
  <c r="G1007" s="1"/>
  <c r="F1007" s="1"/>
  <c r="E1007"/>
  <c r="B1008"/>
  <c r="G1008" s="1"/>
  <c r="F1008" s="1"/>
  <c r="E1008"/>
  <c r="B1009"/>
  <c r="G1009" s="1"/>
  <c r="F1009" s="1"/>
  <c r="E1009"/>
  <c r="B1010"/>
  <c r="G1010" s="1"/>
  <c r="F1010" s="1"/>
  <c r="E1010"/>
  <c r="B1011"/>
  <c r="G1011" s="1"/>
  <c r="F1011" s="1"/>
  <c r="E1011"/>
  <c r="B1012"/>
  <c r="G1012" s="1"/>
  <c r="F1012" s="1"/>
  <c r="E1012"/>
  <c r="B1013"/>
  <c r="G1013" s="1"/>
  <c r="F1013" s="1"/>
  <c r="E1013"/>
  <c r="B1014"/>
  <c r="G1014" s="1"/>
  <c r="F1014" s="1"/>
  <c r="E1014"/>
  <c r="B1015"/>
  <c r="G1015" s="1"/>
  <c r="F1015" s="1"/>
  <c r="E1015"/>
  <c r="B1016"/>
  <c r="G1016" s="1"/>
  <c r="F1016" s="1"/>
  <c r="E1016"/>
  <c r="B1017"/>
  <c r="G1017" s="1"/>
  <c r="F1017" s="1"/>
  <c r="E1017"/>
  <c r="B1018"/>
  <c r="G1018" s="1"/>
  <c r="F1018" s="1"/>
  <c r="E1018"/>
  <c r="B1019"/>
  <c r="E1019"/>
  <c r="G1019"/>
  <c r="F1019" s="1"/>
  <c r="B1020"/>
  <c r="G1020" s="1"/>
  <c r="F1020" s="1"/>
  <c r="E1020"/>
  <c r="B1021"/>
  <c r="G1021" s="1"/>
  <c r="F1021" s="1"/>
  <c r="E1021"/>
  <c r="B1022"/>
  <c r="G1022" s="1"/>
  <c r="F1022" s="1"/>
  <c r="E1022"/>
  <c r="B1023"/>
  <c r="G1023" s="1"/>
  <c r="F1023" s="1"/>
  <c r="E1023"/>
  <c r="B1024"/>
  <c r="G1024" s="1"/>
  <c r="F1024" s="1"/>
  <c r="E1024"/>
  <c r="B1025"/>
  <c r="G1025" s="1"/>
  <c r="F1025" s="1"/>
  <c r="E1025"/>
  <c r="B1026"/>
  <c r="G1026" s="1"/>
  <c r="F1026" s="1"/>
  <c r="E1026"/>
  <c r="B1027"/>
  <c r="G1027" s="1"/>
  <c r="F1027" s="1"/>
  <c r="E1027"/>
  <c r="B1028"/>
  <c r="G1028" s="1"/>
  <c r="F1028" s="1"/>
  <c r="E1028"/>
  <c r="B1029"/>
  <c r="G1029" s="1"/>
  <c r="F1029" s="1"/>
  <c r="E1029"/>
  <c r="B1030"/>
  <c r="G1030" s="1"/>
  <c r="F1030" s="1"/>
  <c r="E1030"/>
  <c r="B1031"/>
  <c r="G1031" s="1"/>
  <c r="F1031" s="1"/>
  <c r="E1031"/>
  <c r="B1032"/>
  <c r="G1032" s="1"/>
  <c r="F1032" s="1"/>
  <c r="E1032"/>
  <c r="B1033"/>
  <c r="G1033" s="1"/>
  <c r="F1033" s="1"/>
  <c r="E1033"/>
  <c r="B1034"/>
  <c r="G1034" s="1"/>
  <c r="F1034" s="1"/>
  <c r="E1034"/>
  <c r="B1035"/>
  <c r="G1035" s="1"/>
  <c r="F1035" s="1"/>
  <c r="E1035"/>
  <c r="B1036"/>
  <c r="G1036" s="1"/>
  <c r="F1036" s="1"/>
  <c r="E1036"/>
  <c r="B1037"/>
  <c r="G1037" s="1"/>
  <c r="F1037" s="1"/>
  <c r="E1037"/>
  <c r="B1038"/>
  <c r="E1038"/>
  <c r="G1038"/>
  <c r="F1038" s="1"/>
  <c r="B1039"/>
  <c r="G1039" s="1"/>
  <c r="F1039" s="1"/>
  <c r="E1039"/>
  <c r="B1040"/>
  <c r="G1040" s="1"/>
  <c r="F1040" s="1"/>
  <c r="E1040"/>
  <c r="B1041"/>
  <c r="G1041" s="1"/>
  <c r="F1041" s="1"/>
  <c r="E1041"/>
  <c r="B1042"/>
  <c r="G1042" s="1"/>
  <c r="F1042" s="1"/>
  <c r="E1042"/>
  <c r="B1043"/>
  <c r="G1043" s="1"/>
  <c r="F1043" s="1"/>
  <c r="E1043"/>
  <c r="B1044"/>
  <c r="G1044" s="1"/>
  <c r="F1044" s="1"/>
  <c r="E1044"/>
  <c r="B1045"/>
  <c r="G1045" s="1"/>
  <c r="F1045" s="1"/>
  <c r="E1045"/>
  <c r="B1046"/>
  <c r="G1046" s="1"/>
  <c r="F1046" s="1"/>
  <c r="E1046"/>
  <c r="B1047"/>
  <c r="G1047" s="1"/>
  <c r="F1047" s="1"/>
  <c r="E1047"/>
  <c r="B1048"/>
  <c r="G1048" s="1"/>
  <c r="F1048" s="1"/>
  <c r="E1048"/>
  <c r="B1049"/>
  <c r="G1049" s="1"/>
  <c r="F1049" s="1"/>
  <c r="E1049"/>
  <c r="B1050"/>
  <c r="G1050" s="1"/>
  <c r="F1050" s="1"/>
  <c r="E1050"/>
  <c r="B1051"/>
  <c r="G1051" s="1"/>
  <c r="F1051" s="1"/>
  <c r="E1051"/>
  <c r="B1052"/>
  <c r="G1052" s="1"/>
  <c r="F1052" s="1"/>
  <c r="E1052"/>
  <c r="B1053"/>
  <c r="E1053"/>
  <c r="G1053"/>
  <c r="F1053" s="1"/>
  <c r="B1054"/>
  <c r="G1054" s="1"/>
  <c r="F1054" s="1"/>
  <c r="E1054"/>
  <c r="B1055"/>
  <c r="G1055" s="1"/>
  <c r="F1055" s="1"/>
  <c r="E1055"/>
  <c r="B1056"/>
  <c r="G1056" s="1"/>
  <c r="F1056" s="1"/>
  <c r="E1056"/>
  <c r="B1057"/>
  <c r="G1057" s="1"/>
  <c r="F1057" s="1"/>
  <c r="E1057"/>
  <c r="B1058"/>
  <c r="G1058" s="1"/>
  <c r="F1058" s="1"/>
  <c r="E1058"/>
  <c r="B1059"/>
  <c r="G1059" s="1"/>
  <c r="F1059" s="1"/>
  <c r="E1059"/>
  <c r="B1060"/>
  <c r="G1060" s="1"/>
  <c r="F1060" s="1"/>
  <c r="E1060"/>
  <c r="B1061"/>
  <c r="G1061" s="1"/>
  <c r="F1061" s="1"/>
  <c r="E1061"/>
  <c r="B1062"/>
  <c r="G1062" s="1"/>
  <c r="F1062" s="1"/>
  <c r="E1062"/>
  <c r="B1063"/>
  <c r="G1063" s="1"/>
  <c r="F1063" s="1"/>
  <c r="E1063"/>
  <c r="B1064"/>
  <c r="G1064" s="1"/>
  <c r="F1064" s="1"/>
  <c r="E1064"/>
  <c r="B1065"/>
  <c r="G1065" s="1"/>
  <c r="F1065" s="1"/>
  <c r="E1065"/>
  <c r="B1066"/>
  <c r="G1066" s="1"/>
  <c r="F1066" s="1"/>
  <c r="E1066"/>
  <c r="B1067"/>
  <c r="G1067" s="1"/>
  <c r="F1067" s="1"/>
  <c r="E1067"/>
  <c r="B1068"/>
  <c r="G1068" s="1"/>
  <c r="F1068" s="1"/>
  <c r="E1068"/>
  <c r="B1069"/>
  <c r="G1069" s="1"/>
  <c r="F1069" s="1"/>
  <c r="E1069"/>
  <c r="B1070"/>
  <c r="G1070" s="1"/>
  <c r="F1070" s="1"/>
  <c r="E1070"/>
  <c r="B1071"/>
  <c r="G1071" s="1"/>
  <c r="F1071" s="1"/>
  <c r="E1071"/>
  <c r="B1072"/>
  <c r="G1072" s="1"/>
  <c r="F1072" s="1"/>
  <c r="E1072"/>
  <c r="B1073"/>
  <c r="G1073" s="1"/>
  <c r="F1073" s="1"/>
  <c r="E1073"/>
  <c r="B1074"/>
  <c r="G1074" s="1"/>
  <c r="F1074" s="1"/>
  <c r="E1074"/>
  <c r="B1075"/>
  <c r="G1075" s="1"/>
  <c r="F1075" s="1"/>
  <c r="E1075"/>
  <c r="B1076"/>
  <c r="G1076" s="1"/>
  <c r="F1076" s="1"/>
  <c r="E1076"/>
  <c r="B1077"/>
  <c r="G1077" s="1"/>
  <c r="F1077" s="1"/>
  <c r="E1077"/>
  <c r="B1078"/>
  <c r="G1078" s="1"/>
  <c r="F1078" s="1"/>
  <c r="E1078"/>
  <c r="B1079"/>
  <c r="G1079" s="1"/>
  <c r="F1079" s="1"/>
  <c r="E1079"/>
  <c r="B1080"/>
  <c r="G1080" s="1"/>
  <c r="F1080" s="1"/>
  <c r="E1080"/>
  <c r="B1081"/>
  <c r="G1081" s="1"/>
  <c r="F1081" s="1"/>
  <c r="E1081"/>
  <c r="B1082"/>
  <c r="G1082" s="1"/>
  <c r="F1082" s="1"/>
  <c r="E1082"/>
  <c r="B1083"/>
  <c r="G1083" s="1"/>
  <c r="F1083" s="1"/>
  <c r="E1083"/>
  <c r="B1084"/>
  <c r="G1084" s="1"/>
  <c r="F1084" s="1"/>
  <c r="E1084"/>
  <c r="B1085"/>
  <c r="G1085" s="1"/>
  <c r="F1085" s="1"/>
  <c r="E1085"/>
  <c r="B1086"/>
  <c r="G1086" s="1"/>
  <c r="F1086" s="1"/>
  <c r="E1086"/>
  <c r="B1087"/>
  <c r="E1087"/>
  <c r="G1087"/>
  <c r="F1087" s="1"/>
  <c r="B1088"/>
  <c r="G1088" s="1"/>
  <c r="F1088" s="1"/>
  <c r="E1088"/>
  <c r="B1089"/>
  <c r="G1089" s="1"/>
  <c r="F1089" s="1"/>
  <c r="E1089"/>
  <c r="B1090"/>
  <c r="G1090" s="1"/>
  <c r="F1090" s="1"/>
  <c r="E1090"/>
  <c r="B1091"/>
  <c r="G1091" s="1"/>
  <c r="F1091" s="1"/>
  <c r="E1091"/>
  <c r="B1092"/>
  <c r="G1092" s="1"/>
  <c r="F1092" s="1"/>
  <c r="E1092"/>
  <c r="B1093"/>
  <c r="G1093" s="1"/>
  <c r="F1093" s="1"/>
  <c r="E1093"/>
  <c r="B1094"/>
  <c r="G1094" s="1"/>
  <c r="F1094" s="1"/>
  <c r="E1094"/>
  <c r="B1095"/>
  <c r="G1095" s="1"/>
  <c r="F1095" s="1"/>
  <c r="E1095"/>
  <c r="B1096"/>
  <c r="G1096" s="1"/>
  <c r="F1096" s="1"/>
  <c r="E1096"/>
  <c r="B1097"/>
  <c r="G1097" s="1"/>
  <c r="F1097" s="1"/>
  <c r="E1097"/>
  <c r="B1098"/>
  <c r="G1098" s="1"/>
  <c r="F1098" s="1"/>
  <c r="E1098"/>
  <c r="B1099"/>
  <c r="G1099" s="1"/>
  <c r="F1099" s="1"/>
  <c r="E1099"/>
  <c r="B1100"/>
  <c r="G1100" s="1"/>
  <c r="F1100" s="1"/>
  <c r="E1100"/>
  <c r="B1101"/>
  <c r="G1101" s="1"/>
  <c r="F1101" s="1"/>
  <c r="E1101"/>
  <c r="B1102"/>
  <c r="E1102"/>
  <c r="G1102"/>
  <c r="F1102" s="1"/>
  <c r="B1103"/>
  <c r="G1103" s="1"/>
  <c r="F1103" s="1"/>
  <c r="E1103"/>
  <c r="B1104"/>
  <c r="G1104" s="1"/>
  <c r="F1104" s="1"/>
  <c r="E1104"/>
  <c r="B1105"/>
  <c r="G1105" s="1"/>
  <c r="F1105" s="1"/>
  <c r="E1105"/>
  <c r="B1106"/>
  <c r="G1106" s="1"/>
  <c r="F1106" s="1"/>
  <c r="E1106"/>
  <c r="B1107"/>
  <c r="G1107" s="1"/>
  <c r="F1107" s="1"/>
  <c r="E1107"/>
  <c r="B1108"/>
  <c r="G1108" s="1"/>
  <c r="F1108" s="1"/>
  <c r="E1108"/>
  <c r="B1109"/>
  <c r="G1109" s="1"/>
  <c r="F1109" s="1"/>
  <c r="E1109"/>
  <c r="B1110"/>
  <c r="G1110" s="1"/>
  <c r="F1110" s="1"/>
  <c r="E1110"/>
  <c r="B1111"/>
  <c r="G1111" s="1"/>
  <c r="F1111" s="1"/>
  <c r="E1111"/>
  <c r="B1112"/>
  <c r="G1112" s="1"/>
  <c r="F1112" s="1"/>
  <c r="E1112"/>
  <c r="B1113"/>
  <c r="G1113" s="1"/>
  <c r="F1113" s="1"/>
  <c r="E1113"/>
  <c r="B1114"/>
  <c r="G1114" s="1"/>
  <c r="F1114" s="1"/>
  <c r="E1114"/>
  <c r="B1115"/>
  <c r="G1115" s="1"/>
  <c r="F1115" s="1"/>
  <c r="E1115"/>
  <c r="B1116"/>
  <c r="G1116" s="1"/>
  <c r="F1116" s="1"/>
  <c r="E1116"/>
  <c r="B1117"/>
  <c r="G1117" s="1"/>
  <c r="F1117" s="1"/>
  <c r="E1117"/>
  <c r="B1118"/>
  <c r="G1118" s="1"/>
  <c r="F1118" s="1"/>
  <c r="E1118"/>
  <c r="B1119"/>
  <c r="G1119" s="1"/>
  <c r="F1119" s="1"/>
  <c r="E1119"/>
  <c r="B1120"/>
  <c r="G1120" s="1"/>
  <c r="F1120" s="1"/>
  <c r="E1120"/>
  <c r="B1121"/>
  <c r="G1121" s="1"/>
  <c r="F1121" s="1"/>
  <c r="E1121"/>
  <c r="B1122"/>
  <c r="G1122" s="1"/>
  <c r="F1122" s="1"/>
  <c r="E1122"/>
  <c r="B1123"/>
  <c r="G1123" s="1"/>
  <c r="F1123" s="1"/>
  <c r="E1123"/>
  <c r="B1124"/>
  <c r="G1124" s="1"/>
  <c r="F1124" s="1"/>
  <c r="E1124"/>
  <c r="B1125"/>
  <c r="G1125" s="1"/>
  <c r="F1125" s="1"/>
  <c r="E1125"/>
  <c r="B1126"/>
  <c r="G1126" s="1"/>
  <c r="F1126" s="1"/>
  <c r="E1126"/>
  <c r="B1127"/>
  <c r="G1127" s="1"/>
  <c r="F1127" s="1"/>
  <c r="E1127"/>
  <c r="B1128"/>
  <c r="G1128" s="1"/>
  <c r="F1128" s="1"/>
  <c r="E1128"/>
  <c r="B1129"/>
  <c r="G1129" s="1"/>
  <c r="F1129" s="1"/>
  <c r="E1129"/>
  <c r="B1130"/>
  <c r="G1130" s="1"/>
  <c r="F1130" s="1"/>
  <c r="E1130"/>
  <c r="B1131"/>
  <c r="G1131" s="1"/>
  <c r="F1131" s="1"/>
  <c r="E1131"/>
  <c r="B1132"/>
  <c r="G1132" s="1"/>
  <c r="F1132" s="1"/>
  <c r="E1132"/>
  <c r="B1133"/>
  <c r="G1133" s="1"/>
  <c r="F1133" s="1"/>
  <c r="E1133"/>
  <c r="B1134"/>
  <c r="G1134" s="1"/>
  <c r="F1134" s="1"/>
  <c r="E1134"/>
  <c r="B1135"/>
  <c r="G1135" s="1"/>
  <c r="F1135" s="1"/>
  <c r="E1135"/>
  <c r="B1136"/>
  <c r="G1136" s="1"/>
  <c r="F1136" s="1"/>
  <c r="E1136"/>
  <c r="B1137"/>
  <c r="G1137" s="1"/>
  <c r="F1137" s="1"/>
  <c r="E1137"/>
  <c r="B1138"/>
  <c r="G1138" s="1"/>
  <c r="F1138" s="1"/>
  <c r="E1138"/>
  <c r="B1139"/>
  <c r="E1139"/>
  <c r="G1139"/>
  <c r="F1139" s="1"/>
  <c r="B1140"/>
  <c r="G1140" s="1"/>
  <c r="F1140" s="1"/>
  <c r="E1140"/>
  <c r="B1141"/>
  <c r="G1141" s="1"/>
  <c r="F1141" s="1"/>
  <c r="E1141"/>
  <c r="B1142"/>
  <c r="G1142" s="1"/>
  <c r="F1142" s="1"/>
  <c r="E1142"/>
  <c r="B1143"/>
  <c r="G1143" s="1"/>
  <c r="F1143" s="1"/>
  <c r="E1143"/>
  <c r="B1144"/>
  <c r="G1144" s="1"/>
  <c r="F1144" s="1"/>
  <c r="E1144"/>
  <c r="B1145"/>
  <c r="G1145" s="1"/>
  <c r="F1145" s="1"/>
  <c r="E1145"/>
  <c r="B1146"/>
  <c r="G1146" s="1"/>
  <c r="F1146" s="1"/>
  <c r="E1146"/>
  <c r="B1147"/>
  <c r="G1147" s="1"/>
  <c r="F1147" s="1"/>
  <c r="E1147"/>
  <c r="B1148"/>
  <c r="G1148" s="1"/>
  <c r="F1148" s="1"/>
  <c r="E1148"/>
  <c r="B1149"/>
  <c r="G1149" s="1"/>
  <c r="F1149" s="1"/>
  <c r="E1149"/>
  <c r="B1150"/>
  <c r="G1150" s="1"/>
  <c r="F1150" s="1"/>
  <c r="E1150"/>
  <c r="B1151"/>
  <c r="G1151" s="1"/>
  <c r="F1151" s="1"/>
  <c r="E1151"/>
  <c r="B1152"/>
  <c r="G1152" s="1"/>
  <c r="F1152" s="1"/>
  <c r="E1152"/>
  <c r="B1153"/>
  <c r="G1153" s="1"/>
  <c r="F1153" s="1"/>
  <c r="E1153"/>
  <c r="B1154"/>
  <c r="G1154" s="1"/>
  <c r="F1154" s="1"/>
  <c r="E1154"/>
  <c r="B1155"/>
  <c r="G1155" s="1"/>
  <c r="F1155" s="1"/>
  <c r="E1155"/>
  <c r="B1156"/>
  <c r="E1156"/>
  <c r="G1156"/>
  <c r="F1156" s="1"/>
  <c r="B1157"/>
  <c r="G1157" s="1"/>
  <c r="F1157" s="1"/>
  <c r="E1157"/>
  <c r="B1158"/>
  <c r="G1158" s="1"/>
  <c r="F1158" s="1"/>
  <c r="E1158"/>
  <c r="B1159"/>
  <c r="G1159" s="1"/>
  <c r="F1159" s="1"/>
  <c r="E1159"/>
  <c r="B1160"/>
  <c r="G1160" s="1"/>
  <c r="F1160" s="1"/>
  <c r="E1160"/>
  <c r="B1161"/>
  <c r="G1161" s="1"/>
  <c r="F1161" s="1"/>
  <c r="E1161"/>
  <c r="B1162"/>
  <c r="G1162" s="1"/>
  <c r="F1162" s="1"/>
  <c r="E1162"/>
  <c r="B1163"/>
  <c r="G1163" s="1"/>
  <c r="F1163" s="1"/>
  <c r="E1163"/>
  <c r="B1164"/>
  <c r="G1164" s="1"/>
  <c r="F1164" s="1"/>
  <c r="E1164"/>
  <c r="B1165"/>
  <c r="G1165" s="1"/>
  <c r="F1165" s="1"/>
  <c r="E1165"/>
  <c r="B1166"/>
  <c r="G1166" s="1"/>
  <c r="F1166" s="1"/>
  <c r="E1166"/>
  <c r="B1167"/>
  <c r="G1167" s="1"/>
  <c r="F1167" s="1"/>
  <c r="E1167"/>
  <c r="B1168"/>
  <c r="G1168" s="1"/>
  <c r="F1168" s="1"/>
  <c r="E1168"/>
  <c r="B1169"/>
  <c r="G1169" s="1"/>
  <c r="F1169" s="1"/>
  <c r="E1169"/>
  <c r="B1170"/>
  <c r="G1170" s="1"/>
  <c r="F1170" s="1"/>
  <c r="E1170"/>
  <c r="B1171"/>
  <c r="G1171" s="1"/>
  <c r="F1171" s="1"/>
  <c r="E1171"/>
  <c r="B1172"/>
  <c r="G1172" s="1"/>
  <c r="F1172" s="1"/>
  <c r="E1172"/>
  <c r="B1173"/>
  <c r="G1173" s="1"/>
  <c r="F1173" s="1"/>
  <c r="E1173"/>
  <c r="B1174"/>
  <c r="G1174" s="1"/>
  <c r="F1174" s="1"/>
  <c r="E1174"/>
  <c r="B1175"/>
  <c r="G1175" s="1"/>
  <c r="F1175" s="1"/>
  <c r="E1175"/>
  <c r="B1176"/>
  <c r="G1176" s="1"/>
  <c r="F1176" s="1"/>
  <c r="E1176"/>
  <c r="B1177"/>
  <c r="G1177" s="1"/>
  <c r="F1177" s="1"/>
  <c r="E1177"/>
  <c r="B1178"/>
  <c r="G1178" s="1"/>
  <c r="F1178" s="1"/>
  <c r="E1178"/>
  <c r="B1179"/>
  <c r="G1179" s="1"/>
  <c r="F1179" s="1"/>
  <c r="E1179"/>
  <c r="B1180"/>
  <c r="G1180" s="1"/>
  <c r="F1180" s="1"/>
  <c r="E1180"/>
  <c r="B1181"/>
  <c r="G1181" s="1"/>
  <c r="F1181" s="1"/>
  <c r="E1181"/>
  <c r="B1182"/>
  <c r="G1182" s="1"/>
  <c r="F1182" s="1"/>
  <c r="E1182"/>
  <c r="B1183"/>
  <c r="G1183" s="1"/>
  <c r="F1183" s="1"/>
  <c r="E1183"/>
  <c r="B1184"/>
  <c r="G1184" s="1"/>
  <c r="F1184" s="1"/>
  <c r="E1184"/>
  <c r="B1185"/>
  <c r="G1185" s="1"/>
  <c r="F1185" s="1"/>
  <c r="E1185"/>
  <c r="B1186"/>
  <c r="G1186" s="1"/>
  <c r="F1186" s="1"/>
  <c r="E1186"/>
  <c r="B1187"/>
  <c r="G1187" s="1"/>
  <c r="F1187" s="1"/>
  <c r="E1187"/>
  <c r="B1188"/>
  <c r="G1188" s="1"/>
  <c r="F1188" s="1"/>
  <c r="E1188"/>
  <c r="B1189"/>
  <c r="G1189" s="1"/>
  <c r="F1189" s="1"/>
  <c r="E1189"/>
  <c r="B1190"/>
  <c r="G1190" s="1"/>
  <c r="F1190" s="1"/>
  <c r="E1190"/>
  <c r="B1191"/>
  <c r="G1191" s="1"/>
  <c r="F1191" s="1"/>
  <c r="E1191"/>
  <c r="B1192"/>
  <c r="G1192" s="1"/>
  <c r="F1192" s="1"/>
  <c r="E1192"/>
  <c r="B1193"/>
  <c r="G1193" s="1"/>
  <c r="F1193" s="1"/>
  <c r="E1193"/>
  <c r="B1194"/>
  <c r="G1194" s="1"/>
  <c r="F1194" s="1"/>
  <c r="E1194"/>
  <c r="B1195"/>
  <c r="G1195" s="1"/>
  <c r="F1195" s="1"/>
  <c r="E1195"/>
  <c r="B1196"/>
  <c r="G1196" s="1"/>
  <c r="F1196" s="1"/>
  <c r="E1196"/>
  <c r="B1197"/>
  <c r="G1197" s="1"/>
  <c r="F1197" s="1"/>
  <c r="E1197"/>
  <c r="B1198"/>
  <c r="G1198" s="1"/>
  <c r="F1198" s="1"/>
  <c r="E1198"/>
  <c r="B1199"/>
  <c r="G1199" s="1"/>
  <c r="F1199" s="1"/>
  <c r="E1199"/>
  <c r="B1200"/>
  <c r="G1200" s="1"/>
  <c r="F1200" s="1"/>
  <c r="E1200"/>
  <c r="B1201"/>
  <c r="G1201" s="1"/>
  <c r="F1201" s="1"/>
  <c r="E1201"/>
  <c r="B1202"/>
  <c r="G1202" s="1"/>
  <c r="F1202" s="1"/>
  <c r="E1202"/>
  <c r="B1203"/>
  <c r="G1203" s="1"/>
  <c r="F1203" s="1"/>
  <c r="E1203"/>
  <c r="B1204"/>
  <c r="G1204" s="1"/>
  <c r="F1204" s="1"/>
  <c r="E1204"/>
  <c r="B1205"/>
  <c r="G1205" s="1"/>
  <c r="F1205" s="1"/>
  <c r="E1205"/>
  <c r="B1206"/>
  <c r="G1206" s="1"/>
  <c r="F1206" s="1"/>
  <c r="E1206"/>
  <c r="B1207"/>
  <c r="G1207" s="1"/>
  <c r="F1207" s="1"/>
  <c r="E1207"/>
  <c r="B1208"/>
  <c r="G1208" s="1"/>
  <c r="F1208" s="1"/>
  <c r="E1208"/>
  <c r="B1209"/>
  <c r="G1209" s="1"/>
  <c r="F1209" s="1"/>
  <c r="E1209"/>
  <c r="B1210"/>
  <c r="G1210" s="1"/>
  <c r="F1210" s="1"/>
  <c r="E1210"/>
  <c r="B1211"/>
  <c r="G1211" s="1"/>
  <c r="F1211" s="1"/>
  <c r="E1211"/>
  <c r="B1212"/>
  <c r="G1212" s="1"/>
  <c r="F1212" s="1"/>
  <c r="E1212"/>
  <c r="B1213"/>
  <c r="G1213" s="1"/>
  <c r="F1213" s="1"/>
  <c r="E1213"/>
  <c r="B1214"/>
  <c r="G1214" s="1"/>
  <c r="F1214" s="1"/>
  <c r="E1214"/>
  <c r="B1215"/>
  <c r="G1215" s="1"/>
  <c r="F1215" s="1"/>
  <c r="E1215"/>
  <c r="B1216"/>
  <c r="G1216" s="1"/>
  <c r="F1216" s="1"/>
  <c r="E1216"/>
  <c r="B1217"/>
  <c r="G1217" s="1"/>
  <c r="F1217" s="1"/>
  <c r="E1217"/>
  <c r="B1218"/>
  <c r="G1218" s="1"/>
  <c r="F1218" s="1"/>
  <c r="E1218"/>
  <c r="B1219"/>
  <c r="G1219" s="1"/>
  <c r="F1219" s="1"/>
  <c r="E1219"/>
  <c r="B1220"/>
  <c r="G1220" s="1"/>
  <c r="F1220" s="1"/>
  <c r="E1220"/>
  <c r="B1221"/>
  <c r="G1221" s="1"/>
  <c r="F1221" s="1"/>
  <c r="E1221"/>
  <c r="B1222"/>
  <c r="G1222" s="1"/>
  <c r="F1222" s="1"/>
  <c r="E1222"/>
  <c r="B1223"/>
  <c r="G1223" s="1"/>
  <c r="F1223" s="1"/>
  <c r="E1223"/>
  <c r="B1224"/>
  <c r="G1224" s="1"/>
  <c r="F1224" s="1"/>
  <c r="E1224"/>
  <c r="B1225"/>
  <c r="G1225" s="1"/>
  <c r="F1225" s="1"/>
  <c r="E1225"/>
  <c r="B1226"/>
  <c r="E1226"/>
  <c r="G1226"/>
  <c r="F1226" s="1"/>
  <c r="B1227"/>
  <c r="G1227" s="1"/>
  <c r="F1227" s="1"/>
  <c r="E1227"/>
  <c r="B1228"/>
  <c r="G1228" s="1"/>
  <c r="F1228" s="1"/>
  <c r="E1228"/>
  <c r="B1229"/>
  <c r="E1229"/>
  <c r="G1229"/>
  <c r="F1229" s="1"/>
  <c r="B1230"/>
  <c r="G1230" s="1"/>
  <c r="F1230" s="1"/>
  <c r="E1230"/>
  <c r="B1231"/>
  <c r="G1231" s="1"/>
  <c r="F1231" s="1"/>
  <c r="E1231"/>
  <c r="B1232"/>
  <c r="G1232" s="1"/>
  <c r="F1232" s="1"/>
  <c r="E1232"/>
  <c r="B1233"/>
  <c r="G1233" s="1"/>
  <c r="F1233" s="1"/>
  <c r="E1233"/>
  <c r="B1234"/>
  <c r="G1234" s="1"/>
  <c r="F1234" s="1"/>
  <c r="E1234"/>
  <c r="B1235"/>
  <c r="G1235" s="1"/>
  <c r="F1235" s="1"/>
  <c r="E1235"/>
  <c r="B1236"/>
  <c r="G1236" s="1"/>
  <c r="F1236" s="1"/>
  <c r="E1236"/>
  <c r="B1237"/>
  <c r="G1237" s="1"/>
  <c r="F1237" s="1"/>
  <c r="E1237"/>
  <c r="B1238"/>
  <c r="G1238" s="1"/>
  <c r="F1238" s="1"/>
  <c r="E1238"/>
  <c r="B1239"/>
  <c r="G1239" s="1"/>
  <c r="F1239" s="1"/>
  <c r="E1239"/>
  <c r="B1240"/>
  <c r="G1240" s="1"/>
  <c r="F1240" s="1"/>
  <c r="E1240"/>
  <c r="B1241"/>
  <c r="G1241" s="1"/>
  <c r="F1241" s="1"/>
  <c r="E1241"/>
  <c r="B1242"/>
  <c r="G1242" s="1"/>
  <c r="F1242" s="1"/>
  <c r="E1242"/>
  <c r="B1243"/>
  <c r="G1243" s="1"/>
  <c r="F1243" s="1"/>
  <c r="E1243"/>
  <c r="B1244"/>
  <c r="G1244" s="1"/>
  <c r="F1244" s="1"/>
  <c r="E1244"/>
  <c r="B1245"/>
  <c r="G1245" s="1"/>
  <c r="F1245" s="1"/>
  <c r="E1245"/>
  <c r="B1246"/>
  <c r="G1246" s="1"/>
  <c r="F1246" s="1"/>
  <c r="E1246"/>
  <c r="B1247"/>
  <c r="G1247" s="1"/>
  <c r="F1247" s="1"/>
  <c r="E1247"/>
  <c r="B1248"/>
  <c r="G1248" s="1"/>
  <c r="F1248" s="1"/>
  <c r="E1248"/>
  <c r="B1249"/>
  <c r="G1249" s="1"/>
  <c r="F1249" s="1"/>
  <c r="E1249"/>
  <c r="B1250"/>
  <c r="G1250" s="1"/>
  <c r="F1250" s="1"/>
  <c r="E1250"/>
  <c r="B1251"/>
  <c r="G1251" s="1"/>
  <c r="F1251" s="1"/>
  <c r="E1251"/>
  <c r="B1252"/>
  <c r="G1252" s="1"/>
  <c r="F1252" s="1"/>
  <c r="E1252"/>
  <c r="B1253"/>
  <c r="G1253" s="1"/>
  <c r="F1253" s="1"/>
  <c r="E1253"/>
  <c r="B1254"/>
  <c r="G1254" s="1"/>
  <c r="F1254" s="1"/>
  <c r="E1254"/>
  <c r="B1255"/>
  <c r="G1255" s="1"/>
  <c r="F1255" s="1"/>
  <c r="E1255"/>
  <c r="B1256"/>
  <c r="G1256" s="1"/>
  <c r="F1256" s="1"/>
  <c r="E1256"/>
  <c r="B1257"/>
  <c r="G1257" s="1"/>
  <c r="F1257" s="1"/>
  <c r="E1257"/>
  <c r="B1258"/>
  <c r="G1258" s="1"/>
  <c r="F1258" s="1"/>
  <c r="E1258"/>
  <c r="B1259"/>
  <c r="G1259" s="1"/>
  <c r="F1259" s="1"/>
  <c r="E1259"/>
  <c r="B1260"/>
  <c r="G1260" s="1"/>
  <c r="F1260" s="1"/>
  <c r="E1260"/>
  <c r="B1261"/>
  <c r="G1261" s="1"/>
  <c r="F1261" s="1"/>
  <c r="E1261"/>
  <c r="B1262"/>
  <c r="G1262" s="1"/>
  <c r="F1262" s="1"/>
  <c r="E1262"/>
  <c r="B1263"/>
  <c r="G1263" s="1"/>
  <c r="F1263" s="1"/>
  <c r="E1263"/>
  <c r="B1264"/>
  <c r="G1264" s="1"/>
  <c r="F1264" s="1"/>
  <c r="E1264"/>
  <c r="B1265"/>
  <c r="G1265" s="1"/>
  <c r="F1265" s="1"/>
  <c r="E1265"/>
  <c r="B1266"/>
  <c r="G1266" s="1"/>
  <c r="F1266" s="1"/>
  <c r="E1266"/>
  <c r="B1267"/>
  <c r="G1267" s="1"/>
  <c r="F1267" s="1"/>
  <c r="E1267"/>
  <c r="B1268"/>
  <c r="G1268" s="1"/>
  <c r="F1268" s="1"/>
  <c r="E1268"/>
  <c r="B1269"/>
  <c r="E1269"/>
  <c r="G1269"/>
  <c r="F1269" s="1"/>
  <c r="B1270"/>
  <c r="G1270" s="1"/>
  <c r="F1270" s="1"/>
  <c r="E1270"/>
  <c r="B1271"/>
  <c r="G1271" s="1"/>
  <c r="F1271" s="1"/>
  <c r="E1271"/>
  <c r="B1272"/>
  <c r="G1272" s="1"/>
  <c r="E1272"/>
  <c r="F1272"/>
  <c r="B1273"/>
  <c r="G1273" s="1"/>
  <c r="F1273" s="1"/>
  <c r="E1273"/>
  <c r="B1274"/>
  <c r="G1274" s="1"/>
  <c r="F1274" s="1"/>
  <c r="E1274"/>
  <c r="B1275"/>
  <c r="G1275" s="1"/>
  <c r="F1275" s="1"/>
  <c r="E1275"/>
  <c r="B1276"/>
  <c r="G1276" s="1"/>
  <c r="F1276" s="1"/>
  <c r="E1276"/>
  <c r="B1277"/>
  <c r="G1277" s="1"/>
  <c r="F1277" s="1"/>
  <c r="E1277"/>
  <c r="B1278"/>
  <c r="G1278" s="1"/>
  <c r="F1278" s="1"/>
  <c r="E1278"/>
  <c r="B1279"/>
  <c r="G1279" s="1"/>
  <c r="F1279" s="1"/>
  <c r="E1279"/>
  <c r="B1280"/>
  <c r="G1280" s="1"/>
  <c r="F1280" s="1"/>
  <c r="E1280"/>
  <c r="B1281"/>
  <c r="G1281" s="1"/>
  <c r="F1281" s="1"/>
  <c r="E1281"/>
  <c r="B1282"/>
  <c r="G1282" s="1"/>
  <c r="F1282" s="1"/>
  <c r="E1282"/>
  <c r="B1283"/>
  <c r="G1283" s="1"/>
  <c r="F1283" s="1"/>
  <c r="E1283"/>
  <c r="B1284"/>
  <c r="G1284" s="1"/>
  <c r="F1284" s="1"/>
  <c r="E1284"/>
  <c r="B1285"/>
  <c r="E1285"/>
  <c r="G1285"/>
  <c r="F1285" s="1"/>
  <c r="B1286"/>
  <c r="G1286" s="1"/>
  <c r="F1286" s="1"/>
  <c r="E1286"/>
  <c r="B1287"/>
  <c r="G1287" s="1"/>
  <c r="F1287" s="1"/>
  <c r="E1287"/>
  <c r="B1288"/>
  <c r="G1288" s="1"/>
  <c r="F1288" s="1"/>
  <c r="E1288"/>
  <c r="B1289"/>
  <c r="G1289" s="1"/>
  <c r="F1289" s="1"/>
  <c r="E1289"/>
  <c r="B1290"/>
  <c r="G1290" s="1"/>
  <c r="F1290" s="1"/>
  <c r="E1290"/>
  <c r="B1291"/>
  <c r="G1291" s="1"/>
  <c r="F1291" s="1"/>
  <c r="E1291"/>
  <c r="B1292"/>
  <c r="G1292" s="1"/>
  <c r="F1292" s="1"/>
  <c r="E1292"/>
  <c r="B1293"/>
  <c r="G1293" s="1"/>
  <c r="F1293" s="1"/>
  <c r="E1293"/>
  <c r="B1294"/>
  <c r="G1294" s="1"/>
  <c r="F1294" s="1"/>
  <c r="E1294"/>
  <c r="B1295"/>
  <c r="G1295" s="1"/>
  <c r="F1295" s="1"/>
  <c r="E1295"/>
  <c r="B1296"/>
  <c r="G1296" s="1"/>
  <c r="F1296" s="1"/>
  <c r="E1296"/>
  <c r="B1297"/>
  <c r="G1297" s="1"/>
  <c r="F1297" s="1"/>
  <c r="E1297"/>
  <c r="B1298"/>
  <c r="G1298" s="1"/>
  <c r="F1298" s="1"/>
  <c r="E1298"/>
  <c r="B1299"/>
  <c r="G1299" s="1"/>
  <c r="F1299" s="1"/>
  <c r="E1299"/>
  <c r="B1300"/>
  <c r="G1300" s="1"/>
  <c r="F1300" s="1"/>
  <c r="E1300"/>
  <c r="B1301"/>
  <c r="G1301" s="1"/>
  <c r="F1301" s="1"/>
  <c r="E1301"/>
  <c r="B1302"/>
  <c r="G1302" s="1"/>
  <c r="F1302" s="1"/>
  <c r="E1302"/>
  <c r="B1303"/>
  <c r="G1303" s="1"/>
  <c r="F1303" s="1"/>
  <c r="E1303"/>
  <c r="B1304"/>
  <c r="G1304" s="1"/>
  <c r="F1304" s="1"/>
  <c r="E1304"/>
  <c r="B1305"/>
  <c r="G1305" s="1"/>
  <c r="F1305" s="1"/>
  <c r="E1305"/>
  <c r="B1306"/>
  <c r="G1306" s="1"/>
  <c r="F1306" s="1"/>
  <c r="E1306"/>
  <c r="B1307"/>
  <c r="G1307" s="1"/>
  <c r="F1307" s="1"/>
  <c r="E1307"/>
  <c r="B1308"/>
  <c r="G1308" s="1"/>
  <c r="F1308" s="1"/>
  <c r="E1308"/>
  <c r="B1309"/>
  <c r="G1309" s="1"/>
  <c r="F1309" s="1"/>
  <c r="E1309"/>
  <c r="B1310"/>
  <c r="G1310" s="1"/>
  <c r="F1310" s="1"/>
  <c r="E1310"/>
  <c r="B1311"/>
  <c r="G1311" s="1"/>
  <c r="F1311" s="1"/>
  <c r="E1311"/>
  <c r="B1312"/>
  <c r="G1312" s="1"/>
  <c r="F1312" s="1"/>
  <c r="E1312"/>
  <c r="B1313"/>
  <c r="G1313" s="1"/>
  <c r="F1313" s="1"/>
  <c r="E1313"/>
  <c r="B1314"/>
  <c r="G1314" s="1"/>
  <c r="F1314" s="1"/>
  <c r="E1314"/>
  <c r="B1315"/>
  <c r="G1315" s="1"/>
  <c r="F1315" s="1"/>
  <c r="E1315"/>
  <c r="B1316"/>
  <c r="E1316"/>
  <c r="G1316"/>
  <c r="F1316" s="1"/>
  <c r="B1317"/>
  <c r="G1317" s="1"/>
  <c r="F1317" s="1"/>
  <c r="E1317"/>
  <c r="B1318"/>
  <c r="G1318" s="1"/>
  <c r="F1318" s="1"/>
  <c r="E1318"/>
  <c r="B1319"/>
  <c r="G1319" s="1"/>
  <c r="F1319" s="1"/>
  <c r="E1319"/>
  <c r="B1320"/>
  <c r="G1320" s="1"/>
  <c r="F1320" s="1"/>
  <c r="E1320"/>
  <c r="B1321"/>
  <c r="G1321" s="1"/>
  <c r="F1321" s="1"/>
  <c r="E1321"/>
  <c r="B1322"/>
  <c r="G1322" s="1"/>
  <c r="F1322" s="1"/>
  <c r="E1322"/>
  <c r="B1323"/>
  <c r="G1323" s="1"/>
  <c r="F1323" s="1"/>
  <c r="E1323"/>
  <c r="B1324"/>
  <c r="G1324" s="1"/>
  <c r="F1324" s="1"/>
  <c r="E1324"/>
  <c r="B1325"/>
  <c r="G1325" s="1"/>
  <c r="F1325" s="1"/>
  <c r="E1325"/>
  <c r="B1326"/>
  <c r="G1326" s="1"/>
  <c r="F1326" s="1"/>
  <c r="E1326"/>
  <c r="B1327"/>
  <c r="G1327" s="1"/>
  <c r="F1327" s="1"/>
  <c r="E1327"/>
  <c r="B1328"/>
  <c r="G1328" s="1"/>
  <c r="F1328" s="1"/>
  <c r="E1328"/>
  <c r="B1329"/>
  <c r="G1329" s="1"/>
  <c r="F1329" s="1"/>
  <c r="E1329"/>
  <c r="B1330"/>
  <c r="G1330" s="1"/>
  <c r="F1330" s="1"/>
  <c r="E1330"/>
  <c r="B1331"/>
  <c r="G1331" s="1"/>
  <c r="F1331" s="1"/>
  <c r="E1331"/>
  <c r="B1332"/>
  <c r="G1332" s="1"/>
  <c r="F1332" s="1"/>
  <c r="E1332"/>
  <c r="B1333"/>
  <c r="G1333" s="1"/>
  <c r="F1333" s="1"/>
  <c r="E1333"/>
  <c r="B1334"/>
  <c r="G1334" s="1"/>
  <c r="F1334" s="1"/>
  <c r="E1334"/>
  <c r="B1335"/>
  <c r="G1335" s="1"/>
  <c r="F1335" s="1"/>
  <c r="E1335"/>
  <c r="B1336"/>
  <c r="G1336" s="1"/>
  <c r="F1336" s="1"/>
  <c r="E1336"/>
  <c r="B1337"/>
  <c r="G1337" s="1"/>
  <c r="F1337" s="1"/>
  <c r="E1337"/>
  <c r="B1338"/>
  <c r="G1338" s="1"/>
  <c r="F1338" s="1"/>
  <c r="E1338"/>
  <c r="B1339"/>
  <c r="G1339" s="1"/>
  <c r="F1339" s="1"/>
  <c r="E1339"/>
  <c r="B1340"/>
  <c r="G1340" s="1"/>
  <c r="F1340" s="1"/>
  <c r="E1340"/>
  <c r="B1341"/>
  <c r="G1341" s="1"/>
  <c r="F1341" s="1"/>
  <c r="E1341"/>
  <c r="B1342"/>
  <c r="G1342" s="1"/>
  <c r="F1342" s="1"/>
  <c r="E1342"/>
  <c r="B1343"/>
  <c r="G1343" s="1"/>
  <c r="F1343" s="1"/>
  <c r="E1343"/>
  <c r="B1344"/>
  <c r="G1344" s="1"/>
  <c r="F1344" s="1"/>
  <c r="E1344"/>
  <c r="B1345"/>
  <c r="G1345" s="1"/>
  <c r="F1345" s="1"/>
  <c r="E1345"/>
  <c r="B1346"/>
  <c r="G1346" s="1"/>
  <c r="F1346" s="1"/>
  <c r="E1346"/>
  <c r="B1347"/>
  <c r="E1347"/>
  <c r="G1347"/>
  <c r="F1347" s="1"/>
  <c r="B1348"/>
  <c r="G1348" s="1"/>
  <c r="F1348" s="1"/>
  <c r="E1348"/>
  <c r="B1349"/>
  <c r="G1349" s="1"/>
  <c r="F1349" s="1"/>
  <c r="E1349"/>
  <c r="B1350"/>
  <c r="G1350" s="1"/>
  <c r="F1350" s="1"/>
  <c r="E1350"/>
  <c r="B1351"/>
  <c r="G1351" s="1"/>
  <c r="F1351" s="1"/>
  <c r="E1351"/>
  <c r="B1352"/>
  <c r="G1352" s="1"/>
  <c r="F1352" s="1"/>
  <c r="E1352"/>
  <c r="B1353"/>
  <c r="G1353" s="1"/>
  <c r="F1353" s="1"/>
  <c r="E1353"/>
  <c r="B1354"/>
  <c r="G1354" s="1"/>
  <c r="F1354" s="1"/>
  <c r="E1354"/>
  <c r="B1355"/>
  <c r="G1355" s="1"/>
  <c r="F1355" s="1"/>
  <c r="E1355"/>
  <c r="B1356"/>
  <c r="E1356"/>
  <c r="G1356"/>
  <c r="F1356" s="1"/>
  <c r="B1357"/>
  <c r="G1357" s="1"/>
  <c r="F1357" s="1"/>
  <c r="E1357"/>
  <c r="B1358"/>
  <c r="G1358" s="1"/>
  <c r="F1358" s="1"/>
  <c r="E1358"/>
  <c r="B1359"/>
  <c r="G1359" s="1"/>
  <c r="F1359" s="1"/>
  <c r="E1359"/>
  <c r="B1360"/>
  <c r="G1360" s="1"/>
  <c r="F1360" s="1"/>
  <c r="E1360"/>
  <c r="B1361"/>
  <c r="G1361" s="1"/>
  <c r="F1361" s="1"/>
  <c r="E1361"/>
  <c r="B1362"/>
  <c r="G1362" s="1"/>
  <c r="F1362" s="1"/>
  <c r="E1362"/>
  <c r="B1363"/>
  <c r="G1363" s="1"/>
  <c r="F1363" s="1"/>
  <c r="E1363"/>
  <c r="B1364"/>
  <c r="G1364" s="1"/>
  <c r="F1364" s="1"/>
  <c r="E1364"/>
  <c r="B1365"/>
  <c r="G1365" s="1"/>
  <c r="F1365" s="1"/>
  <c r="E1365"/>
  <c r="B1366"/>
  <c r="G1366" s="1"/>
  <c r="F1366" s="1"/>
  <c r="E1366"/>
  <c r="B1367"/>
  <c r="G1367" s="1"/>
  <c r="F1367" s="1"/>
  <c r="E1367"/>
  <c r="B1368"/>
  <c r="G1368" s="1"/>
  <c r="F1368" s="1"/>
  <c r="E1368"/>
  <c r="B1369"/>
  <c r="G1369" s="1"/>
  <c r="F1369" s="1"/>
  <c r="E1369"/>
  <c r="B1370"/>
  <c r="G1370" s="1"/>
  <c r="F1370" s="1"/>
  <c r="E1370"/>
  <c r="B1371"/>
  <c r="G1371" s="1"/>
  <c r="F1371" s="1"/>
  <c r="E1371"/>
  <c r="B1372"/>
  <c r="E1372"/>
  <c r="G1372"/>
  <c r="F1372" s="1"/>
  <c r="B1373"/>
  <c r="G1373" s="1"/>
  <c r="F1373" s="1"/>
  <c r="E1373"/>
  <c r="B1374"/>
  <c r="G1374" s="1"/>
  <c r="F1374" s="1"/>
  <c r="E1374"/>
  <c r="B1375"/>
  <c r="G1375" s="1"/>
  <c r="F1375" s="1"/>
  <c r="E1375"/>
  <c r="B1376"/>
  <c r="G1376" s="1"/>
  <c r="F1376" s="1"/>
  <c r="E1376"/>
  <c r="B1377"/>
  <c r="G1377" s="1"/>
  <c r="F1377" s="1"/>
  <c r="E1377"/>
  <c r="B1378"/>
  <c r="G1378" s="1"/>
  <c r="F1378" s="1"/>
  <c r="E1378"/>
  <c r="B1379"/>
  <c r="G1379" s="1"/>
  <c r="F1379" s="1"/>
  <c r="E1379"/>
  <c r="B1380"/>
  <c r="G1380" s="1"/>
  <c r="F1380" s="1"/>
  <c r="E1380"/>
  <c r="B1381"/>
  <c r="G1381" s="1"/>
  <c r="F1381" s="1"/>
  <c r="E1381"/>
  <c r="B1382"/>
  <c r="G1382" s="1"/>
  <c r="F1382" s="1"/>
  <c r="E1382"/>
  <c r="B1383"/>
  <c r="G1383" s="1"/>
  <c r="F1383" s="1"/>
  <c r="E1383"/>
  <c r="B1384"/>
  <c r="G1384" s="1"/>
  <c r="F1384" s="1"/>
  <c r="E1384"/>
  <c r="B1385"/>
  <c r="G1385" s="1"/>
  <c r="F1385" s="1"/>
  <c r="E1385"/>
  <c r="B1386"/>
  <c r="G1386" s="1"/>
  <c r="F1386" s="1"/>
  <c r="E1386"/>
  <c r="B1387"/>
  <c r="G1387" s="1"/>
  <c r="F1387" s="1"/>
  <c r="E1387"/>
  <c r="B1388"/>
  <c r="G1388" s="1"/>
  <c r="F1388" s="1"/>
  <c r="E1388"/>
  <c r="B1389"/>
  <c r="E1389"/>
  <c r="G1389"/>
  <c r="F1389" s="1"/>
  <c r="B1390"/>
  <c r="G1390" s="1"/>
  <c r="F1390" s="1"/>
  <c r="E1390"/>
  <c r="B1391"/>
  <c r="G1391" s="1"/>
  <c r="F1391" s="1"/>
  <c r="E1391"/>
  <c r="B1392"/>
  <c r="G1392" s="1"/>
  <c r="F1392" s="1"/>
  <c r="E1392"/>
  <c r="B1393"/>
  <c r="G1393" s="1"/>
  <c r="F1393" s="1"/>
  <c r="E1393"/>
  <c r="B1394"/>
  <c r="G1394" s="1"/>
  <c r="F1394" s="1"/>
  <c r="E1394"/>
  <c r="B1395"/>
  <c r="G1395" s="1"/>
  <c r="F1395" s="1"/>
  <c r="E1395"/>
  <c r="B1396"/>
  <c r="G1396" s="1"/>
  <c r="F1396" s="1"/>
  <c r="E1396"/>
  <c r="B1397"/>
  <c r="G1397" s="1"/>
  <c r="F1397" s="1"/>
  <c r="E1397"/>
  <c r="B1398"/>
  <c r="G1398" s="1"/>
  <c r="F1398" s="1"/>
  <c r="E1398"/>
  <c r="B1399"/>
  <c r="G1399" s="1"/>
  <c r="F1399" s="1"/>
  <c r="E1399"/>
  <c r="B1400"/>
  <c r="G1400" s="1"/>
  <c r="F1400" s="1"/>
  <c r="E1400"/>
  <c r="B1401"/>
  <c r="G1401" s="1"/>
  <c r="F1401" s="1"/>
  <c r="E1401"/>
  <c r="B1402"/>
  <c r="G1402" s="1"/>
  <c r="F1402" s="1"/>
  <c r="E1402"/>
  <c r="B1403"/>
  <c r="G1403" s="1"/>
  <c r="F1403" s="1"/>
  <c r="E1403"/>
  <c r="B1404"/>
  <c r="G1404" s="1"/>
  <c r="F1404" s="1"/>
  <c r="E1404"/>
  <c r="B1405"/>
  <c r="G1405" s="1"/>
  <c r="F1405" s="1"/>
  <c r="E1405"/>
  <c r="B1406"/>
  <c r="G1406" s="1"/>
  <c r="F1406" s="1"/>
  <c r="E1406"/>
  <c r="B1407"/>
  <c r="G1407" s="1"/>
  <c r="F1407" s="1"/>
  <c r="E1407"/>
  <c r="B1408"/>
  <c r="G1408" s="1"/>
  <c r="F1408" s="1"/>
  <c r="E1408"/>
  <c r="B1409"/>
  <c r="G1409" s="1"/>
  <c r="F1409" s="1"/>
  <c r="E1409"/>
  <c r="B1410"/>
  <c r="G1410" s="1"/>
  <c r="F1410" s="1"/>
  <c r="E1410"/>
  <c r="B1411"/>
  <c r="G1411" s="1"/>
  <c r="F1411" s="1"/>
  <c r="E1411"/>
  <c r="B1412"/>
  <c r="G1412" s="1"/>
  <c r="F1412" s="1"/>
  <c r="E1412"/>
  <c r="B1413"/>
  <c r="G1413" s="1"/>
  <c r="F1413" s="1"/>
  <c r="E1413"/>
  <c r="B1414"/>
  <c r="G1414" s="1"/>
  <c r="F1414" s="1"/>
  <c r="E1414"/>
  <c r="B1415"/>
  <c r="G1415" s="1"/>
  <c r="F1415" s="1"/>
  <c r="E1415"/>
  <c r="B1416"/>
  <c r="G1416" s="1"/>
  <c r="F1416" s="1"/>
  <c r="E1416"/>
  <c r="B1417"/>
  <c r="G1417" s="1"/>
  <c r="F1417" s="1"/>
  <c r="E1417"/>
  <c r="B1418"/>
  <c r="G1418" s="1"/>
  <c r="F1418" s="1"/>
  <c r="E1418"/>
  <c r="B1419"/>
  <c r="G1419" s="1"/>
  <c r="F1419" s="1"/>
  <c r="E1419"/>
  <c r="B1420"/>
  <c r="G1420" s="1"/>
  <c r="F1420" s="1"/>
  <c r="E1420"/>
  <c r="B1421"/>
  <c r="G1421" s="1"/>
  <c r="F1421" s="1"/>
  <c r="E1421"/>
  <c r="B1422"/>
  <c r="G1422" s="1"/>
  <c r="F1422" s="1"/>
  <c r="E1422"/>
  <c r="B1423"/>
  <c r="G1423" s="1"/>
  <c r="F1423" s="1"/>
  <c r="E1423"/>
  <c r="B1424"/>
  <c r="G1424" s="1"/>
  <c r="F1424" s="1"/>
  <c r="E1424"/>
  <c r="B1425"/>
  <c r="G1425" s="1"/>
  <c r="F1425" s="1"/>
  <c r="E1425"/>
  <c r="B1426"/>
  <c r="G1426" s="1"/>
  <c r="F1426" s="1"/>
  <c r="E1426"/>
  <c r="B1427"/>
  <c r="G1427" s="1"/>
  <c r="F1427" s="1"/>
  <c r="E1427"/>
  <c r="B1428"/>
  <c r="G1428" s="1"/>
  <c r="F1428" s="1"/>
  <c r="E1428"/>
  <c r="B1429"/>
  <c r="G1429" s="1"/>
  <c r="F1429" s="1"/>
  <c r="E1429"/>
  <c r="B1430"/>
  <c r="G1430" s="1"/>
  <c r="F1430" s="1"/>
  <c r="E1430"/>
  <c r="B1431"/>
  <c r="G1431" s="1"/>
  <c r="F1431" s="1"/>
  <c r="E1431"/>
  <c r="B1432"/>
  <c r="E1432"/>
  <c r="G1432"/>
  <c r="F1432" s="1"/>
  <c r="B1433"/>
  <c r="G1433" s="1"/>
  <c r="F1433" s="1"/>
  <c r="E1433"/>
  <c r="B1434"/>
  <c r="G1434" s="1"/>
  <c r="F1434" s="1"/>
  <c r="E1434"/>
  <c r="B1435"/>
  <c r="G1435" s="1"/>
  <c r="F1435" s="1"/>
  <c r="E1435"/>
  <c r="B1436"/>
  <c r="G1436" s="1"/>
  <c r="F1436" s="1"/>
  <c r="E1436"/>
  <c r="B1437"/>
  <c r="G1437" s="1"/>
  <c r="F1437" s="1"/>
  <c r="E1437"/>
  <c r="B1438"/>
  <c r="G1438" s="1"/>
  <c r="F1438" s="1"/>
  <c r="E1438"/>
  <c r="B1439"/>
  <c r="G1439" s="1"/>
  <c r="F1439" s="1"/>
  <c r="E1439"/>
  <c r="B1440"/>
  <c r="G1440" s="1"/>
  <c r="F1440" s="1"/>
  <c r="E1440"/>
  <c r="B1441"/>
  <c r="G1441" s="1"/>
  <c r="F1441" s="1"/>
  <c r="E1441"/>
  <c r="B1442"/>
  <c r="G1442" s="1"/>
  <c r="F1442" s="1"/>
  <c r="E1442"/>
  <c r="B1443"/>
  <c r="G1443" s="1"/>
  <c r="F1443" s="1"/>
  <c r="E1443"/>
  <c r="B1444"/>
  <c r="G1444" s="1"/>
  <c r="F1444" s="1"/>
  <c r="E1444"/>
  <c r="B1445"/>
  <c r="E1445"/>
  <c r="G1445"/>
  <c r="F1445" s="1"/>
  <c r="B1446"/>
  <c r="G1446" s="1"/>
  <c r="F1446" s="1"/>
  <c r="E1446"/>
  <c r="B1447"/>
  <c r="G1447" s="1"/>
  <c r="F1447" s="1"/>
  <c r="E1447"/>
  <c r="B1448"/>
  <c r="G1448" s="1"/>
  <c r="F1448" s="1"/>
  <c r="E1448"/>
  <c r="B1449"/>
  <c r="G1449" s="1"/>
  <c r="F1449" s="1"/>
  <c r="E1449"/>
  <c r="B1450"/>
  <c r="G1450" s="1"/>
  <c r="F1450" s="1"/>
  <c r="E1450"/>
  <c r="B1451"/>
  <c r="G1451" s="1"/>
  <c r="F1451" s="1"/>
  <c r="E1451"/>
  <c r="B1452"/>
  <c r="G1452" s="1"/>
  <c r="F1452" s="1"/>
  <c r="E1452"/>
  <c r="B1453"/>
  <c r="G1453" s="1"/>
  <c r="F1453" s="1"/>
  <c r="E1453"/>
  <c r="B1454"/>
  <c r="G1454" s="1"/>
  <c r="F1454" s="1"/>
  <c r="E1454"/>
  <c r="B1455"/>
  <c r="G1455" s="1"/>
  <c r="F1455" s="1"/>
  <c r="E1455"/>
  <c r="B1456"/>
  <c r="G1456" s="1"/>
  <c r="F1456" s="1"/>
  <c r="E1456"/>
  <c r="B1457"/>
  <c r="G1457" s="1"/>
  <c r="F1457" s="1"/>
  <c r="E1457"/>
  <c r="B1458"/>
  <c r="G1458" s="1"/>
  <c r="F1458" s="1"/>
  <c r="E1458"/>
  <c r="B1459"/>
  <c r="G1459" s="1"/>
  <c r="F1459" s="1"/>
  <c r="E1459"/>
  <c r="B1460"/>
  <c r="G1460" s="1"/>
  <c r="F1460" s="1"/>
  <c r="E1460"/>
  <c r="B1461"/>
  <c r="G1461" s="1"/>
  <c r="F1461" s="1"/>
  <c r="E1461"/>
  <c r="B1462"/>
  <c r="G1462" s="1"/>
  <c r="F1462" s="1"/>
  <c r="E1462"/>
  <c r="B1463"/>
  <c r="G1463" s="1"/>
  <c r="F1463" s="1"/>
  <c r="E1463"/>
  <c r="B1464"/>
  <c r="G1464" s="1"/>
  <c r="F1464" s="1"/>
  <c r="E1464"/>
  <c r="B1465"/>
  <c r="G1465" s="1"/>
  <c r="F1465" s="1"/>
  <c r="E1465"/>
  <c r="B1466"/>
  <c r="G1466" s="1"/>
  <c r="F1466" s="1"/>
  <c r="E1466"/>
  <c r="B1467"/>
  <c r="G1467" s="1"/>
  <c r="F1467" s="1"/>
  <c r="E1467"/>
  <c r="B1468"/>
  <c r="G1468" s="1"/>
  <c r="F1468" s="1"/>
  <c r="E1468"/>
  <c r="B1469"/>
  <c r="G1469" s="1"/>
  <c r="F1469" s="1"/>
  <c r="E1469"/>
  <c r="B1470"/>
  <c r="G1470" s="1"/>
  <c r="F1470" s="1"/>
  <c r="E1470"/>
  <c r="B1471"/>
  <c r="G1471" s="1"/>
  <c r="F1471" s="1"/>
  <c r="E1471"/>
  <c r="B1472"/>
  <c r="G1472" s="1"/>
  <c r="F1472" s="1"/>
  <c r="E1472"/>
  <c r="B1473"/>
  <c r="G1473" s="1"/>
  <c r="F1473" s="1"/>
  <c r="E1473"/>
  <c r="B1474"/>
  <c r="G1474" s="1"/>
  <c r="F1474" s="1"/>
  <c r="E1474"/>
  <c r="B1475"/>
  <c r="G1475" s="1"/>
  <c r="F1475" s="1"/>
  <c r="E1475"/>
  <c r="B1476"/>
  <c r="G1476" s="1"/>
  <c r="F1476" s="1"/>
  <c r="E1476"/>
  <c r="B1477"/>
  <c r="G1477" s="1"/>
  <c r="F1477" s="1"/>
  <c r="E1477"/>
  <c r="B1478"/>
  <c r="E1478"/>
  <c r="G1478"/>
  <c r="F1478" s="1"/>
  <c r="B1479"/>
  <c r="G1479" s="1"/>
  <c r="F1479" s="1"/>
  <c r="E1479"/>
  <c r="B1480"/>
  <c r="G1480" s="1"/>
  <c r="F1480" s="1"/>
  <c r="E1480"/>
  <c r="B1481"/>
  <c r="G1481" s="1"/>
  <c r="F1481" s="1"/>
  <c r="E1481"/>
  <c r="B1482"/>
  <c r="G1482" s="1"/>
  <c r="F1482" s="1"/>
  <c r="E1482"/>
  <c r="B1483"/>
  <c r="G1483" s="1"/>
  <c r="F1483" s="1"/>
  <c r="E1483"/>
  <c r="B1484"/>
  <c r="G1484" s="1"/>
  <c r="F1484" s="1"/>
  <c r="E1484"/>
  <c r="B1485"/>
  <c r="G1485" s="1"/>
  <c r="F1485" s="1"/>
  <c r="E1485"/>
  <c r="B1486"/>
  <c r="G1486" s="1"/>
  <c r="F1486" s="1"/>
  <c r="E1486"/>
  <c r="B1487"/>
  <c r="G1487" s="1"/>
  <c r="F1487" s="1"/>
  <c r="E1487"/>
  <c r="B1488"/>
  <c r="G1488" s="1"/>
  <c r="F1488" s="1"/>
  <c r="E1488"/>
  <c r="B1489"/>
  <c r="G1489" s="1"/>
  <c r="F1489" s="1"/>
  <c r="E1489"/>
  <c r="B1490"/>
  <c r="G1490" s="1"/>
  <c r="F1490" s="1"/>
  <c r="E1490"/>
  <c r="B1491"/>
  <c r="G1491" s="1"/>
  <c r="F1491" s="1"/>
  <c r="E1491"/>
  <c r="B1492"/>
  <c r="G1492" s="1"/>
  <c r="F1492" s="1"/>
  <c r="E1492"/>
  <c r="B1493"/>
  <c r="G1493" s="1"/>
  <c r="F1493" s="1"/>
  <c r="E1493"/>
  <c r="B1494"/>
  <c r="G1494" s="1"/>
  <c r="F1494" s="1"/>
  <c r="E1494"/>
  <c r="B1495"/>
  <c r="G1495" s="1"/>
  <c r="F1495" s="1"/>
  <c r="E1495"/>
  <c r="B1496"/>
  <c r="G1496" s="1"/>
  <c r="F1496" s="1"/>
  <c r="E1496"/>
  <c r="B1497"/>
  <c r="G1497" s="1"/>
  <c r="F1497" s="1"/>
  <c r="E1497"/>
  <c r="B1498"/>
  <c r="G1498" s="1"/>
  <c r="F1498" s="1"/>
  <c r="E1498"/>
  <c r="B1499"/>
  <c r="G1499" s="1"/>
  <c r="F1499" s="1"/>
  <c r="E1499"/>
  <c r="B1500"/>
  <c r="G1500" s="1"/>
  <c r="F1500" s="1"/>
  <c r="E1500"/>
  <c r="B1501"/>
  <c r="G1501" s="1"/>
  <c r="F1501" s="1"/>
  <c r="E1501"/>
  <c r="B1502"/>
  <c r="G1502" s="1"/>
  <c r="F1502" s="1"/>
  <c r="E1502"/>
  <c r="B1503"/>
  <c r="G1503" s="1"/>
  <c r="F1503" s="1"/>
  <c r="E1503"/>
  <c r="B1504"/>
  <c r="G1504" s="1"/>
  <c r="F1504" s="1"/>
  <c r="E1504"/>
  <c r="B1505"/>
  <c r="G1505" s="1"/>
  <c r="F1505" s="1"/>
  <c r="E1505"/>
  <c r="B1506"/>
  <c r="G1506" s="1"/>
  <c r="F1506" s="1"/>
  <c r="E1506"/>
  <c r="B1507"/>
  <c r="G1507" s="1"/>
  <c r="F1507" s="1"/>
  <c r="E1507"/>
  <c r="B1508"/>
  <c r="G1508" s="1"/>
  <c r="F1508" s="1"/>
  <c r="E1508"/>
  <c r="B1509"/>
  <c r="G1509" s="1"/>
  <c r="F1509" s="1"/>
  <c r="E1509"/>
  <c r="B1510"/>
  <c r="G1510" s="1"/>
  <c r="F1510" s="1"/>
  <c r="E1510"/>
  <c r="B1511"/>
  <c r="G1511" s="1"/>
  <c r="F1511" s="1"/>
  <c r="E1511"/>
  <c r="B1512"/>
  <c r="G1512" s="1"/>
  <c r="F1512" s="1"/>
  <c r="E1512"/>
  <c r="B1513"/>
  <c r="G1513" s="1"/>
  <c r="F1513" s="1"/>
  <c r="E1513"/>
  <c r="B1514"/>
  <c r="G1514" s="1"/>
  <c r="F1514" s="1"/>
  <c r="E1514"/>
  <c r="B1515"/>
  <c r="G1515" s="1"/>
  <c r="F1515" s="1"/>
  <c r="E1515"/>
  <c r="B1516"/>
  <c r="G1516" s="1"/>
  <c r="F1516" s="1"/>
  <c r="E1516"/>
  <c r="B1517"/>
  <c r="G1517" s="1"/>
  <c r="F1517" s="1"/>
  <c r="E1517"/>
  <c r="B1518"/>
  <c r="G1518" s="1"/>
  <c r="F1518" s="1"/>
  <c r="E1518"/>
  <c r="B1519"/>
  <c r="G1519" s="1"/>
  <c r="F1519" s="1"/>
  <c r="E1519"/>
  <c r="B1520"/>
  <c r="G1520" s="1"/>
  <c r="F1520" s="1"/>
  <c r="E1520"/>
  <c r="B1521"/>
  <c r="G1521" s="1"/>
  <c r="F1521" s="1"/>
  <c r="E1521"/>
  <c r="B1522"/>
  <c r="G1522" s="1"/>
  <c r="F1522" s="1"/>
  <c r="E1522"/>
  <c r="B1523"/>
  <c r="G1523" s="1"/>
  <c r="F1523" s="1"/>
  <c r="E1523"/>
  <c r="B1524"/>
  <c r="E1524"/>
  <c r="G1524"/>
  <c r="F1524" s="1"/>
  <c r="B1525"/>
  <c r="G1525" s="1"/>
  <c r="F1525" s="1"/>
  <c r="E1525"/>
  <c r="B1526"/>
  <c r="G1526" s="1"/>
  <c r="F1526" s="1"/>
  <c r="E1526"/>
  <c r="B1527"/>
  <c r="G1527" s="1"/>
  <c r="F1527" s="1"/>
  <c r="E1527"/>
  <c r="B1528"/>
  <c r="G1528" s="1"/>
  <c r="F1528" s="1"/>
  <c r="E1528"/>
  <c r="B1529"/>
  <c r="G1529" s="1"/>
  <c r="F1529" s="1"/>
  <c r="E1529"/>
  <c r="B1530"/>
  <c r="G1530" s="1"/>
  <c r="F1530" s="1"/>
  <c r="E1530"/>
  <c r="B1531"/>
  <c r="G1531" s="1"/>
  <c r="F1531" s="1"/>
  <c r="E1531"/>
  <c r="B1532"/>
  <c r="G1532" s="1"/>
  <c r="F1532" s="1"/>
  <c r="E1532"/>
  <c r="B1533"/>
  <c r="G1533" s="1"/>
  <c r="F1533" s="1"/>
  <c r="E1533"/>
  <c r="B1534"/>
  <c r="G1534" s="1"/>
  <c r="F1534" s="1"/>
  <c r="E1534"/>
  <c r="B1535"/>
  <c r="G1535" s="1"/>
  <c r="F1535" s="1"/>
  <c r="E1535"/>
  <c r="B1536"/>
  <c r="G1536" s="1"/>
  <c r="F1536" s="1"/>
  <c r="E1536"/>
  <c r="B1537"/>
  <c r="G1537" s="1"/>
  <c r="F1537" s="1"/>
  <c r="E1537"/>
  <c r="B1538"/>
  <c r="G1538" s="1"/>
  <c r="F1538" s="1"/>
  <c r="E1538"/>
  <c r="B1539"/>
  <c r="G1539" s="1"/>
  <c r="F1539" s="1"/>
  <c r="E1539"/>
  <c r="B1540"/>
  <c r="G1540" s="1"/>
  <c r="F1540" s="1"/>
  <c r="E1540"/>
  <c r="B1541"/>
  <c r="G1541" s="1"/>
  <c r="F1541" s="1"/>
  <c r="E1541"/>
  <c r="B1542"/>
  <c r="G1542" s="1"/>
  <c r="F1542" s="1"/>
  <c r="E1542"/>
  <c r="B1543"/>
  <c r="G1543" s="1"/>
  <c r="F1543" s="1"/>
  <c r="E1543"/>
  <c r="B1544"/>
  <c r="G1544" s="1"/>
  <c r="F1544" s="1"/>
  <c r="E1544"/>
  <c r="B1545"/>
  <c r="G1545" s="1"/>
  <c r="F1545" s="1"/>
  <c r="E1545"/>
  <c r="B1546"/>
  <c r="G1546" s="1"/>
  <c r="F1546" s="1"/>
  <c r="E1546"/>
  <c r="B1547"/>
  <c r="G1547" s="1"/>
  <c r="F1547" s="1"/>
  <c r="E1547"/>
  <c r="B1548"/>
  <c r="G1548" s="1"/>
  <c r="F1548" s="1"/>
  <c r="E1548"/>
  <c r="B1549"/>
  <c r="G1549" s="1"/>
  <c r="F1549" s="1"/>
  <c r="E1549"/>
  <c r="B1550"/>
  <c r="G1550" s="1"/>
  <c r="F1550" s="1"/>
  <c r="E1550"/>
  <c r="B1551"/>
  <c r="G1551" s="1"/>
  <c r="F1551" s="1"/>
  <c r="E1551"/>
  <c r="B1552"/>
  <c r="G1552" s="1"/>
  <c r="F1552" s="1"/>
  <c r="E1552"/>
  <c r="B1553"/>
  <c r="G1553" s="1"/>
  <c r="F1553" s="1"/>
  <c r="E1553"/>
  <c r="B1554"/>
  <c r="G1554" s="1"/>
  <c r="F1554" s="1"/>
  <c r="E1554"/>
  <c r="B1555"/>
  <c r="G1555" s="1"/>
  <c r="F1555" s="1"/>
  <c r="E1555"/>
  <c r="B1556"/>
  <c r="G1556" s="1"/>
  <c r="F1556" s="1"/>
  <c r="E1556"/>
  <c r="B1557"/>
  <c r="G1557" s="1"/>
  <c r="F1557" s="1"/>
  <c r="E1557"/>
  <c r="B1558"/>
  <c r="G1558" s="1"/>
  <c r="F1558" s="1"/>
  <c r="E1558"/>
  <c r="B1559"/>
  <c r="G1559" s="1"/>
  <c r="F1559" s="1"/>
  <c r="E1559"/>
  <c r="B1560"/>
  <c r="G1560" s="1"/>
  <c r="F1560" s="1"/>
  <c r="E1560"/>
  <c r="B1561"/>
  <c r="G1561" s="1"/>
  <c r="F1561" s="1"/>
  <c r="E1561"/>
  <c r="B1562"/>
  <c r="G1562" s="1"/>
  <c r="F1562" s="1"/>
  <c r="E1562"/>
  <c r="B1563"/>
  <c r="E1563"/>
  <c r="G1563"/>
  <c r="F1563" s="1"/>
  <c r="B1564"/>
  <c r="G1564" s="1"/>
  <c r="F1564" s="1"/>
  <c r="E1564"/>
  <c r="B1565"/>
  <c r="G1565" s="1"/>
  <c r="F1565" s="1"/>
  <c r="E1565"/>
  <c r="B1566"/>
  <c r="G1566" s="1"/>
  <c r="F1566" s="1"/>
  <c r="E1566"/>
  <c r="B1567"/>
  <c r="G1567" s="1"/>
  <c r="F1567" s="1"/>
  <c r="E1567"/>
  <c r="B1568"/>
  <c r="G1568" s="1"/>
  <c r="F1568" s="1"/>
  <c r="E1568"/>
  <c r="B1569"/>
  <c r="G1569" s="1"/>
  <c r="F1569" s="1"/>
  <c r="E1569"/>
  <c r="B1570"/>
  <c r="G1570" s="1"/>
  <c r="F1570" s="1"/>
  <c r="E1570"/>
  <c r="B1571"/>
  <c r="G1571" s="1"/>
  <c r="F1571" s="1"/>
  <c r="E1571"/>
  <c r="B1572"/>
  <c r="G1572" s="1"/>
  <c r="F1572" s="1"/>
  <c r="E1572"/>
  <c r="B1573"/>
  <c r="G1573" s="1"/>
  <c r="F1573" s="1"/>
  <c r="E1573"/>
  <c r="B1574"/>
  <c r="G1574" s="1"/>
  <c r="F1574" s="1"/>
  <c r="E1574"/>
  <c r="B1575"/>
  <c r="G1575" s="1"/>
  <c r="F1575" s="1"/>
  <c r="E1575"/>
  <c r="B1576"/>
  <c r="G1576" s="1"/>
  <c r="F1576" s="1"/>
  <c r="E1576"/>
  <c r="B1577"/>
  <c r="G1577" s="1"/>
  <c r="F1577" s="1"/>
  <c r="E1577"/>
  <c r="B1578"/>
  <c r="G1578" s="1"/>
  <c r="F1578" s="1"/>
  <c r="E1578"/>
  <c r="B1579"/>
  <c r="G1579" s="1"/>
  <c r="F1579" s="1"/>
  <c r="E1579"/>
  <c r="B1580"/>
  <c r="G1580" s="1"/>
  <c r="F1580" s="1"/>
  <c r="E1580"/>
  <c r="B1581"/>
  <c r="G1581" s="1"/>
  <c r="F1581" s="1"/>
  <c r="E1581"/>
  <c r="B1582"/>
  <c r="E1582"/>
  <c r="G1582"/>
  <c r="F1582" s="1"/>
  <c r="B1583"/>
  <c r="G1583" s="1"/>
  <c r="F1583" s="1"/>
  <c r="E1583"/>
  <c r="B1584"/>
  <c r="G1584" s="1"/>
  <c r="F1584" s="1"/>
  <c r="E1584"/>
  <c r="B1585"/>
  <c r="G1585" s="1"/>
  <c r="F1585" s="1"/>
  <c r="E1585"/>
  <c r="B1586"/>
  <c r="G1586" s="1"/>
  <c r="F1586" s="1"/>
  <c r="E1586"/>
  <c r="B1587"/>
  <c r="G1587" s="1"/>
  <c r="F1587" s="1"/>
  <c r="E1587"/>
  <c r="B1588"/>
  <c r="G1588" s="1"/>
  <c r="F1588" s="1"/>
  <c r="E1588"/>
  <c r="B1589"/>
  <c r="G1589" s="1"/>
  <c r="F1589" s="1"/>
  <c r="E1589"/>
  <c r="B1590"/>
  <c r="G1590" s="1"/>
  <c r="F1590" s="1"/>
  <c r="E1590"/>
  <c r="B1591"/>
  <c r="G1591" s="1"/>
  <c r="F1591" s="1"/>
  <c r="E1591"/>
  <c r="B1592"/>
  <c r="G1592" s="1"/>
  <c r="F1592" s="1"/>
  <c r="E1592"/>
  <c r="B1593"/>
  <c r="G1593" s="1"/>
  <c r="F1593" s="1"/>
  <c r="E1593"/>
  <c r="B1594"/>
  <c r="G1594" s="1"/>
  <c r="F1594" s="1"/>
  <c r="E1594"/>
  <c r="B1595"/>
  <c r="G1595" s="1"/>
  <c r="F1595" s="1"/>
  <c r="E1595"/>
  <c r="B1596"/>
  <c r="G1596" s="1"/>
  <c r="F1596" s="1"/>
  <c r="E1596"/>
  <c r="B1597"/>
  <c r="G1597" s="1"/>
  <c r="F1597" s="1"/>
  <c r="E1597"/>
  <c r="B1598"/>
  <c r="G1598" s="1"/>
  <c r="F1598" s="1"/>
  <c r="E1598"/>
  <c r="B1599"/>
  <c r="G1599" s="1"/>
  <c r="F1599" s="1"/>
  <c r="E1599"/>
  <c r="B1600"/>
  <c r="G1600" s="1"/>
  <c r="F1600" s="1"/>
  <c r="E1600"/>
  <c r="B1601"/>
  <c r="G1601" s="1"/>
  <c r="F1601" s="1"/>
  <c r="E1601"/>
  <c r="B1602"/>
  <c r="G1602" s="1"/>
  <c r="F1602" s="1"/>
  <c r="E1602"/>
  <c r="B1603"/>
  <c r="G1603" s="1"/>
  <c r="F1603" s="1"/>
  <c r="E1603"/>
  <c r="B1604"/>
  <c r="G1604" s="1"/>
  <c r="F1604" s="1"/>
  <c r="E1604"/>
  <c r="B1605"/>
  <c r="G1605" s="1"/>
  <c r="F1605" s="1"/>
  <c r="E1605"/>
  <c r="B1606"/>
  <c r="G1606" s="1"/>
  <c r="F1606" s="1"/>
  <c r="E1606"/>
  <c r="B1607"/>
  <c r="G1607" s="1"/>
  <c r="F1607" s="1"/>
  <c r="E1607"/>
  <c r="B1608"/>
  <c r="G1608" s="1"/>
  <c r="F1608" s="1"/>
  <c r="E1608"/>
  <c r="B1609"/>
  <c r="G1609" s="1"/>
  <c r="F1609" s="1"/>
  <c r="E1609"/>
  <c r="B1610"/>
  <c r="G1610" s="1"/>
  <c r="F1610" s="1"/>
  <c r="E1610"/>
  <c r="B1611"/>
  <c r="G1611" s="1"/>
  <c r="F1611" s="1"/>
  <c r="E1611"/>
  <c r="B1612"/>
  <c r="G1612" s="1"/>
  <c r="F1612" s="1"/>
  <c r="E1612"/>
  <c r="B1613"/>
  <c r="G1613" s="1"/>
  <c r="F1613" s="1"/>
  <c r="E1613"/>
  <c r="B1614"/>
  <c r="G1614" s="1"/>
  <c r="F1614" s="1"/>
  <c r="E1614"/>
  <c r="B1615"/>
  <c r="E1615"/>
  <c r="G1615"/>
  <c r="F1615" s="1"/>
  <c r="B1616"/>
  <c r="G1616" s="1"/>
  <c r="F1616" s="1"/>
  <c r="E1616"/>
  <c r="B1617"/>
  <c r="G1617" s="1"/>
  <c r="F1617" s="1"/>
  <c r="E1617"/>
  <c r="B1618"/>
  <c r="E1618"/>
  <c r="G1618"/>
  <c r="F1618" s="1"/>
  <c r="B1619"/>
  <c r="G1619" s="1"/>
  <c r="F1619" s="1"/>
  <c r="E1619"/>
  <c r="B1620"/>
  <c r="E1620"/>
  <c r="G1620"/>
  <c r="F1620" s="1"/>
  <c r="B1621"/>
  <c r="E1621"/>
  <c r="G1621"/>
  <c r="F1621" s="1"/>
  <c r="B1622"/>
  <c r="G1622" s="1"/>
  <c r="F1622" s="1"/>
  <c r="E1622"/>
  <c r="B1623"/>
  <c r="G1623" s="1"/>
  <c r="F1623" s="1"/>
  <c r="E1623"/>
  <c r="B1624"/>
  <c r="G1624" s="1"/>
  <c r="F1624" s="1"/>
  <c r="E1624"/>
  <c r="B1625"/>
  <c r="G1625" s="1"/>
  <c r="F1625" s="1"/>
  <c r="E1625"/>
  <c r="B1626"/>
  <c r="G1626" s="1"/>
  <c r="F1626" s="1"/>
  <c r="E1626"/>
  <c r="B1627"/>
  <c r="G1627" s="1"/>
  <c r="F1627" s="1"/>
  <c r="E1627"/>
  <c r="B1628"/>
  <c r="G1628" s="1"/>
  <c r="F1628" s="1"/>
  <c r="E1628"/>
  <c r="B1629"/>
  <c r="G1629" s="1"/>
  <c r="F1629" s="1"/>
  <c r="E1629"/>
  <c r="B1630"/>
  <c r="G1630" s="1"/>
  <c r="F1630" s="1"/>
  <c r="E1630"/>
  <c r="B1631"/>
  <c r="G1631" s="1"/>
  <c r="F1631" s="1"/>
  <c r="E1631"/>
  <c r="B1632"/>
  <c r="G1632" s="1"/>
  <c r="F1632" s="1"/>
  <c r="E1632"/>
  <c r="B1633"/>
  <c r="G1633" s="1"/>
  <c r="F1633" s="1"/>
  <c r="E1633"/>
  <c r="B1634"/>
  <c r="G1634" s="1"/>
  <c r="F1634" s="1"/>
  <c r="E1634"/>
  <c r="B1635"/>
  <c r="G1635" s="1"/>
  <c r="F1635" s="1"/>
  <c r="E1635"/>
  <c r="B1636"/>
  <c r="G1636" s="1"/>
  <c r="F1636" s="1"/>
  <c r="E1636"/>
  <c r="B1637"/>
  <c r="G1637" s="1"/>
  <c r="F1637" s="1"/>
  <c r="E1637"/>
  <c r="B1638"/>
  <c r="G1638" s="1"/>
  <c r="F1638" s="1"/>
  <c r="E1638"/>
  <c r="B1639"/>
  <c r="G1639" s="1"/>
  <c r="F1639" s="1"/>
  <c r="E1639"/>
  <c r="B1640"/>
  <c r="G1640" s="1"/>
  <c r="F1640" s="1"/>
  <c r="E1640"/>
  <c r="B1641"/>
  <c r="G1641" s="1"/>
  <c r="F1641" s="1"/>
  <c r="E1641"/>
  <c r="B1642"/>
  <c r="G1642" s="1"/>
  <c r="F1642" s="1"/>
  <c r="E1642"/>
  <c r="B1643"/>
  <c r="G1643" s="1"/>
  <c r="F1643" s="1"/>
  <c r="E1643"/>
  <c r="B1644"/>
  <c r="G1644" s="1"/>
  <c r="F1644" s="1"/>
  <c r="E1644"/>
  <c r="B1645"/>
  <c r="G1645" s="1"/>
  <c r="F1645" s="1"/>
  <c r="E1645"/>
  <c r="B1646"/>
  <c r="G1646" s="1"/>
  <c r="F1646" s="1"/>
  <c r="E1646"/>
  <c r="B1647"/>
  <c r="G1647" s="1"/>
  <c r="F1647" s="1"/>
  <c r="E1647"/>
  <c r="B1648"/>
  <c r="G1648" s="1"/>
  <c r="F1648" s="1"/>
  <c r="E1648"/>
  <c r="B1649"/>
  <c r="G1649" s="1"/>
  <c r="F1649" s="1"/>
  <c r="E1649"/>
  <c r="B1650"/>
  <c r="G1650" s="1"/>
  <c r="F1650" s="1"/>
  <c r="E1650"/>
  <c r="B1651"/>
  <c r="G1651" s="1"/>
  <c r="F1651" s="1"/>
  <c r="E1651"/>
  <c r="B1652"/>
  <c r="G1652" s="1"/>
  <c r="F1652" s="1"/>
  <c r="E1652"/>
  <c r="B1653"/>
  <c r="E1653"/>
  <c r="G1653"/>
  <c r="F1653" s="1"/>
  <c r="B1654"/>
  <c r="G1654" s="1"/>
  <c r="F1654" s="1"/>
  <c r="E1654"/>
  <c r="B1655"/>
  <c r="G1655" s="1"/>
  <c r="F1655" s="1"/>
  <c r="E1655"/>
  <c r="B1656"/>
  <c r="G1656" s="1"/>
  <c r="F1656" s="1"/>
  <c r="E1656"/>
  <c r="B1657"/>
  <c r="G1657" s="1"/>
  <c r="F1657" s="1"/>
  <c r="E1657"/>
  <c r="B1658"/>
  <c r="E1658"/>
  <c r="G1658"/>
  <c r="F1658" s="1"/>
  <c r="B1659"/>
  <c r="G1659" s="1"/>
  <c r="F1659" s="1"/>
  <c r="E1659"/>
  <c r="B1660"/>
  <c r="G1660" s="1"/>
  <c r="F1660" s="1"/>
  <c r="E1660"/>
  <c r="B1661"/>
  <c r="G1661" s="1"/>
  <c r="F1661" s="1"/>
  <c r="E1661"/>
  <c r="B1662"/>
  <c r="G1662" s="1"/>
  <c r="F1662" s="1"/>
  <c r="E1662"/>
  <c r="B1663"/>
  <c r="G1663" s="1"/>
  <c r="F1663" s="1"/>
  <c r="E1663"/>
  <c r="B1664"/>
  <c r="G1664" s="1"/>
  <c r="F1664" s="1"/>
  <c r="E1664"/>
  <c r="B1665"/>
  <c r="G1665" s="1"/>
  <c r="F1665" s="1"/>
  <c r="E1665"/>
  <c r="B1666"/>
  <c r="G1666" s="1"/>
  <c r="F1666" s="1"/>
  <c r="E1666"/>
  <c r="B1667"/>
  <c r="G1667" s="1"/>
  <c r="F1667" s="1"/>
  <c r="E1667"/>
  <c r="B1668"/>
  <c r="G1668" s="1"/>
  <c r="F1668" s="1"/>
  <c r="E1668"/>
  <c r="B1669"/>
  <c r="G1669" s="1"/>
  <c r="F1669" s="1"/>
  <c r="E1669"/>
  <c r="B1670"/>
  <c r="G1670" s="1"/>
  <c r="F1670" s="1"/>
  <c r="E1670"/>
  <c r="B1671"/>
  <c r="G1671" s="1"/>
  <c r="F1671" s="1"/>
  <c r="E1671"/>
  <c r="B1672"/>
  <c r="G1672" s="1"/>
  <c r="F1672" s="1"/>
  <c r="E1672"/>
  <c r="B1673"/>
  <c r="G1673" s="1"/>
  <c r="F1673" s="1"/>
  <c r="E1673"/>
  <c r="B1674"/>
  <c r="G1674" s="1"/>
  <c r="F1674" s="1"/>
  <c r="E1674"/>
  <c r="B1675"/>
  <c r="G1675" s="1"/>
  <c r="F1675" s="1"/>
  <c r="E1675"/>
  <c r="B1676"/>
  <c r="G1676" s="1"/>
  <c r="F1676" s="1"/>
  <c r="E1676"/>
  <c r="B1677"/>
  <c r="G1677" s="1"/>
  <c r="F1677" s="1"/>
  <c r="E1677"/>
  <c r="B1678"/>
  <c r="G1678" s="1"/>
  <c r="F1678" s="1"/>
  <c r="E1678"/>
  <c r="B1679"/>
  <c r="G1679" s="1"/>
  <c r="F1679" s="1"/>
  <c r="E1679"/>
  <c r="B1680"/>
  <c r="G1680" s="1"/>
  <c r="F1680" s="1"/>
  <c r="E1680"/>
  <c r="B1681"/>
  <c r="G1681" s="1"/>
  <c r="F1681" s="1"/>
  <c r="E1681"/>
  <c r="B1682"/>
  <c r="G1682" s="1"/>
  <c r="F1682" s="1"/>
  <c r="E1682"/>
  <c r="B1683"/>
  <c r="G1683" s="1"/>
  <c r="F1683" s="1"/>
  <c r="E1683"/>
  <c r="B1684"/>
  <c r="G1684" s="1"/>
  <c r="F1684" s="1"/>
  <c r="E1684"/>
  <c r="B1685"/>
  <c r="G1685" s="1"/>
  <c r="F1685" s="1"/>
  <c r="E1685"/>
  <c r="B1686"/>
  <c r="G1686" s="1"/>
  <c r="F1686" s="1"/>
  <c r="E1686"/>
  <c r="B1687"/>
  <c r="G1687" s="1"/>
  <c r="F1687" s="1"/>
  <c r="E1687"/>
  <c r="B1688"/>
  <c r="G1688" s="1"/>
  <c r="F1688" s="1"/>
  <c r="E1688"/>
  <c r="B1689"/>
  <c r="G1689" s="1"/>
  <c r="F1689" s="1"/>
  <c r="E1689"/>
  <c r="B1690"/>
  <c r="G1690" s="1"/>
  <c r="F1690" s="1"/>
  <c r="E1690"/>
  <c r="B1691"/>
  <c r="G1691" s="1"/>
  <c r="F1691" s="1"/>
  <c r="E1691"/>
  <c r="B1692"/>
  <c r="G1692" s="1"/>
  <c r="F1692" s="1"/>
  <c r="E1692"/>
  <c r="B1693"/>
  <c r="G1693" s="1"/>
  <c r="F1693" s="1"/>
  <c r="E1693"/>
  <c r="B1694"/>
  <c r="G1694" s="1"/>
  <c r="F1694" s="1"/>
  <c r="E1694"/>
  <c r="B1695"/>
  <c r="E1695"/>
  <c r="G1695"/>
  <c r="F1695" s="1"/>
  <c r="B1696"/>
  <c r="E1696"/>
  <c r="G1696"/>
  <c r="F1696" s="1"/>
  <c r="B1697"/>
  <c r="G1697" s="1"/>
  <c r="F1697" s="1"/>
  <c r="E1697"/>
  <c r="B1698"/>
  <c r="G1698" s="1"/>
  <c r="F1698" s="1"/>
  <c r="E1698"/>
  <c r="B1699"/>
  <c r="G1699" s="1"/>
  <c r="F1699" s="1"/>
  <c r="E1699"/>
  <c r="B1700"/>
  <c r="G1700" s="1"/>
  <c r="F1700" s="1"/>
  <c r="E1700"/>
  <c r="B1701"/>
  <c r="G1701" s="1"/>
  <c r="F1701" s="1"/>
  <c r="E1701"/>
  <c r="B1702"/>
  <c r="G1702" s="1"/>
  <c r="F1702" s="1"/>
  <c r="E1702"/>
  <c r="B1703"/>
  <c r="G1703" s="1"/>
  <c r="F1703" s="1"/>
  <c r="E1703"/>
  <c r="B1704"/>
  <c r="G1704" s="1"/>
  <c r="F1704" s="1"/>
  <c r="E1704"/>
  <c r="B1705"/>
  <c r="G1705" s="1"/>
  <c r="F1705" s="1"/>
  <c r="E1705"/>
  <c r="B1706"/>
  <c r="G1706" s="1"/>
  <c r="F1706" s="1"/>
  <c r="E1706"/>
  <c r="B1707"/>
  <c r="G1707" s="1"/>
  <c r="F1707" s="1"/>
  <c r="E1707"/>
  <c r="B1708"/>
  <c r="G1708" s="1"/>
  <c r="F1708" s="1"/>
  <c r="E1708"/>
  <c r="B1709"/>
  <c r="G1709" s="1"/>
  <c r="F1709" s="1"/>
  <c r="E1709"/>
  <c r="B1710"/>
  <c r="G1710" s="1"/>
  <c r="F1710" s="1"/>
  <c r="E1710"/>
  <c r="B1711"/>
  <c r="G1711" s="1"/>
  <c r="F1711" s="1"/>
  <c r="E1711"/>
  <c r="B1712"/>
  <c r="G1712" s="1"/>
  <c r="F1712" s="1"/>
  <c r="E1712"/>
  <c r="B1713"/>
  <c r="G1713" s="1"/>
  <c r="F1713" s="1"/>
  <c r="E1713"/>
  <c r="B1714"/>
  <c r="G1714" s="1"/>
  <c r="F1714" s="1"/>
  <c r="E1714"/>
  <c r="B1715"/>
  <c r="G1715" s="1"/>
  <c r="F1715" s="1"/>
  <c r="E1715"/>
  <c r="B1716"/>
  <c r="G1716" s="1"/>
  <c r="F1716" s="1"/>
  <c r="E1716"/>
  <c r="B1717"/>
  <c r="G1717" s="1"/>
  <c r="F1717" s="1"/>
  <c r="E1717"/>
  <c r="B1718"/>
  <c r="G1718" s="1"/>
  <c r="F1718" s="1"/>
  <c r="E1718"/>
  <c r="B1719"/>
  <c r="G1719" s="1"/>
  <c r="F1719" s="1"/>
  <c r="E1719"/>
  <c r="B1720"/>
  <c r="G1720" s="1"/>
  <c r="F1720" s="1"/>
  <c r="E1720"/>
  <c r="B1721"/>
  <c r="G1721" s="1"/>
  <c r="F1721" s="1"/>
  <c r="E1721"/>
  <c r="B1722"/>
  <c r="G1722" s="1"/>
  <c r="F1722" s="1"/>
  <c r="E1722"/>
  <c r="B1723"/>
  <c r="G1723" s="1"/>
  <c r="F1723" s="1"/>
  <c r="E1723"/>
  <c r="B1724"/>
  <c r="G1724" s="1"/>
  <c r="F1724" s="1"/>
  <c r="E1724"/>
  <c r="B1725"/>
  <c r="G1725" s="1"/>
  <c r="F1725" s="1"/>
  <c r="E1725"/>
  <c r="B1726"/>
  <c r="G1726" s="1"/>
  <c r="F1726" s="1"/>
  <c r="E1726"/>
  <c r="B1727"/>
  <c r="G1727" s="1"/>
  <c r="F1727" s="1"/>
  <c r="E1727"/>
  <c r="B1728"/>
  <c r="G1728" s="1"/>
  <c r="F1728" s="1"/>
  <c r="E1728"/>
  <c r="B1729"/>
  <c r="G1729" s="1"/>
  <c r="F1729" s="1"/>
  <c r="E1729"/>
  <c r="B1730"/>
  <c r="G1730" s="1"/>
  <c r="F1730" s="1"/>
  <c r="E1730"/>
  <c r="B1731"/>
  <c r="G1731" s="1"/>
  <c r="F1731" s="1"/>
  <c r="E1731"/>
  <c r="B1732"/>
  <c r="G1732" s="1"/>
  <c r="F1732" s="1"/>
  <c r="E1732"/>
  <c r="B1733"/>
  <c r="G1733" s="1"/>
  <c r="F1733" s="1"/>
  <c r="E1733"/>
  <c r="B1734"/>
  <c r="G1734" s="1"/>
  <c r="F1734" s="1"/>
  <c r="E1734"/>
  <c r="B1735"/>
  <c r="G1735" s="1"/>
  <c r="F1735" s="1"/>
  <c r="E1735"/>
  <c r="B1736"/>
  <c r="G1736" s="1"/>
  <c r="F1736" s="1"/>
  <c r="E1736"/>
  <c r="B1737"/>
  <c r="G1737" s="1"/>
  <c r="F1737" s="1"/>
  <c r="E1737"/>
  <c r="B1738"/>
  <c r="G1738" s="1"/>
  <c r="F1738" s="1"/>
  <c r="E1738"/>
  <c r="B1739"/>
  <c r="G1739" s="1"/>
  <c r="F1739" s="1"/>
  <c r="E1739"/>
  <c r="B1740"/>
  <c r="G1740" s="1"/>
  <c r="F1740" s="1"/>
  <c r="E1740"/>
  <c r="B1741"/>
  <c r="G1741" s="1"/>
  <c r="F1741" s="1"/>
  <c r="E1741"/>
  <c r="B1742"/>
  <c r="G1742" s="1"/>
  <c r="F1742" s="1"/>
  <c r="E1742"/>
  <c r="B1743"/>
  <c r="G1743" s="1"/>
  <c r="F1743" s="1"/>
  <c r="E1743"/>
  <c r="B1744"/>
  <c r="G1744" s="1"/>
  <c r="F1744" s="1"/>
  <c r="E1744"/>
  <c r="B1745"/>
  <c r="G1745" s="1"/>
  <c r="F1745" s="1"/>
  <c r="E1745"/>
  <c r="B1746"/>
  <c r="G1746" s="1"/>
  <c r="F1746" s="1"/>
  <c r="E1746"/>
  <c r="B1747"/>
  <c r="G1747" s="1"/>
  <c r="F1747" s="1"/>
  <c r="E1747"/>
  <c r="B1748"/>
  <c r="G1748" s="1"/>
  <c r="F1748" s="1"/>
  <c r="E1748"/>
  <c r="B1749"/>
  <c r="G1749" s="1"/>
  <c r="F1749" s="1"/>
  <c r="E1749"/>
  <c r="B1750"/>
  <c r="G1750" s="1"/>
  <c r="F1750" s="1"/>
  <c r="E1750"/>
  <c r="B1751"/>
  <c r="G1751" s="1"/>
  <c r="F1751" s="1"/>
  <c r="E1751"/>
  <c r="B1752"/>
  <c r="E1752"/>
  <c r="G1752"/>
  <c r="F1752" s="1"/>
  <c r="B1753"/>
  <c r="E1753"/>
  <c r="G1753"/>
  <c r="F1753" s="1"/>
  <c r="B1754"/>
  <c r="G1754" s="1"/>
  <c r="F1754" s="1"/>
  <c r="E1754"/>
  <c r="B1755"/>
  <c r="G1755" s="1"/>
  <c r="F1755" s="1"/>
  <c r="E1755"/>
  <c r="B1756"/>
  <c r="G1756" s="1"/>
  <c r="F1756" s="1"/>
  <c r="E1756"/>
  <c r="B1757"/>
  <c r="G1757" s="1"/>
  <c r="F1757" s="1"/>
  <c r="E1757"/>
  <c r="B1758"/>
  <c r="G1758" s="1"/>
  <c r="F1758" s="1"/>
  <c r="E1758"/>
  <c r="B1759"/>
  <c r="G1759" s="1"/>
  <c r="F1759" s="1"/>
  <c r="E1759"/>
  <c r="B1760"/>
  <c r="E1760"/>
  <c r="G1760"/>
  <c r="F1760" s="1"/>
  <c r="B1761"/>
  <c r="E1761"/>
  <c r="G1761"/>
  <c r="F1761" s="1"/>
  <c r="B1762"/>
  <c r="G1762" s="1"/>
  <c r="F1762" s="1"/>
  <c r="E1762"/>
  <c r="B1763"/>
  <c r="G1763" s="1"/>
  <c r="F1763" s="1"/>
  <c r="E1763"/>
  <c r="B1764"/>
  <c r="G1764" s="1"/>
  <c r="F1764" s="1"/>
  <c r="E1764"/>
  <c r="B1765"/>
  <c r="G1765" s="1"/>
  <c r="F1765" s="1"/>
  <c r="E1765"/>
  <c r="B1766"/>
  <c r="G1766" s="1"/>
  <c r="F1766" s="1"/>
  <c r="E1766"/>
  <c r="B1767"/>
  <c r="G1767" s="1"/>
  <c r="F1767" s="1"/>
  <c r="E1767"/>
  <c r="B1768"/>
  <c r="G1768" s="1"/>
  <c r="F1768" s="1"/>
  <c r="E1768"/>
  <c r="B1769"/>
  <c r="G1769" s="1"/>
  <c r="F1769" s="1"/>
  <c r="E1769"/>
  <c r="B1770"/>
  <c r="G1770" s="1"/>
  <c r="F1770" s="1"/>
  <c r="E1770"/>
  <c r="B1771"/>
  <c r="G1771" s="1"/>
  <c r="F1771" s="1"/>
  <c r="E1771"/>
  <c r="B1772"/>
  <c r="G1772" s="1"/>
  <c r="F1772" s="1"/>
  <c r="E1772"/>
  <c r="B1773"/>
  <c r="G1773" s="1"/>
  <c r="F1773" s="1"/>
  <c r="E1773"/>
  <c r="B1774"/>
  <c r="G1774" s="1"/>
  <c r="F1774" s="1"/>
  <c r="E1774"/>
  <c r="B1775"/>
  <c r="G1775" s="1"/>
  <c r="F1775" s="1"/>
  <c r="E1775"/>
  <c r="B1776"/>
  <c r="G1776" s="1"/>
  <c r="F1776" s="1"/>
  <c r="E1776"/>
  <c r="B1777"/>
  <c r="G1777" s="1"/>
  <c r="F1777" s="1"/>
  <c r="E1777"/>
  <c r="B1778"/>
  <c r="G1778" s="1"/>
  <c r="F1778" s="1"/>
  <c r="E1778"/>
  <c r="B1779"/>
  <c r="G1779" s="1"/>
  <c r="F1779" s="1"/>
  <c r="E1779"/>
  <c r="B1780"/>
  <c r="G1780" s="1"/>
  <c r="F1780" s="1"/>
  <c r="E1780"/>
  <c r="B1781"/>
  <c r="G1781" s="1"/>
  <c r="F1781" s="1"/>
  <c r="E1781"/>
  <c r="B1782"/>
  <c r="G1782" s="1"/>
  <c r="F1782" s="1"/>
  <c r="E1782"/>
  <c r="B1783"/>
  <c r="G1783" s="1"/>
  <c r="F1783" s="1"/>
  <c r="E1783"/>
  <c r="B1784"/>
  <c r="G1784" s="1"/>
  <c r="F1784" s="1"/>
  <c r="E1784"/>
  <c r="B1785"/>
  <c r="G1785" s="1"/>
  <c r="F1785" s="1"/>
  <c r="E1785"/>
  <c r="B1786"/>
  <c r="G1786" s="1"/>
  <c r="F1786" s="1"/>
  <c r="E1786"/>
  <c r="B1787"/>
  <c r="G1787" s="1"/>
  <c r="F1787" s="1"/>
  <c r="E1787"/>
  <c r="B1788"/>
  <c r="G1788" s="1"/>
  <c r="F1788" s="1"/>
  <c r="E1788"/>
  <c r="B1789"/>
  <c r="G1789" s="1"/>
  <c r="F1789" s="1"/>
  <c r="E1789"/>
  <c r="B1790"/>
  <c r="G1790" s="1"/>
  <c r="F1790" s="1"/>
  <c r="E1790"/>
  <c r="B1791"/>
  <c r="G1791" s="1"/>
  <c r="F1791" s="1"/>
  <c r="E1791"/>
  <c r="B1792"/>
  <c r="G1792" s="1"/>
  <c r="F1792" s="1"/>
  <c r="E1792"/>
  <c r="B1793"/>
  <c r="G1793" s="1"/>
  <c r="F1793" s="1"/>
  <c r="E1793"/>
  <c r="B1794"/>
  <c r="G1794" s="1"/>
  <c r="F1794" s="1"/>
  <c r="E1794"/>
  <c r="B1795"/>
  <c r="G1795" s="1"/>
  <c r="F1795" s="1"/>
  <c r="E1795"/>
  <c r="B1796"/>
  <c r="G1796" s="1"/>
  <c r="F1796" s="1"/>
  <c r="E1796"/>
  <c r="B1797"/>
  <c r="G1797" s="1"/>
  <c r="F1797" s="1"/>
  <c r="E1797"/>
  <c r="B1798"/>
  <c r="G1798" s="1"/>
  <c r="F1798" s="1"/>
  <c r="E1798"/>
  <c r="B1799"/>
  <c r="G1799" s="1"/>
  <c r="F1799" s="1"/>
  <c r="E1799"/>
  <c r="B1800"/>
  <c r="G1800" s="1"/>
  <c r="F1800" s="1"/>
  <c r="E1800"/>
  <c r="B1801"/>
  <c r="G1801" s="1"/>
  <c r="F1801" s="1"/>
  <c r="E1801"/>
  <c r="B1802"/>
  <c r="G1802" s="1"/>
  <c r="F1802" s="1"/>
  <c r="E1802"/>
  <c r="B1803"/>
  <c r="G1803" s="1"/>
  <c r="F1803" s="1"/>
  <c r="E1803"/>
  <c r="B1804"/>
  <c r="G1804" s="1"/>
  <c r="F1804" s="1"/>
  <c r="E1804"/>
  <c r="B1805"/>
  <c r="G1805" s="1"/>
  <c r="F1805" s="1"/>
  <c r="E1805"/>
  <c r="B1806"/>
  <c r="G1806" s="1"/>
  <c r="F1806" s="1"/>
  <c r="E1806"/>
  <c r="B1807"/>
  <c r="G1807" s="1"/>
  <c r="F1807" s="1"/>
  <c r="E1807"/>
  <c r="B1808"/>
  <c r="G1808" s="1"/>
  <c r="F1808" s="1"/>
  <c r="E1808"/>
  <c r="B1809"/>
  <c r="G1809" s="1"/>
  <c r="F1809" s="1"/>
  <c r="E1809"/>
  <c r="B1810"/>
  <c r="G1810" s="1"/>
  <c r="F1810" s="1"/>
  <c r="E1810"/>
  <c r="B1811"/>
  <c r="G1811" s="1"/>
  <c r="F1811" s="1"/>
  <c r="E1811"/>
  <c r="B1812"/>
  <c r="G1812" s="1"/>
  <c r="F1812" s="1"/>
  <c r="E1812"/>
  <c r="B1813"/>
  <c r="G1813" s="1"/>
  <c r="F1813" s="1"/>
  <c r="E1813"/>
  <c r="B1814"/>
  <c r="G1814" s="1"/>
  <c r="F1814" s="1"/>
  <c r="E1814"/>
  <c r="B1815"/>
  <c r="E1815"/>
  <c r="G1815"/>
  <c r="F1815" s="1"/>
  <c r="B1816"/>
  <c r="G1816" s="1"/>
  <c r="F1816" s="1"/>
  <c r="E1816"/>
  <c r="B1817"/>
  <c r="G1817" s="1"/>
  <c r="F1817" s="1"/>
  <c r="E1817"/>
  <c r="B1818"/>
  <c r="E1818"/>
  <c r="G1818"/>
  <c r="F1818" s="1"/>
  <c r="B1819"/>
  <c r="G1819" s="1"/>
  <c r="F1819" s="1"/>
  <c r="E1819"/>
  <c r="B1820"/>
  <c r="G1820" s="1"/>
  <c r="F1820" s="1"/>
  <c r="E1820"/>
  <c r="B1821"/>
  <c r="G1821" s="1"/>
  <c r="F1821" s="1"/>
  <c r="E1821"/>
  <c r="B1822"/>
  <c r="G1822" s="1"/>
  <c r="F1822" s="1"/>
  <c r="E1822"/>
  <c r="B1823"/>
  <c r="G1823" s="1"/>
  <c r="F1823" s="1"/>
  <c r="E1823"/>
  <c r="B1824"/>
  <c r="G1824" s="1"/>
  <c r="F1824" s="1"/>
  <c r="E1824"/>
  <c r="B1825"/>
  <c r="G1825" s="1"/>
  <c r="F1825" s="1"/>
  <c r="E1825"/>
  <c r="B1826"/>
  <c r="G1826" s="1"/>
  <c r="F1826" s="1"/>
  <c r="E1826"/>
  <c r="B1827"/>
  <c r="G1827" s="1"/>
  <c r="F1827" s="1"/>
  <c r="E1827"/>
  <c r="B1828"/>
  <c r="G1828" s="1"/>
  <c r="F1828" s="1"/>
  <c r="E1828"/>
  <c r="B1829"/>
  <c r="G1829" s="1"/>
  <c r="F1829" s="1"/>
  <c r="E1829"/>
  <c r="B1830"/>
  <c r="G1830" s="1"/>
  <c r="F1830" s="1"/>
  <c r="E1830"/>
  <c r="B1831"/>
  <c r="G1831" s="1"/>
  <c r="F1831" s="1"/>
  <c r="E1831"/>
  <c r="B1832"/>
  <c r="G1832" s="1"/>
  <c r="F1832" s="1"/>
  <c r="E1832"/>
  <c r="B1833"/>
  <c r="G1833" s="1"/>
  <c r="F1833" s="1"/>
  <c r="E1833"/>
  <c r="B1834"/>
  <c r="G1834" s="1"/>
  <c r="F1834" s="1"/>
  <c r="E1834"/>
  <c r="B1835"/>
  <c r="G1835" s="1"/>
  <c r="F1835" s="1"/>
  <c r="E1835"/>
  <c r="B1836"/>
  <c r="G1836" s="1"/>
  <c r="F1836" s="1"/>
  <c r="E1836"/>
  <c r="B1837"/>
  <c r="G1837" s="1"/>
  <c r="F1837" s="1"/>
  <c r="E1837"/>
  <c r="B1838"/>
  <c r="G1838" s="1"/>
  <c r="F1838" s="1"/>
  <c r="E1838"/>
  <c r="B1839"/>
  <c r="G1839" s="1"/>
  <c r="E1839"/>
  <c r="F1839"/>
  <c r="B1840"/>
  <c r="G1840" s="1"/>
  <c r="F1840" s="1"/>
  <c r="E1840"/>
  <c r="B1841"/>
  <c r="G1841" s="1"/>
  <c r="F1841" s="1"/>
  <c r="E1841"/>
  <c r="B1842"/>
  <c r="G1842" s="1"/>
  <c r="F1842" s="1"/>
  <c r="E1842"/>
  <c r="B1843"/>
  <c r="G1843" s="1"/>
  <c r="F1843" s="1"/>
  <c r="E1843"/>
  <c r="B1844"/>
  <c r="G1844" s="1"/>
  <c r="F1844" s="1"/>
  <c r="E1844"/>
  <c r="B1845"/>
  <c r="G1845" s="1"/>
  <c r="F1845" s="1"/>
  <c r="E1845"/>
  <c r="B1846"/>
  <c r="G1846" s="1"/>
  <c r="F1846" s="1"/>
  <c r="E1846"/>
  <c r="B1847"/>
  <c r="G1847" s="1"/>
  <c r="F1847" s="1"/>
  <c r="E1847"/>
  <c r="B1848"/>
  <c r="G1848" s="1"/>
  <c r="F1848" s="1"/>
  <c r="E1848"/>
  <c r="B1849"/>
  <c r="G1849" s="1"/>
  <c r="F1849" s="1"/>
  <c r="E1849"/>
  <c r="B1850"/>
  <c r="G1850" s="1"/>
  <c r="F1850" s="1"/>
  <c r="E1850"/>
  <c r="B1851"/>
  <c r="G1851" s="1"/>
  <c r="F1851" s="1"/>
  <c r="E1851"/>
  <c r="B1852"/>
  <c r="G1852" s="1"/>
  <c r="F1852" s="1"/>
  <c r="E1852"/>
  <c r="B1853"/>
  <c r="G1853" s="1"/>
  <c r="F1853" s="1"/>
  <c r="E1853"/>
  <c r="B1854"/>
  <c r="G1854" s="1"/>
  <c r="F1854" s="1"/>
  <c r="E1854"/>
  <c r="B1855"/>
  <c r="G1855" s="1"/>
  <c r="F1855" s="1"/>
  <c r="E1855"/>
  <c r="B1856"/>
  <c r="G1856" s="1"/>
  <c r="F1856" s="1"/>
  <c r="E1856"/>
  <c r="B1857"/>
  <c r="G1857" s="1"/>
  <c r="F1857" s="1"/>
  <c r="E1857"/>
  <c r="B1858"/>
  <c r="G1858" s="1"/>
  <c r="F1858" s="1"/>
  <c r="E1858"/>
  <c r="B1859"/>
  <c r="G1859" s="1"/>
  <c r="F1859" s="1"/>
  <c r="E1859"/>
  <c r="B1860"/>
  <c r="G1860" s="1"/>
  <c r="F1860" s="1"/>
  <c r="E1860"/>
  <c r="B1861"/>
  <c r="G1861" s="1"/>
  <c r="F1861" s="1"/>
  <c r="E1861"/>
  <c r="B1862"/>
  <c r="G1862" s="1"/>
  <c r="F1862" s="1"/>
  <c r="E1862"/>
  <c r="B1863"/>
  <c r="G1863" s="1"/>
  <c r="F1863" s="1"/>
  <c r="E1863"/>
  <c r="B1864"/>
  <c r="G1864" s="1"/>
  <c r="F1864" s="1"/>
  <c r="E1864"/>
  <c r="B1865"/>
  <c r="G1865" s="1"/>
  <c r="F1865" s="1"/>
  <c r="E1865"/>
  <c r="B1866"/>
  <c r="G1866" s="1"/>
  <c r="F1866" s="1"/>
  <c r="E1866"/>
  <c r="B1867"/>
  <c r="G1867" s="1"/>
  <c r="F1867" s="1"/>
  <c r="E1867"/>
  <c r="B1868"/>
  <c r="G1868" s="1"/>
  <c r="F1868" s="1"/>
  <c r="E1868"/>
  <c r="B1869"/>
  <c r="G1869" s="1"/>
  <c r="F1869" s="1"/>
  <c r="E1869"/>
  <c r="B1870"/>
  <c r="G1870" s="1"/>
  <c r="F1870" s="1"/>
  <c r="E1870"/>
  <c r="B1871"/>
  <c r="G1871" s="1"/>
  <c r="F1871" s="1"/>
  <c r="E1871"/>
  <c r="B1872"/>
  <c r="G1872" s="1"/>
  <c r="F1872" s="1"/>
  <c r="E1872"/>
  <c r="B1873"/>
  <c r="G1873" s="1"/>
  <c r="F1873" s="1"/>
  <c r="E1873"/>
  <c r="B1874"/>
  <c r="G1874" s="1"/>
  <c r="F1874" s="1"/>
  <c r="E1874"/>
  <c r="B1875"/>
  <c r="G1875" s="1"/>
  <c r="F1875" s="1"/>
  <c r="E1875"/>
  <c r="B1876"/>
  <c r="G1876" s="1"/>
  <c r="F1876" s="1"/>
  <c r="E1876"/>
  <c r="B1877"/>
  <c r="G1877" s="1"/>
  <c r="F1877" s="1"/>
  <c r="E1877"/>
  <c r="B1878"/>
  <c r="G1878" s="1"/>
  <c r="F1878" s="1"/>
  <c r="E1878"/>
  <c r="B1879"/>
  <c r="G1879" s="1"/>
  <c r="F1879" s="1"/>
  <c r="E1879"/>
  <c r="B1880"/>
  <c r="G1880" s="1"/>
  <c r="F1880" s="1"/>
  <c r="E1880"/>
  <c r="B1881"/>
  <c r="G1881" s="1"/>
  <c r="F1881" s="1"/>
  <c r="E1881"/>
  <c r="B1882"/>
  <c r="G1882" s="1"/>
  <c r="F1882" s="1"/>
  <c r="E1882"/>
  <c r="B1883"/>
  <c r="G1883" s="1"/>
  <c r="F1883" s="1"/>
  <c r="E1883"/>
  <c r="B1884"/>
  <c r="G1884" s="1"/>
  <c r="F1884" s="1"/>
  <c r="E1884"/>
  <c r="B1885"/>
  <c r="G1885" s="1"/>
  <c r="F1885" s="1"/>
  <c r="E1885"/>
  <c r="B1886"/>
  <c r="G1886" s="1"/>
  <c r="F1886" s="1"/>
  <c r="E1886"/>
  <c r="B1887"/>
  <c r="G1887" s="1"/>
  <c r="F1887" s="1"/>
  <c r="E1887"/>
  <c r="B1888"/>
  <c r="G1888" s="1"/>
  <c r="F1888" s="1"/>
  <c r="E1888"/>
  <c r="B1889"/>
  <c r="G1889" s="1"/>
  <c r="F1889" s="1"/>
  <c r="E1889"/>
  <c r="B1890"/>
  <c r="G1890" s="1"/>
  <c r="F1890" s="1"/>
  <c r="E1890"/>
  <c r="B1891"/>
  <c r="G1891" s="1"/>
  <c r="F1891" s="1"/>
  <c r="E1891"/>
  <c r="B1892"/>
  <c r="G1892" s="1"/>
  <c r="F1892" s="1"/>
  <c r="E1892"/>
  <c r="B1893"/>
  <c r="G1893" s="1"/>
  <c r="F1893" s="1"/>
  <c r="E1893"/>
  <c r="B1894"/>
  <c r="G1894" s="1"/>
  <c r="F1894" s="1"/>
  <c r="E1894"/>
  <c r="B1895"/>
  <c r="G1895" s="1"/>
  <c r="F1895" s="1"/>
  <c r="E1895"/>
  <c r="B1896"/>
  <c r="G1896" s="1"/>
  <c r="F1896" s="1"/>
  <c r="E1896"/>
  <c r="B1897"/>
  <c r="E1897"/>
  <c r="G1897"/>
  <c r="F1897" s="1"/>
  <c r="B1898"/>
  <c r="E1898"/>
  <c r="G1898"/>
  <c r="F1898" s="1"/>
  <c r="B1899"/>
  <c r="G1899" s="1"/>
  <c r="F1899" s="1"/>
  <c r="E1899"/>
  <c r="B1900"/>
  <c r="G1900" s="1"/>
  <c r="F1900" s="1"/>
  <c r="E1900"/>
  <c r="B1901"/>
  <c r="G1901" s="1"/>
  <c r="F1901" s="1"/>
  <c r="E1901"/>
  <c r="B1902"/>
  <c r="G1902" s="1"/>
  <c r="F1902" s="1"/>
  <c r="E1902"/>
  <c r="B1903"/>
  <c r="G1903" s="1"/>
  <c r="F1903" s="1"/>
  <c r="E1903"/>
  <c r="B1904"/>
  <c r="G1904" s="1"/>
  <c r="F1904" s="1"/>
  <c r="E1904"/>
  <c r="B1905"/>
  <c r="G1905" s="1"/>
  <c r="F1905" s="1"/>
  <c r="E1905"/>
  <c r="B1906"/>
  <c r="G1906" s="1"/>
  <c r="F1906" s="1"/>
  <c r="E1906"/>
  <c r="B1907"/>
  <c r="G1907" s="1"/>
  <c r="F1907" s="1"/>
  <c r="E1907"/>
  <c r="B1908"/>
  <c r="G1908" s="1"/>
  <c r="F1908" s="1"/>
  <c r="E1908"/>
  <c r="B1909"/>
  <c r="G1909" s="1"/>
  <c r="F1909" s="1"/>
  <c r="E1909"/>
  <c r="B1910"/>
  <c r="G1910" s="1"/>
  <c r="F1910" s="1"/>
  <c r="E1910"/>
  <c r="B1911"/>
  <c r="G1911" s="1"/>
  <c r="F1911" s="1"/>
  <c r="E1911"/>
  <c r="B1912"/>
  <c r="G1912" s="1"/>
  <c r="F1912" s="1"/>
  <c r="E1912"/>
  <c r="B1913"/>
  <c r="G1913" s="1"/>
  <c r="F1913" s="1"/>
  <c r="E1913"/>
  <c r="B1914"/>
  <c r="G1914" s="1"/>
  <c r="F1914" s="1"/>
  <c r="E1914"/>
  <c r="B1915"/>
  <c r="G1915" s="1"/>
  <c r="F1915" s="1"/>
  <c r="E1915"/>
  <c r="B1916"/>
  <c r="G1916" s="1"/>
  <c r="F1916" s="1"/>
  <c r="E1916"/>
  <c r="B1917"/>
  <c r="G1917" s="1"/>
  <c r="F1917" s="1"/>
  <c r="E1917"/>
  <c r="B1918"/>
  <c r="G1918" s="1"/>
  <c r="F1918" s="1"/>
  <c r="E1918"/>
  <c r="B1919"/>
  <c r="G1919" s="1"/>
  <c r="F1919" s="1"/>
  <c r="E1919"/>
  <c r="B1920"/>
  <c r="G1920" s="1"/>
  <c r="F1920" s="1"/>
  <c r="E1920"/>
  <c r="B1921"/>
  <c r="G1921" s="1"/>
  <c r="F1921" s="1"/>
  <c r="E1921"/>
  <c r="B1922"/>
  <c r="G1922" s="1"/>
  <c r="F1922" s="1"/>
  <c r="E1922"/>
  <c r="B1923"/>
  <c r="G1923" s="1"/>
  <c r="F1923" s="1"/>
  <c r="E1923"/>
  <c r="B1924"/>
  <c r="G1924" s="1"/>
  <c r="F1924" s="1"/>
  <c r="E1924"/>
  <c r="B1925"/>
  <c r="G1925" s="1"/>
  <c r="F1925" s="1"/>
  <c r="E1925"/>
  <c r="B1926"/>
  <c r="G1926" s="1"/>
  <c r="F1926" s="1"/>
  <c r="E1926"/>
  <c r="B1927"/>
  <c r="G1927" s="1"/>
  <c r="F1927" s="1"/>
  <c r="E1927"/>
  <c r="B1928"/>
  <c r="G1928" s="1"/>
  <c r="F1928" s="1"/>
  <c r="E1928"/>
  <c r="B1929"/>
  <c r="G1929" s="1"/>
  <c r="F1929" s="1"/>
  <c r="E1929"/>
  <c r="B1930"/>
  <c r="G1930" s="1"/>
  <c r="F1930" s="1"/>
  <c r="E1930"/>
  <c r="B1931"/>
  <c r="G1931" s="1"/>
  <c r="F1931" s="1"/>
  <c r="E1931"/>
  <c r="B1932"/>
  <c r="G1932" s="1"/>
  <c r="F1932" s="1"/>
  <c r="E1932"/>
  <c r="B1933"/>
  <c r="G1933" s="1"/>
  <c r="F1933" s="1"/>
  <c r="E1933"/>
  <c r="B1934"/>
  <c r="G1934" s="1"/>
  <c r="F1934" s="1"/>
  <c r="E1934"/>
  <c r="B1935"/>
  <c r="G1935" s="1"/>
  <c r="F1935" s="1"/>
  <c r="E1935"/>
  <c r="B1936"/>
  <c r="G1936" s="1"/>
  <c r="F1936" s="1"/>
  <c r="E1936"/>
  <c r="B1937"/>
  <c r="G1937" s="1"/>
  <c r="F1937" s="1"/>
  <c r="E1937"/>
  <c r="B1938"/>
  <c r="G1938" s="1"/>
  <c r="F1938" s="1"/>
  <c r="E1938"/>
  <c r="B1939"/>
  <c r="G1939" s="1"/>
  <c r="F1939" s="1"/>
  <c r="E1939"/>
  <c r="B1940"/>
  <c r="G1940" s="1"/>
  <c r="F1940" s="1"/>
  <c r="E1940"/>
  <c r="B1941"/>
  <c r="G1941" s="1"/>
  <c r="F1941" s="1"/>
  <c r="E1941"/>
  <c r="B1942"/>
  <c r="G1942" s="1"/>
  <c r="F1942" s="1"/>
  <c r="E1942"/>
  <c r="B1943"/>
  <c r="G1943" s="1"/>
  <c r="F1943" s="1"/>
  <c r="E1943"/>
  <c r="B1944"/>
  <c r="G1944" s="1"/>
  <c r="F1944" s="1"/>
  <c r="E1944"/>
  <c r="B1945"/>
  <c r="E1945"/>
  <c r="G1945"/>
  <c r="F1945" s="1"/>
  <c r="B1946"/>
  <c r="G1946" s="1"/>
  <c r="F1946" s="1"/>
  <c r="E1946"/>
  <c r="B1947"/>
  <c r="G1947" s="1"/>
  <c r="F1947" s="1"/>
  <c r="E1947"/>
  <c r="B1948"/>
  <c r="G1948" s="1"/>
  <c r="F1948" s="1"/>
  <c r="E1948"/>
  <c r="B1949"/>
  <c r="G1949" s="1"/>
  <c r="F1949" s="1"/>
  <c r="E1949"/>
  <c r="B1950"/>
  <c r="G1950" s="1"/>
  <c r="F1950" s="1"/>
  <c r="E1950"/>
  <c r="B1951"/>
  <c r="G1951" s="1"/>
  <c r="F1951" s="1"/>
  <c r="E1951"/>
  <c r="B1952"/>
  <c r="G1952" s="1"/>
  <c r="F1952" s="1"/>
  <c r="E1952"/>
  <c r="B1953"/>
  <c r="G1953" s="1"/>
  <c r="F1953" s="1"/>
  <c r="E1953"/>
  <c r="B1954"/>
  <c r="G1954" s="1"/>
  <c r="F1954" s="1"/>
  <c r="E1954"/>
  <c r="B1955"/>
  <c r="G1955" s="1"/>
  <c r="F1955" s="1"/>
  <c r="E1955"/>
  <c r="B1956"/>
  <c r="G1956" s="1"/>
  <c r="F1956" s="1"/>
  <c r="E1956"/>
  <c r="B1957"/>
  <c r="G1957" s="1"/>
  <c r="F1957" s="1"/>
  <c r="E1957"/>
  <c r="B1958"/>
  <c r="G1958" s="1"/>
  <c r="F1958" s="1"/>
  <c r="E1958"/>
  <c r="B1959"/>
  <c r="G1959" s="1"/>
  <c r="F1959" s="1"/>
  <c r="E1959"/>
  <c r="B1960"/>
  <c r="G1960" s="1"/>
  <c r="F1960" s="1"/>
  <c r="E1960"/>
  <c r="B1961"/>
  <c r="G1961" s="1"/>
  <c r="F1961" s="1"/>
  <c r="E1961"/>
  <c r="B1962"/>
  <c r="G1962" s="1"/>
  <c r="F1962" s="1"/>
  <c r="E1962"/>
  <c r="B1963"/>
  <c r="G1963" s="1"/>
  <c r="F1963" s="1"/>
  <c r="E1963"/>
  <c r="B1964"/>
  <c r="G1964" s="1"/>
  <c r="F1964" s="1"/>
  <c r="E1964"/>
  <c r="B1965"/>
  <c r="G1965" s="1"/>
  <c r="F1965" s="1"/>
  <c r="E1965"/>
  <c r="B1966"/>
  <c r="G1966" s="1"/>
  <c r="F1966" s="1"/>
  <c r="E1966"/>
  <c r="B1967"/>
  <c r="G1967" s="1"/>
  <c r="F1967" s="1"/>
  <c r="E1967"/>
  <c r="B1968"/>
  <c r="G1968" s="1"/>
  <c r="F1968" s="1"/>
  <c r="E1968"/>
  <c r="B1969"/>
  <c r="G1969" s="1"/>
  <c r="F1969" s="1"/>
  <c r="E1969"/>
  <c r="B1970"/>
  <c r="G1970" s="1"/>
  <c r="F1970" s="1"/>
  <c r="E1970"/>
  <c r="B1971"/>
  <c r="G1971" s="1"/>
  <c r="F1971" s="1"/>
  <c r="E1971"/>
  <c r="B1972"/>
  <c r="G1972" s="1"/>
  <c r="F1972" s="1"/>
  <c r="E1972"/>
  <c r="B1973"/>
  <c r="G1973" s="1"/>
  <c r="F1973" s="1"/>
  <c r="E1973"/>
  <c r="B1974"/>
  <c r="G1974" s="1"/>
  <c r="F1974" s="1"/>
  <c r="E1974"/>
  <c r="B1975"/>
  <c r="G1975" s="1"/>
  <c r="F1975" s="1"/>
  <c r="E1975"/>
  <c r="B1976"/>
  <c r="G1976" s="1"/>
  <c r="F1976" s="1"/>
  <c r="E1976"/>
  <c r="B1977"/>
  <c r="G1977" s="1"/>
  <c r="F1977" s="1"/>
  <c r="E1977"/>
  <c r="B1978"/>
  <c r="G1978" s="1"/>
  <c r="F1978" s="1"/>
  <c r="E1978"/>
  <c r="B1979"/>
  <c r="G1979" s="1"/>
  <c r="F1979" s="1"/>
  <c r="E1979"/>
  <c r="B1980"/>
  <c r="G1980" s="1"/>
  <c r="F1980" s="1"/>
  <c r="E1980"/>
  <c r="B1981"/>
  <c r="G1981" s="1"/>
  <c r="F1981" s="1"/>
  <c r="E1981"/>
  <c r="B1982"/>
  <c r="G1982" s="1"/>
  <c r="F1982" s="1"/>
  <c r="E1982"/>
  <c r="B1983"/>
  <c r="G1983" s="1"/>
  <c r="F1983" s="1"/>
  <c r="E1983"/>
  <c r="B1984"/>
  <c r="G1984" s="1"/>
  <c r="F1984" s="1"/>
  <c r="E1984"/>
  <c r="B1985"/>
  <c r="G1985" s="1"/>
  <c r="F1985" s="1"/>
  <c r="E1985"/>
  <c r="B1986"/>
  <c r="G1986" s="1"/>
  <c r="F1986" s="1"/>
  <c r="E1986"/>
  <c r="B1987"/>
  <c r="G1987" s="1"/>
  <c r="F1987" s="1"/>
  <c r="E1987"/>
  <c r="B1988"/>
  <c r="G1988" s="1"/>
  <c r="F1988" s="1"/>
  <c r="E1988"/>
  <c r="B1989"/>
  <c r="G1989" s="1"/>
  <c r="F1989" s="1"/>
  <c r="E1989"/>
  <c r="B1990"/>
  <c r="G1990" s="1"/>
  <c r="F1990" s="1"/>
  <c r="E1990"/>
  <c r="B1991"/>
  <c r="G1991" s="1"/>
  <c r="F1991" s="1"/>
  <c r="E1991"/>
  <c r="B1992"/>
  <c r="G1992" s="1"/>
  <c r="F1992" s="1"/>
  <c r="E1992"/>
  <c r="B1993"/>
  <c r="G1993" s="1"/>
  <c r="F1993" s="1"/>
  <c r="E1993"/>
  <c r="B1994"/>
  <c r="G1994" s="1"/>
  <c r="F1994" s="1"/>
  <c r="E1994"/>
  <c r="B1995"/>
  <c r="G1995" s="1"/>
  <c r="F1995" s="1"/>
  <c r="E1995"/>
  <c r="B1996"/>
  <c r="G1996" s="1"/>
  <c r="F1996" s="1"/>
  <c r="E1996"/>
  <c r="B1997"/>
  <c r="G1997" s="1"/>
  <c r="F1997" s="1"/>
  <c r="E1997"/>
  <c r="B1998"/>
  <c r="G1998" s="1"/>
  <c r="F1998" s="1"/>
  <c r="E1998"/>
  <c r="B1999"/>
  <c r="G1999" s="1"/>
  <c r="F1999" s="1"/>
  <c r="E1999"/>
  <c r="B2000"/>
  <c r="G2000" s="1"/>
  <c r="F2000" s="1"/>
  <c r="E2000"/>
  <c r="B2001"/>
  <c r="G2001" s="1"/>
  <c r="F2001" s="1"/>
  <c r="E2001"/>
  <c r="B2002"/>
  <c r="G2002" s="1"/>
  <c r="F2002" s="1"/>
  <c r="E2002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3"/>
  <c r="Z1" i="13"/>
  <c r="E7"/>
  <c r="B7"/>
  <c r="C7" s="1"/>
  <c r="E6"/>
  <c r="B6"/>
  <c r="C6" s="1"/>
  <c r="E2"/>
  <c r="B2"/>
  <c r="C2" s="1"/>
  <c r="B3"/>
  <c r="C3" s="1"/>
  <c r="E3"/>
  <c r="B4"/>
  <c r="C4" s="1"/>
  <c r="E4"/>
  <c r="O4" l="1"/>
  <c r="Z4" s="1"/>
  <c r="N4"/>
  <c r="N3"/>
  <c r="U3" s="1"/>
  <c r="O3"/>
  <c r="N2"/>
  <c r="U2" s="1"/>
  <c r="O2"/>
  <c r="N7"/>
  <c r="U7" s="1"/>
  <c r="O7"/>
  <c r="Z7" s="1"/>
  <c r="N6"/>
  <c r="U6" s="1"/>
  <c r="O6"/>
  <c r="Z6" s="1"/>
  <c r="U4"/>
  <c r="Z2"/>
  <c r="G7"/>
  <c r="G6"/>
  <c r="G3"/>
  <c r="Z3"/>
  <c r="G2"/>
  <c r="G4"/>
  <c r="H7" l="1"/>
  <c r="I7" s="1"/>
  <c r="J7" s="1"/>
  <c r="P7" s="1"/>
  <c r="H6"/>
  <c r="I6" s="1"/>
  <c r="J6" s="1"/>
  <c r="P6" s="1"/>
  <c r="H2"/>
  <c r="I2" s="1"/>
  <c r="J2" s="1"/>
  <c r="P2" s="1"/>
  <c r="H3"/>
  <c r="I3" s="1"/>
  <c r="J3" s="1"/>
  <c r="P3" s="1"/>
  <c r="H4"/>
  <c r="I4" s="1"/>
  <c r="J4" s="1"/>
  <c r="P4" s="1"/>
  <c r="B5"/>
  <c r="C5" s="1"/>
  <c r="E5"/>
  <c r="N5" l="1"/>
  <c r="U5" s="1"/>
  <c r="O5"/>
  <c r="Z5" s="1"/>
  <c r="G5"/>
  <c r="H5" s="1"/>
  <c r="I5" s="1"/>
  <c r="J5" s="1"/>
  <c r="P5" s="1"/>
  <c r="Y4"/>
  <c r="T4"/>
  <c r="V7"/>
  <c r="T7"/>
  <c r="Y7"/>
  <c r="AA7"/>
  <c r="V6"/>
  <c r="Y6"/>
  <c r="AA6"/>
  <c r="T6"/>
  <c r="Y3"/>
  <c r="T3"/>
  <c r="V2"/>
  <c r="Y2"/>
  <c r="T2"/>
  <c r="V4"/>
  <c r="AA4"/>
  <c r="V3"/>
  <c r="AA3"/>
  <c r="AA2"/>
  <c r="B103" i="12"/>
  <c r="C103" s="1"/>
  <c r="F103"/>
  <c r="B104"/>
  <c r="C104" s="1"/>
  <c r="F104"/>
  <c r="B105"/>
  <c r="C105" s="1"/>
  <c r="F105"/>
  <c r="B106"/>
  <c r="C106" s="1"/>
  <c r="F106"/>
  <c r="B107"/>
  <c r="C107" s="1"/>
  <c r="F107"/>
  <c r="B108"/>
  <c r="C108" s="1"/>
  <c r="F108"/>
  <c r="B109"/>
  <c r="C109" s="1"/>
  <c r="F109"/>
  <c r="B110"/>
  <c r="C110" s="1"/>
  <c r="F110"/>
  <c r="B111"/>
  <c r="C111" s="1"/>
  <c r="F111"/>
  <c r="B112"/>
  <c r="C112" s="1"/>
  <c r="F112"/>
  <c r="B113"/>
  <c r="C113" s="1"/>
  <c r="F113"/>
  <c r="B114"/>
  <c r="C114" s="1"/>
  <c r="F114"/>
  <c r="B115"/>
  <c r="C115" s="1"/>
  <c r="F115"/>
  <c r="B116"/>
  <c r="C116" s="1"/>
  <c r="F116"/>
  <c r="B117"/>
  <c r="C117" s="1"/>
  <c r="F117"/>
  <c r="B118"/>
  <c r="C118" s="1"/>
  <c r="F118"/>
  <c r="B119"/>
  <c r="C119" s="1"/>
  <c r="F119"/>
  <c r="B120"/>
  <c r="C120" s="1"/>
  <c r="F120"/>
  <c r="B121"/>
  <c r="C121" s="1"/>
  <c r="F121"/>
  <c r="B122"/>
  <c r="C122" s="1"/>
  <c r="F122"/>
  <c r="B123"/>
  <c r="C123" s="1"/>
  <c r="F123"/>
  <c r="B124"/>
  <c r="C124" s="1"/>
  <c r="F124"/>
  <c r="B125"/>
  <c r="C125" s="1"/>
  <c r="F125"/>
  <c r="B126"/>
  <c r="C126" s="1"/>
  <c r="F126"/>
  <c r="B127"/>
  <c r="C127" s="1"/>
  <c r="F127"/>
  <c r="B128"/>
  <c r="C128" s="1"/>
  <c r="F128"/>
  <c r="B129"/>
  <c r="C129" s="1"/>
  <c r="F129"/>
  <c r="B130"/>
  <c r="C130" s="1"/>
  <c r="F130"/>
  <c r="B131"/>
  <c r="C131" s="1"/>
  <c r="F131"/>
  <c r="B132"/>
  <c r="C132"/>
  <c r="F132"/>
  <c r="B133"/>
  <c r="C133" s="1"/>
  <c r="F133"/>
  <c r="B134"/>
  <c r="C134" s="1"/>
  <c r="F134"/>
  <c r="B135"/>
  <c r="C135" s="1"/>
  <c r="F135"/>
  <c r="B136"/>
  <c r="C136" s="1"/>
  <c r="F136"/>
  <c r="B137"/>
  <c r="C137" s="1"/>
  <c r="F137"/>
  <c r="B138"/>
  <c r="C138" s="1"/>
  <c r="F138"/>
  <c r="B139"/>
  <c r="C139" s="1"/>
  <c r="F139"/>
  <c r="B140"/>
  <c r="C140" s="1"/>
  <c r="F140"/>
  <c r="B141"/>
  <c r="C141" s="1"/>
  <c r="F141"/>
  <c r="B142"/>
  <c r="C142" s="1"/>
  <c r="F142"/>
  <c r="B143"/>
  <c r="C143" s="1"/>
  <c r="F143"/>
  <c r="B144"/>
  <c r="C144" s="1"/>
  <c r="F144"/>
  <c r="B145"/>
  <c r="C145" s="1"/>
  <c r="F145"/>
  <c r="B146"/>
  <c r="C146" s="1"/>
  <c r="F146"/>
  <c r="B147"/>
  <c r="C147" s="1"/>
  <c r="F147"/>
  <c r="B148"/>
  <c r="C148" s="1"/>
  <c r="F148"/>
  <c r="B149"/>
  <c r="C149" s="1"/>
  <c r="F149"/>
  <c r="B150"/>
  <c r="C150" s="1"/>
  <c r="F150"/>
  <c r="B151"/>
  <c r="C151" s="1"/>
  <c r="F151"/>
  <c r="B152"/>
  <c r="C152" s="1"/>
  <c r="F152"/>
  <c r="B153"/>
  <c r="C153"/>
  <c r="F153"/>
  <c r="B154"/>
  <c r="C154" s="1"/>
  <c r="F154"/>
  <c r="B155"/>
  <c r="C155" s="1"/>
  <c r="F155"/>
  <c r="B156"/>
  <c r="C156" s="1"/>
  <c r="F156"/>
  <c r="B157"/>
  <c r="C157" s="1"/>
  <c r="F157"/>
  <c r="B158"/>
  <c r="C158" s="1"/>
  <c r="F158"/>
  <c r="B159"/>
  <c r="C159" s="1"/>
  <c r="F159"/>
  <c r="B160"/>
  <c r="C160" s="1"/>
  <c r="F160"/>
  <c r="B161"/>
  <c r="C161"/>
  <c r="F161"/>
  <c r="B162"/>
  <c r="C162" s="1"/>
  <c r="F162"/>
  <c r="B163"/>
  <c r="C163" s="1"/>
  <c r="F163"/>
  <c r="B164"/>
  <c r="C164" s="1"/>
  <c r="F164"/>
  <c r="B165"/>
  <c r="C165" s="1"/>
  <c r="F165"/>
  <c r="B166"/>
  <c r="C166" s="1"/>
  <c r="F166"/>
  <c r="B167"/>
  <c r="C167" s="1"/>
  <c r="F167"/>
  <c r="B168"/>
  <c r="C168" s="1"/>
  <c r="F168"/>
  <c r="B169"/>
  <c r="C169" s="1"/>
  <c r="F169"/>
  <c r="B170"/>
  <c r="C170" s="1"/>
  <c r="F170"/>
  <c r="B171"/>
  <c r="C171" s="1"/>
  <c r="F171"/>
  <c r="B172"/>
  <c r="C172" s="1"/>
  <c r="F172"/>
  <c r="B173"/>
  <c r="C173" s="1"/>
  <c r="F173"/>
  <c r="B174"/>
  <c r="C174" s="1"/>
  <c r="F174"/>
  <c r="B175"/>
  <c r="C175" s="1"/>
  <c r="F175"/>
  <c r="B176"/>
  <c r="C176" s="1"/>
  <c r="F176"/>
  <c r="B177"/>
  <c r="C177" s="1"/>
  <c r="F177"/>
  <c r="B178"/>
  <c r="C178" s="1"/>
  <c r="F178"/>
  <c r="B179"/>
  <c r="C179" s="1"/>
  <c r="F179"/>
  <c r="B180"/>
  <c r="C180" s="1"/>
  <c r="F180"/>
  <c r="B181"/>
  <c r="C181" s="1"/>
  <c r="F181"/>
  <c r="B182"/>
  <c r="C182" s="1"/>
  <c r="F182"/>
  <c r="B183"/>
  <c r="C183" s="1"/>
  <c r="F183"/>
  <c r="B184"/>
  <c r="C184"/>
  <c r="F184"/>
  <c r="B185"/>
  <c r="C185" s="1"/>
  <c r="F185"/>
  <c r="B186"/>
  <c r="C186" s="1"/>
  <c r="F186"/>
  <c r="B187"/>
  <c r="C187" s="1"/>
  <c r="F187"/>
  <c r="B188"/>
  <c r="C188" s="1"/>
  <c r="F188"/>
  <c r="B189"/>
  <c r="C189" s="1"/>
  <c r="F189"/>
  <c r="B190"/>
  <c r="C190" s="1"/>
  <c r="F190"/>
  <c r="B191"/>
  <c r="C191" s="1"/>
  <c r="F191"/>
  <c r="B192"/>
  <c r="C192" s="1"/>
  <c r="F192"/>
  <c r="B193"/>
  <c r="C193" s="1"/>
  <c r="F193"/>
  <c r="B194"/>
  <c r="C194" s="1"/>
  <c r="F194"/>
  <c r="B195"/>
  <c r="C195" s="1"/>
  <c r="F195"/>
  <c r="B196"/>
  <c r="C196" s="1"/>
  <c r="F196"/>
  <c r="B197"/>
  <c r="C197" s="1"/>
  <c r="F197"/>
  <c r="B198"/>
  <c r="C198" s="1"/>
  <c r="F198"/>
  <c r="B199"/>
  <c r="C199" s="1"/>
  <c r="F199"/>
  <c r="B200"/>
  <c r="C200" s="1"/>
  <c r="F200"/>
  <c r="B201"/>
  <c r="C201" s="1"/>
  <c r="F201"/>
  <c r="B202"/>
  <c r="C202" s="1"/>
  <c r="F202"/>
  <c r="B203"/>
  <c r="C203"/>
  <c r="F203"/>
  <c r="B204"/>
  <c r="C204" s="1"/>
  <c r="F204"/>
  <c r="B205"/>
  <c r="C205" s="1"/>
  <c r="F205"/>
  <c r="B206"/>
  <c r="C206" s="1"/>
  <c r="F206"/>
  <c r="B207"/>
  <c r="C207" s="1"/>
  <c r="F207"/>
  <c r="B208"/>
  <c r="C208" s="1"/>
  <c r="F208"/>
  <c r="B209"/>
  <c r="C209" s="1"/>
  <c r="F209"/>
  <c r="B210"/>
  <c r="C210" s="1"/>
  <c r="F210"/>
  <c r="B211"/>
  <c r="C211" s="1"/>
  <c r="F211"/>
  <c r="B212"/>
  <c r="C212" s="1"/>
  <c r="F212"/>
  <c r="B213"/>
  <c r="C213" s="1"/>
  <c r="F213"/>
  <c r="B214"/>
  <c r="C214" s="1"/>
  <c r="F214"/>
  <c r="B215"/>
  <c r="C215" s="1"/>
  <c r="F215"/>
  <c r="B216"/>
  <c r="C216" s="1"/>
  <c r="F216"/>
  <c r="B217"/>
  <c r="C217" s="1"/>
  <c r="F217"/>
  <c r="B218"/>
  <c r="C218" s="1"/>
  <c r="F218"/>
  <c r="B219"/>
  <c r="C219" s="1"/>
  <c r="F219"/>
  <c r="B220"/>
  <c r="C220" s="1"/>
  <c r="F220"/>
  <c r="B221"/>
  <c r="C221" s="1"/>
  <c r="F221"/>
  <c r="B222"/>
  <c r="C222" s="1"/>
  <c r="F222"/>
  <c r="B223"/>
  <c r="C223" s="1"/>
  <c r="F223"/>
  <c r="B224"/>
  <c r="C224" s="1"/>
  <c r="F224"/>
  <c r="B225"/>
  <c r="C225" s="1"/>
  <c r="F225"/>
  <c r="B226"/>
  <c r="C226" s="1"/>
  <c r="F226"/>
  <c r="B227"/>
  <c r="C227" s="1"/>
  <c r="F227"/>
  <c r="B228"/>
  <c r="C228" s="1"/>
  <c r="F228"/>
  <c r="B229"/>
  <c r="C229" s="1"/>
  <c r="F229"/>
  <c r="B230"/>
  <c r="C230" s="1"/>
  <c r="F230"/>
  <c r="B231"/>
  <c r="C231" s="1"/>
  <c r="F231"/>
  <c r="B232"/>
  <c r="C232" s="1"/>
  <c r="F232"/>
  <c r="B233"/>
  <c r="C233" s="1"/>
  <c r="F233"/>
  <c r="B234"/>
  <c r="C234" s="1"/>
  <c r="F234"/>
  <c r="B235"/>
  <c r="C235" s="1"/>
  <c r="F235"/>
  <c r="B236"/>
  <c r="C236" s="1"/>
  <c r="F236"/>
  <c r="B237"/>
  <c r="C237" s="1"/>
  <c r="F237"/>
  <c r="B238"/>
  <c r="C238" s="1"/>
  <c r="F238"/>
  <c r="B239"/>
  <c r="C239" s="1"/>
  <c r="F239"/>
  <c r="B240"/>
  <c r="C240" s="1"/>
  <c r="F240"/>
  <c r="B241"/>
  <c r="C241" s="1"/>
  <c r="F241"/>
  <c r="B242"/>
  <c r="C242" s="1"/>
  <c r="F242"/>
  <c r="B243"/>
  <c r="C243" s="1"/>
  <c r="F243"/>
  <c r="B244"/>
  <c r="C244" s="1"/>
  <c r="F244"/>
  <c r="B245"/>
  <c r="C245" s="1"/>
  <c r="F245"/>
  <c r="B246"/>
  <c r="C246" s="1"/>
  <c r="F246"/>
  <c r="B247"/>
  <c r="C247" s="1"/>
  <c r="F247"/>
  <c r="B248"/>
  <c r="C248" s="1"/>
  <c r="F248"/>
  <c r="B249"/>
  <c r="C249" s="1"/>
  <c r="F249"/>
  <c r="B250"/>
  <c r="C250" s="1"/>
  <c r="F250"/>
  <c r="B251"/>
  <c r="C251" s="1"/>
  <c r="F251"/>
  <c r="B252"/>
  <c r="C252" s="1"/>
  <c r="F252"/>
  <c r="B253"/>
  <c r="C253" s="1"/>
  <c r="F253"/>
  <c r="B254"/>
  <c r="C254" s="1"/>
  <c r="F254"/>
  <c r="B255"/>
  <c r="C255" s="1"/>
  <c r="F255"/>
  <c r="B256"/>
  <c r="C256" s="1"/>
  <c r="F256"/>
  <c r="B257"/>
  <c r="C257" s="1"/>
  <c r="F257"/>
  <c r="B258"/>
  <c r="C258" s="1"/>
  <c r="F258"/>
  <c r="B259"/>
  <c r="C259" s="1"/>
  <c r="F259"/>
  <c r="B260"/>
  <c r="C260" s="1"/>
  <c r="F260"/>
  <c r="B261"/>
  <c r="C261" s="1"/>
  <c r="F261"/>
  <c r="B262"/>
  <c r="C262" s="1"/>
  <c r="F262"/>
  <c r="B263"/>
  <c r="C263" s="1"/>
  <c r="F263"/>
  <c r="B264"/>
  <c r="C264" s="1"/>
  <c r="F264"/>
  <c r="B265"/>
  <c r="C265" s="1"/>
  <c r="F265"/>
  <c r="B266"/>
  <c r="C266" s="1"/>
  <c r="F266"/>
  <c r="B267"/>
  <c r="C267" s="1"/>
  <c r="F267"/>
  <c r="B268"/>
  <c r="C268" s="1"/>
  <c r="F268"/>
  <c r="B269"/>
  <c r="C269" s="1"/>
  <c r="F269"/>
  <c r="B270"/>
  <c r="C270" s="1"/>
  <c r="F270"/>
  <c r="B271"/>
  <c r="C271" s="1"/>
  <c r="F271"/>
  <c r="B272"/>
  <c r="C272" s="1"/>
  <c r="F272"/>
  <c r="B273"/>
  <c r="C273" s="1"/>
  <c r="F273"/>
  <c r="B274"/>
  <c r="C274" s="1"/>
  <c r="F274"/>
  <c r="B275"/>
  <c r="C275" s="1"/>
  <c r="F275"/>
  <c r="B276"/>
  <c r="C276" s="1"/>
  <c r="F276"/>
  <c r="B277"/>
  <c r="C277" s="1"/>
  <c r="F277"/>
  <c r="B278"/>
  <c r="C278" s="1"/>
  <c r="F278"/>
  <c r="B279"/>
  <c r="C279" s="1"/>
  <c r="F279"/>
  <c r="B280"/>
  <c r="C280" s="1"/>
  <c r="F280"/>
  <c r="B281"/>
  <c r="C281" s="1"/>
  <c r="F281"/>
  <c r="B282"/>
  <c r="C282" s="1"/>
  <c r="F282"/>
  <c r="B283"/>
  <c r="C283" s="1"/>
  <c r="F283"/>
  <c r="B284"/>
  <c r="C284" s="1"/>
  <c r="F284"/>
  <c r="B285"/>
  <c r="C285" s="1"/>
  <c r="F285"/>
  <c r="B286"/>
  <c r="C286" s="1"/>
  <c r="F286"/>
  <c r="B287"/>
  <c r="C287" s="1"/>
  <c r="F287"/>
  <c r="B288"/>
  <c r="C288" s="1"/>
  <c r="F288"/>
  <c r="B289"/>
  <c r="C289" s="1"/>
  <c r="F289"/>
  <c r="B290"/>
  <c r="C290" s="1"/>
  <c r="F290"/>
  <c r="B291"/>
  <c r="C291" s="1"/>
  <c r="F291"/>
  <c r="B292"/>
  <c r="C292" s="1"/>
  <c r="F292"/>
  <c r="B293"/>
  <c r="C293" s="1"/>
  <c r="F293"/>
  <c r="B294"/>
  <c r="C294" s="1"/>
  <c r="F294"/>
  <c r="B295"/>
  <c r="C295" s="1"/>
  <c r="F295"/>
  <c r="B296"/>
  <c r="C296" s="1"/>
  <c r="F296"/>
  <c r="B297"/>
  <c r="C297" s="1"/>
  <c r="F297"/>
  <c r="B298"/>
  <c r="C298" s="1"/>
  <c r="F298"/>
  <c r="B299"/>
  <c r="C299" s="1"/>
  <c r="F299"/>
  <c r="B300"/>
  <c r="C300" s="1"/>
  <c r="F300"/>
  <c r="B301"/>
  <c r="C301" s="1"/>
  <c r="F301"/>
  <c r="B302"/>
  <c r="C302" s="1"/>
  <c r="F302"/>
  <c r="B303"/>
  <c r="C303" s="1"/>
  <c r="F303"/>
  <c r="B304"/>
  <c r="C304" s="1"/>
  <c r="F304"/>
  <c r="B305"/>
  <c r="C305" s="1"/>
  <c r="F305"/>
  <c r="B306"/>
  <c r="C306" s="1"/>
  <c r="F306"/>
  <c r="B307"/>
  <c r="C307" s="1"/>
  <c r="F307"/>
  <c r="B308"/>
  <c r="C308" s="1"/>
  <c r="F308"/>
  <c r="B309"/>
  <c r="C309" s="1"/>
  <c r="F309"/>
  <c r="B310"/>
  <c r="C310" s="1"/>
  <c r="F310"/>
  <c r="B311"/>
  <c r="C311" s="1"/>
  <c r="F311"/>
  <c r="B312"/>
  <c r="C312" s="1"/>
  <c r="F312"/>
  <c r="B313"/>
  <c r="C313" s="1"/>
  <c r="F313"/>
  <c r="B314"/>
  <c r="C314" s="1"/>
  <c r="F314"/>
  <c r="B315"/>
  <c r="C315" s="1"/>
  <c r="F315"/>
  <c r="B316"/>
  <c r="C316" s="1"/>
  <c r="F316"/>
  <c r="B317"/>
  <c r="C317" s="1"/>
  <c r="F317"/>
  <c r="B318"/>
  <c r="C318" s="1"/>
  <c r="F318"/>
  <c r="B319"/>
  <c r="C319" s="1"/>
  <c r="F319"/>
  <c r="B320"/>
  <c r="C320" s="1"/>
  <c r="F320"/>
  <c r="B321"/>
  <c r="C321" s="1"/>
  <c r="F321"/>
  <c r="B322"/>
  <c r="C322" s="1"/>
  <c r="F322"/>
  <c r="B323"/>
  <c r="C323" s="1"/>
  <c r="F323"/>
  <c r="B324"/>
  <c r="C324" s="1"/>
  <c r="F324"/>
  <c r="B325"/>
  <c r="C325" s="1"/>
  <c r="F325"/>
  <c r="B326"/>
  <c r="C326" s="1"/>
  <c r="F326"/>
  <c r="B327"/>
  <c r="C327" s="1"/>
  <c r="F327"/>
  <c r="B328"/>
  <c r="C328" s="1"/>
  <c r="F328"/>
  <c r="B329"/>
  <c r="C329" s="1"/>
  <c r="F329"/>
  <c r="B330"/>
  <c r="C330" s="1"/>
  <c r="F330"/>
  <c r="B331"/>
  <c r="C331" s="1"/>
  <c r="F331"/>
  <c r="B332"/>
  <c r="C332" s="1"/>
  <c r="F332"/>
  <c r="B333"/>
  <c r="C333" s="1"/>
  <c r="F333"/>
  <c r="B334"/>
  <c r="C334" s="1"/>
  <c r="F334"/>
  <c r="B335"/>
  <c r="C335" s="1"/>
  <c r="F335"/>
  <c r="B336"/>
  <c r="C336" s="1"/>
  <c r="F336"/>
  <c r="B337"/>
  <c r="C337" s="1"/>
  <c r="F337"/>
  <c r="B338"/>
  <c r="C338" s="1"/>
  <c r="F338"/>
  <c r="B339"/>
  <c r="C339" s="1"/>
  <c r="F339"/>
  <c r="B340"/>
  <c r="C340" s="1"/>
  <c r="F340"/>
  <c r="B341"/>
  <c r="C341" s="1"/>
  <c r="F341"/>
  <c r="B342"/>
  <c r="C342" s="1"/>
  <c r="F342"/>
  <c r="B343"/>
  <c r="C343" s="1"/>
  <c r="F343"/>
  <c r="B344"/>
  <c r="C344" s="1"/>
  <c r="F344"/>
  <c r="B345"/>
  <c r="C345"/>
  <c r="F345"/>
  <c r="B346"/>
  <c r="C346" s="1"/>
  <c r="F346"/>
  <c r="B347"/>
  <c r="C347" s="1"/>
  <c r="F347"/>
  <c r="B348"/>
  <c r="C348" s="1"/>
  <c r="F348"/>
  <c r="B349"/>
  <c r="C349" s="1"/>
  <c r="F349"/>
  <c r="B350"/>
  <c r="C350" s="1"/>
  <c r="F350"/>
  <c r="B351"/>
  <c r="C351" s="1"/>
  <c r="F351"/>
  <c r="B352"/>
  <c r="C352" s="1"/>
  <c r="F352"/>
  <c r="B353"/>
  <c r="C353" s="1"/>
  <c r="F353"/>
  <c r="B354"/>
  <c r="C354" s="1"/>
  <c r="F354"/>
  <c r="B355"/>
  <c r="C355" s="1"/>
  <c r="F355"/>
  <c r="B356"/>
  <c r="C356" s="1"/>
  <c r="F356"/>
  <c r="B357"/>
  <c r="C357" s="1"/>
  <c r="F357"/>
  <c r="B358"/>
  <c r="C358" s="1"/>
  <c r="F358"/>
  <c r="B359"/>
  <c r="C359" s="1"/>
  <c r="F359"/>
  <c r="B360"/>
  <c r="C360" s="1"/>
  <c r="F360"/>
  <c r="B361"/>
  <c r="C361"/>
  <c r="F361"/>
  <c r="B362"/>
  <c r="C362" s="1"/>
  <c r="F362"/>
  <c r="B363"/>
  <c r="C363" s="1"/>
  <c r="F363"/>
  <c r="B364"/>
  <c r="C364" s="1"/>
  <c r="F364"/>
  <c r="B365"/>
  <c r="C365" s="1"/>
  <c r="F365"/>
  <c r="B366"/>
  <c r="C366" s="1"/>
  <c r="F366"/>
  <c r="B367"/>
  <c r="C367" s="1"/>
  <c r="F367"/>
  <c r="B368"/>
  <c r="C368" s="1"/>
  <c r="F368"/>
  <c r="B369"/>
  <c r="C369" s="1"/>
  <c r="F369"/>
  <c r="B370"/>
  <c r="C370" s="1"/>
  <c r="F370"/>
  <c r="B371"/>
  <c r="C371" s="1"/>
  <c r="F371"/>
  <c r="B372"/>
  <c r="C372" s="1"/>
  <c r="F372"/>
  <c r="B373"/>
  <c r="C373" s="1"/>
  <c r="F373"/>
  <c r="B374"/>
  <c r="C374" s="1"/>
  <c r="F374"/>
  <c r="B375"/>
  <c r="C375" s="1"/>
  <c r="F375"/>
  <c r="B376"/>
  <c r="C376" s="1"/>
  <c r="F376"/>
  <c r="B377"/>
  <c r="C377" s="1"/>
  <c r="F377"/>
  <c r="B378"/>
  <c r="C378" s="1"/>
  <c r="F378"/>
  <c r="B379"/>
  <c r="C379" s="1"/>
  <c r="F379"/>
  <c r="B380"/>
  <c r="C380" s="1"/>
  <c r="F380"/>
  <c r="B381"/>
  <c r="C381" s="1"/>
  <c r="F381"/>
  <c r="B382"/>
  <c r="C382" s="1"/>
  <c r="F382"/>
  <c r="B383"/>
  <c r="C383" s="1"/>
  <c r="F383"/>
  <c r="B384"/>
  <c r="C384" s="1"/>
  <c r="F384"/>
  <c r="B385"/>
  <c r="C385" s="1"/>
  <c r="F385"/>
  <c r="B386"/>
  <c r="C386" s="1"/>
  <c r="F386"/>
  <c r="B387"/>
  <c r="C387" s="1"/>
  <c r="F387"/>
  <c r="B388"/>
  <c r="C388" s="1"/>
  <c r="F388"/>
  <c r="B389"/>
  <c r="C389" s="1"/>
  <c r="F389"/>
  <c r="B390"/>
  <c r="C390" s="1"/>
  <c r="F390"/>
  <c r="B391"/>
  <c r="C391" s="1"/>
  <c r="F391"/>
  <c r="B392"/>
  <c r="C392" s="1"/>
  <c r="F392"/>
  <c r="B393"/>
  <c r="C393" s="1"/>
  <c r="F393"/>
  <c r="B394"/>
  <c r="C394" s="1"/>
  <c r="F394"/>
  <c r="B395"/>
  <c r="C395" s="1"/>
  <c r="F395"/>
  <c r="B396"/>
  <c r="C396" s="1"/>
  <c r="F396"/>
  <c r="B397"/>
  <c r="C397" s="1"/>
  <c r="F397"/>
  <c r="B398"/>
  <c r="C398" s="1"/>
  <c r="F398"/>
  <c r="B399"/>
  <c r="C399" s="1"/>
  <c r="F399"/>
  <c r="B400"/>
  <c r="C400" s="1"/>
  <c r="F400"/>
  <c r="B401"/>
  <c r="C401" s="1"/>
  <c r="F401"/>
  <c r="B402"/>
  <c r="C402" s="1"/>
  <c r="F402"/>
  <c r="B403"/>
  <c r="C403" s="1"/>
  <c r="F403"/>
  <c r="B404"/>
  <c r="C404" s="1"/>
  <c r="F404"/>
  <c r="B405"/>
  <c r="C405" s="1"/>
  <c r="F405"/>
  <c r="B406"/>
  <c r="C406" s="1"/>
  <c r="F406"/>
  <c r="B407"/>
  <c r="C407" s="1"/>
  <c r="F407"/>
  <c r="B408"/>
  <c r="C408" s="1"/>
  <c r="F408"/>
  <c r="B409"/>
  <c r="C409" s="1"/>
  <c r="F409"/>
  <c r="B410"/>
  <c r="C410" s="1"/>
  <c r="F410"/>
  <c r="B411"/>
  <c r="C411" s="1"/>
  <c r="F411"/>
  <c r="B412"/>
  <c r="C412" s="1"/>
  <c r="F412"/>
  <c r="B413"/>
  <c r="C413" s="1"/>
  <c r="F413"/>
  <c r="B414"/>
  <c r="C414" s="1"/>
  <c r="F414"/>
  <c r="B415"/>
  <c r="C415" s="1"/>
  <c r="F415"/>
  <c r="B416"/>
  <c r="C416" s="1"/>
  <c r="F416"/>
  <c r="B417"/>
  <c r="C417" s="1"/>
  <c r="F417"/>
  <c r="B418"/>
  <c r="C418" s="1"/>
  <c r="F418"/>
  <c r="B419"/>
  <c r="C419" s="1"/>
  <c r="F419"/>
  <c r="B420"/>
  <c r="C420" s="1"/>
  <c r="F420"/>
  <c r="B421"/>
  <c r="C421" s="1"/>
  <c r="F421"/>
  <c r="B422"/>
  <c r="C422" s="1"/>
  <c r="F422"/>
  <c r="B423"/>
  <c r="C423" s="1"/>
  <c r="F423"/>
  <c r="B424"/>
  <c r="C424"/>
  <c r="F424"/>
  <c r="B425"/>
  <c r="C425" s="1"/>
  <c r="F425"/>
  <c r="B426"/>
  <c r="C426" s="1"/>
  <c r="F426"/>
  <c r="B427"/>
  <c r="C427" s="1"/>
  <c r="F427"/>
  <c r="B428"/>
  <c r="C428" s="1"/>
  <c r="F428"/>
  <c r="B429"/>
  <c r="C429" s="1"/>
  <c r="F429"/>
  <c r="B430"/>
  <c r="C430" s="1"/>
  <c r="F430"/>
  <c r="B431"/>
  <c r="C431" s="1"/>
  <c r="F431"/>
  <c r="B432"/>
  <c r="C432" s="1"/>
  <c r="F432"/>
  <c r="B433"/>
  <c r="C433" s="1"/>
  <c r="F433"/>
  <c r="B434"/>
  <c r="C434" s="1"/>
  <c r="F434"/>
  <c r="B435"/>
  <c r="C435" s="1"/>
  <c r="F435"/>
  <c r="B436"/>
  <c r="C436" s="1"/>
  <c r="F436"/>
  <c r="B437"/>
  <c r="C437" s="1"/>
  <c r="F437"/>
  <c r="B438"/>
  <c r="C438" s="1"/>
  <c r="F438"/>
  <c r="B439"/>
  <c r="C439" s="1"/>
  <c r="F439"/>
  <c r="B440"/>
  <c r="C440" s="1"/>
  <c r="F440"/>
  <c r="B441"/>
  <c r="C441" s="1"/>
  <c r="F441"/>
  <c r="B442"/>
  <c r="C442" s="1"/>
  <c r="F442"/>
  <c r="B443"/>
  <c r="C443" s="1"/>
  <c r="F443"/>
  <c r="B444"/>
  <c r="C444" s="1"/>
  <c r="F444"/>
  <c r="B445"/>
  <c r="C445" s="1"/>
  <c r="F445"/>
  <c r="B446"/>
  <c r="C446" s="1"/>
  <c r="F446"/>
  <c r="B447"/>
  <c r="C447" s="1"/>
  <c r="F447"/>
  <c r="B448"/>
  <c r="C448" s="1"/>
  <c r="F448"/>
  <c r="B449"/>
  <c r="C449" s="1"/>
  <c r="F449"/>
  <c r="B450"/>
  <c r="C450" s="1"/>
  <c r="F450"/>
  <c r="B451"/>
  <c r="C451" s="1"/>
  <c r="F451"/>
  <c r="B452"/>
  <c r="C452" s="1"/>
  <c r="F452"/>
  <c r="B453"/>
  <c r="C453" s="1"/>
  <c r="F453"/>
  <c r="B454"/>
  <c r="C454" s="1"/>
  <c r="F454"/>
  <c r="B455"/>
  <c r="C455" s="1"/>
  <c r="F455"/>
  <c r="B456"/>
  <c r="C456" s="1"/>
  <c r="F456"/>
  <c r="B457"/>
  <c r="C457" s="1"/>
  <c r="F457"/>
  <c r="B458"/>
  <c r="C458" s="1"/>
  <c r="F458"/>
  <c r="B459"/>
  <c r="C459" s="1"/>
  <c r="F459"/>
  <c r="B460"/>
  <c r="C460" s="1"/>
  <c r="F460"/>
  <c r="B461"/>
  <c r="C461" s="1"/>
  <c r="F461"/>
  <c r="B462"/>
  <c r="C462" s="1"/>
  <c r="F462"/>
  <c r="B463"/>
  <c r="C463" s="1"/>
  <c r="F463"/>
  <c r="B464"/>
  <c r="C464" s="1"/>
  <c r="F464"/>
  <c r="B465"/>
  <c r="C465" s="1"/>
  <c r="F465"/>
  <c r="B466"/>
  <c r="C466" s="1"/>
  <c r="F466"/>
  <c r="B467"/>
  <c r="C467" s="1"/>
  <c r="F467"/>
  <c r="B468"/>
  <c r="C468" s="1"/>
  <c r="F468"/>
  <c r="B469"/>
  <c r="C469" s="1"/>
  <c r="F469"/>
  <c r="B470"/>
  <c r="C470" s="1"/>
  <c r="F470"/>
  <c r="B471"/>
  <c r="C471" s="1"/>
  <c r="F471"/>
  <c r="B472"/>
  <c r="C472" s="1"/>
  <c r="F472"/>
  <c r="B473"/>
  <c r="C473" s="1"/>
  <c r="F473"/>
  <c r="B474"/>
  <c r="C474" s="1"/>
  <c r="F474"/>
  <c r="B475"/>
  <c r="C475"/>
  <c r="F475"/>
  <c r="B476"/>
  <c r="C476" s="1"/>
  <c r="F476"/>
  <c r="B477"/>
  <c r="C477" s="1"/>
  <c r="F477"/>
  <c r="B478"/>
  <c r="C478" s="1"/>
  <c r="F478"/>
  <c r="B479"/>
  <c r="C479" s="1"/>
  <c r="F479"/>
  <c r="B480"/>
  <c r="C480" s="1"/>
  <c r="F480"/>
  <c r="B481"/>
  <c r="C481" s="1"/>
  <c r="F481"/>
  <c r="B482"/>
  <c r="C482" s="1"/>
  <c r="F482"/>
  <c r="B483"/>
  <c r="C483" s="1"/>
  <c r="F483"/>
  <c r="B484"/>
  <c r="C484" s="1"/>
  <c r="F484"/>
  <c r="B485"/>
  <c r="C485" s="1"/>
  <c r="F485"/>
  <c r="B486"/>
  <c r="C486" s="1"/>
  <c r="F486"/>
  <c r="B487"/>
  <c r="C487" s="1"/>
  <c r="F487"/>
  <c r="B488"/>
  <c r="C488" s="1"/>
  <c r="F488"/>
  <c r="B489"/>
  <c r="C489" s="1"/>
  <c r="F489"/>
  <c r="B490"/>
  <c r="C490" s="1"/>
  <c r="F490"/>
  <c r="B491"/>
  <c r="C491" s="1"/>
  <c r="F491"/>
  <c r="B492"/>
  <c r="C492" s="1"/>
  <c r="F492"/>
  <c r="B493"/>
  <c r="C493" s="1"/>
  <c r="F493"/>
  <c r="B494"/>
  <c r="C494" s="1"/>
  <c r="F494"/>
  <c r="B495"/>
  <c r="C495" s="1"/>
  <c r="F495"/>
  <c r="B496"/>
  <c r="C496" s="1"/>
  <c r="F496"/>
  <c r="B497"/>
  <c r="C497" s="1"/>
  <c r="F497"/>
  <c r="B498"/>
  <c r="C498" s="1"/>
  <c r="F498"/>
  <c r="B499"/>
  <c r="C499" s="1"/>
  <c r="F499"/>
  <c r="B500"/>
  <c r="C500" s="1"/>
  <c r="F500"/>
  <c r="B501"/>
  <c r="C501" s="1"/>
  <c r="F501"/>
  <c r="B502"/>
  <c r="C502" s="1"/>
  <c r="F502"/>
  <c r="F102"/>
  <c r="B102"/>
  <c r="C102" s="1"/>
  <c r="F101"/>
  <c r="B101"/>
  <c r="C101" s="1"/>
  <c r="F100"/>
  <c r="B100"/>
  <c r="C100" s="1"/>
  <c r="F99"/>
  <c r="B99"/>
  <c r="C99" s="1"/>
  <c r="F98"/>
  <c r="B98"/>
  <c r="C98" s="1"/>
  <c r="F97"/>
  <c r="B97"/>
  <c r="C97" s="1"/>
  <c r="F96"/>
  <c r="B96"/>
  <c r="C96" s="1"/>
  <c r="F95"/>
  <c r="B95"/>
  <c r="C95" s="1"/>
  <c r="F94"/>
  <c r="B94"/>
  <c r="C94" s="1"/>
  <c r="F93"/>
  <c r="B93"/>
  <c r="C93" s="1"/>
  <c r="F92"/>
  <c r="B92"/>
  <c r="C92" s="1"/>
  <c r="F91"/>
  <c r="B91"/>
  <c r="C91" s="1"/>
  <c r="F90"/>
  <c r="B90"/>
  <c r="C90" s="1"/>
  <c r="F89"/>
  <c r="B89"/>
  <c r="C89" s="1"/>
  <c r="F88"/>
  <c r="B88"/>
  <c r="C88" s="1"/>
  <c r="F87"/>
  <c r="B87"/>
  <c r="C87" s="1"/>
  <c r="F86"/>
  <c r="B86"/>
  <c r="C86" s="1"/>
  <c r="F85"/>
  <c r="B85"/>
  <c r="C85" s="1"/>
  <c r="F84"/>
  <c r="B84"/>
  <c r="C84" s="1"/>
  <c r="F83"/>
  <c r="B83"/>
  <c r="C83" s="1"/>
  <c r="F82"/>
  <c r="B82"/>
  <c r="C82" s="1"/>
  <c r="F81"/>
  <c r="B81"/>
  <c r="C81" s="1"/>
  <c r="F80"/>
  <c r="B80"/>
  <c r="C80" s="1"/>
  <c r="F79"/>
  <c r="B79"/>
  <c r="C79" s="1"/>
  <c r="F78"/>
  <c r="B78"/>
  <c r="C78" s="1"/>
  <c r="F77"/>
  <c r="B77"/>
  <c r="C77" s="1"/>
  <c r="F76"/>
  <c r="B76"/>
  <c r="C76" s="1"/>
  <c r="F75"/>
  <c r="B75"/>
  <c r="C75" s="1"/>
  <c r="F74"/>
  <c r="B74"/>
  <c r="C74" s="1"/>
  <c r="F73"/>
  <c r="B73"/>
  <c r="C73" s="1"/>
  <c r="F72"/>
  <c r="B72"/>
  <c r="C72" s="1"/>
  <c r="F71"/>
  <c r="B71"/>
  <c r="C71" s="1"/>
  <c r="F70"/>
  <c r="B70"/>
  <c r="C70" s="1"/>
  <c r="F69"/>
  <c r="B69"/>
  <c r="C69" s="1"/>
  <c r="F68"/>
  <c r="B68"/>
  <c r="C68" s="1"/>
  <c r="F67"/>
  <c r="B67"/>
  <c r="C67" s="1"/>
  <c r="F66"/>
  <c r="B66"/>
  <c r="C66" s="1"/>
  <c r="T66" s="1"/>
  <c r="F65"/>
  <c r="B65"/>
  <c r="C65" s="1"/>
  <c r="T65" s="1"/>
  <c r="F64"/>
  <c r="B64"/>
  <c r="C64" s="1"/>
  <c r="T64" s="1"/>
  <c r="F63"/>
  <c r="B63"/>
  <c r="C63" s="1"/>
  <c r="T63" s="1"/>
  <c r="F62"/>
  <c r="B62"/>
  <c r="C62" s="1"/>
  <c r="T62" s="1"/>
  <c r="F61"/>
  <c r="B61"/>
  <c r="C61" s="1"/>
  <c r="T61" s="1"/>
  <c r="F60"/>
  <c r="B60"/>
  <c r="C60" s="1"/>
  <c r="T60" s="1"/>
  <c r="F59"/>
  <c r="B59"/>
  <c r="C59" s="1"/>
  <c r="T59" s="1"/>
  <c r="F58"/>
  <c r="B58"/>
  <c r="C58" s="1"/>
  <c r="T58" s="1"/>
  <c r="F57"/>
  <c r="B57"/>
  <c r="C57" s="1"/>
  <c r="T57" s="1"/>
  <c r="F56"/>
  <c r="B56"/>
  <c r="C56" s="1"/>
  <c r="T56" s="1"/>
  <c r="F55"/>
  <c r="B55"/>
  <c r="C55" s="1"/>
  <c r="T55" s="1"/>
  <c r="F54"/>
  <c r="B54"/>
  <c r="C54" s="1"/>
  <c r="T54" s="1"/>
  <c r="F53"/>
  <c r="B53"/>
  <c r="C53" s="1"/>
  <c r="T53" s="1"/>
  <c r="F52"/>
  <c r="B52"/>
  <c r="C52" s="1"/>
  <c r="T52" s="1"/>
  <c r="F51"/>
  <c r="B51"/>
  <c r="C51" s="1"/>
  <c r="T51" s="1"/>
  <c r="F50"/>
  <c r="B50"/>
  <c r="C50" s="1"/>
  <c r="T50" s="1"/>
  <c r="F49"/>
  <c r="B49"/>
  <c r="C49" s="1"/>
  <c r="T49" s="1"/>
  <c r="F48"/>
  <c r="B48"/>
  <c r="C48" s="1"/>
  <c r="T48" s="1"/>
  <c r="F47"/>
  <c r="B47"/>
  <c r="C47" s="1"/>
  <c r="T47" s="1"/>
  <c r="F46"/>
  <c r="B46"/>
  <c r="C46" s="1"/>
  <c r="T46" s="1"/>
  <c r="F45"/>
  <c r="B45"/>
  <c r="C45" s="1"/>
  <c r="T45" s="1"/>
  <c r="F44"/>
  <c r="B44"/>
  <c r="C44" s="1"/>
  <c r="T44" s="1"/>
  <c r="F43"/>
  <c r="B43"/>
  <c r="C43" s="1"/>
  <c r="T43" s="1"/>
  <c r="F42"/>
  <c r="B42"/>
  <c r="C42" s="1"/>
  <c r="T42" s="1"/>
  <c r="F41"/>
  <c r="B41"/>
  <c r="C41" s="1"/>
  <c r="T41" s="1"/>
  <c r="F40"/>
  <c r="B40"/>
  <c r="C40" s="1"/>
  <c r="T40" s="1"/>
  <c r="F39"/>
  <c r="B39"/>
  <c r="C39" s="1"/>
  <c r="T39" s="1"/>
  <c r="F38"/>
  <c r="B38"/>
  <c r="C38" s="1"/>
  <c r="T38" s="1"/>
  <c r="F37"/>
  <c r="B37"/>
  <c r="C37" s="1"/>
  <c r="T37" s="1"/>
  <c r="F36"/>
  <c r="B36"/>
  <c r="C36" s="1"/>
  <c r="T36" s="1"/>
  <c r="F35"/>
  <c r="B35"/>
  <c r="C35" s="1"/>
  <c r="T35" s="1"/>
  <c r="F34"/>
  <c r="B34"/>
  <c r="C34" s="1"/>
  <c r="T34" s="1"/>
  <c r="F33"/>
  <c r="B33"/>
  <c r="C33" s="1"/>
  <c r="T33" s="1"/>
  <c r="F32"/>
  <c r="B32"/>
  <c r="C32" s="1"/>
  <c r="T32" s="1"/>
  <c r="F31"/>
  <c r="B31"/>
  <c r="C31" s="1"/>
  <c r="T31" s="1"/>
  <c r="F30"/>
  <c r="B30"/>
  <c r="C30" s="1"/>
  <c r="T30" s="1"/>
  <c r="F29"/>
  <c r="B29"/>
  <c r="C29" s="1"/>
  <c r="T29" s="1"/>
  <c r="F28"/>
  <c r="B28"/>
  <c r="C28" s="1"/>
  <c r="T28" s="1"/>
  <c r="F27"/>
  <c r="B27"/>
  <c r="C27" s="1"/>
  <c r="T27" s="1"/>
  <c r="F26"/>
  <c r="B26"/>
  <c r="C26" s="1"/>
  <c r="T26" s="1"/>
  <c r="F25"/>
  <c r="B25"/>
  <c r="C25" s="1"/>
  <c r="T25" s="1"/>
  <c r="F24"/>
  <c r="B24"/>
  <c r="C24" s="1"/>
  <c r="T24" s="1"/>
  <c r="F23"/>
  <c r="B23"/>
  <c r="C23" s="1"/>
  <c r="T23" s="1"/>
  <c r="F22"/>
  <c r="B22"/>
  <c r="C22" s="1"/>
  <c r="T22" s="1"/>
  <c r="F21"/>
  <c r="B21"/>
  <c r="C21" s="1"/>
  <c r="T21" s="1"/>
  <c r="F20"/>
  <c r="B20"/>
  <c r="C20" s="1"/>
  <c r="T20" s="1"/>
  <c r="F19"/>
  <c r="B19"/>
  <c r="C19" s="1"/>
  <c r="T19" s="1"/>
  <c r="F18"/>
  <c r="B18"/>
  <c r="C18" s="1"/>
  <c r="T18" s="1"/>
  <c r="F17"/>
  <c r="B17"/>
  <c r="C17" s="1"/>
  <c r="T17" s="1"/>
  <c r="F16"/>
  <c r="B16"/>
  <c r="C16" s="1"/>
  <c r="T16" s="1"/>
  <c r="F15"/>
  <c r="B15"/>
  <c r="C15" s="1"/>
  <c r="T15" s="1"/>
  <c r="F14"/>
  <c r="B14"/>
  <c r="C14" s="1"/>
  <c r="T14" s="1"/>
  <c r="F13"/>
  <c r="B13"/>
  <c r="C13" s="1"/>
  <c r="F12"/>
  <c r="B12"/>
  <c r="C12" s="1"/>
  <c r="F11"/>
  <c r="B11"/>
  <c r="C11" s="1"/>
  <c r="F10"/>
  <c r="B10"/>
  <c r="C10" s="1"/>
  <c r="F9"/>
  <c r="B9"/>
  <c r="C9" s="1"/>
  <c r="F8"/>
  <c r="B8"/>
  <c r="C8" s="1"/>
  <c r="F7"/>
  <c r="B7"/>
  <c r="C7" s="1"/>
  <c r="F6"/>
  <c r="B6"/>
  <c r="C6" s="1"/>
  <c r="F5"/>
  <c r="B5"/>
  <c r="C5" s="1"/>
  <c r="F4"/>
  <c r="B4"/>
  <c r="C4" s="1"/>
  <c r="F3"/>
  <c r="B3"/>
  <c r="C3" s="1"/>
  <c r="B593" i="10"/>
  <c r="G593" s="1"/>
  <c r="F593" s="1"/>
  <c r="B594"/>
  <c r="G594" s="1"/>
  <c r="F594" s="1"/>
  <c r="B595"/>
  <c r="G595" s="1"/>
  <c r="F595" s="1"/>
  <c r="B596"/>
  <c r="G596" s="1"/>
  <c r="F596" s="1"/>
  <c r="B597"/>
  <c r="G597" s="1"/>
  <c r="F597" s="1"/>
  <c r="B598"/>
  <c r="G598" s="1"/>
  <c r="F598" s="1"/>
  <c r="B599"/>
  <c r="G599" s="1"/>
  <c r="F599" s="1"/>
  <c r="B600"/>
  <c r="G600" s="1"/>
  <c r="F600" s="1"/>
  <c r="B601"/>
  <c r="G601" s="1"/>
  <c r="F601" s="1"/>
  <c r="B602"/>
  <c r="G602" s="1"/>
  <c r="F602" s="1"/>
  <c r="B603"/>
  <c r="G603" s="1"/>
  <c r="F603" s="1"/>
  <c r="B604"/>
  <c r="G604" s="1"/>
  <c r="F604" s="1"/>
  <c r="B605"/>
  <c r="G605" s="1"/>
  <c r="F605" s="1"/>
  <c r="B606"/>
  <c r="G606" s="1"/>
  <c r="F606" s="1"/>
  <c r="B607"/>
  <c r="G607" s="1"/>
  <c r="F607" s="1"/>
  <c r="B608"/>
  <c r="G608" s="1"/>
  <c r="F608" s="1"/>
  <c r="B609"/>
  <c r="G609" s="1"/>
  <c r="F609" s="1"/>
  <c r="B610"/>
  <c r="G610" s="1"/>
  <c r="F610" s="1"/>
  <c r="B611"/>
  <c r="G611" s="1"/>
  <c r="F611" s="1"/>
  <c r="B612"/>
  <c r="G612" s="1"/>
  <c r="F612" s="1"/>
  <c r="B613"/>
  <c r="G613" s="1"/>
  <c r="F613" s="1"/>
  <c r="B614"/>
  <c r="G614" s="1"/>
  <c r="F614" s="1"/>
  <c r="B615"/>
  <c r="G615" s="1"/>
  <c r="F615" s="1"/>
  <c r="B616"/>
  <c r="G616" s="1"/>
  <c r="F616" s="1"/>
  <c r="B617"/>
  <c r="G617" s="1"/>
  <c r="F617" s="1"/>
  <c r="B618"/>
  <c r="G618" s="1"/>
  <c r="F618" s="1"/>
  <c r="B619"/>
  <c r="G619" s="1"/>
  <c r="F619" s="1"/>
  <c r="B620"/>
  <c r="G620" s="1"/>
  <c r="F620" s="1"/>
  <c r="B621"/>
  <c r="G621" s="1"/>
  <c r="F621" s="1"/>
  <c r="B622"/>
  <c r="G622" s="1"/>
  <c r="F622" s="1"/>
  <c r="B623"/>
  <c r="G623" s="1"/>
  <c r="F623" s="1"/>
  <c r="B624"/>
  <c r="G624" s="1"/>
  <c r="F624" s="1"/>
  <c r="B625"/>
  <c r="G625" s="1"/>
  <c r="F625" s="1"/>
  <c r="B626"/>
  <c r="G626" s="1"/>
  <c r="F626" s="1"/>
  <c r="B627"/>
  <c r="G627" s="1"/>
  <c r="F627" s="1"/>
  <c r="B628"/>
  <c r="G628" s="1"/>
  <c r="F628" s="1"/>
  <c r="B629"/>
  <c r="G629" s="1"/>
  <c r="F629" s="1"/>
  <c r="B630"/>
  <c r="G630" s="1"/>
  <c r="F630" s="1"/>
  <c r="B631"/>
  <c r="G631" s="1"/>
  <c r="F631" s="1"/>
  <c r="B632"/>
  <c r="G632" s="1"/>
  <c r="F632" s="1"/>
  <c r="B633"/>
  <c r="G633" s="1"/>
  <c r="F633" s="1"/>
  <c r="B634"/>
  <c r="G634" s="1"/>
  <c r="F634" s="1"/>
  <c r="B635"/>
  <c r="G635" s="1"/>
  <c r="F635" s="1"/>
  <c r="B636"/>
  <c r="G636" s="1"/>
  <c r="F636" s="1"/>
  <c r="B637"/>
  <c r="G637" s="1"/>
  <c r="F637" s="1"/>
  <c r="B638"/>
  <c r="G638" s="1"/>
  <c r="F638" s="1"/>
  <c r="B639"/>
  <c r="G639" s="1"/>
  <c r="F639" s="1"/>
  <c r="B640"/>
  <c r="G640" s="1"/>
  <c r="F640" s="1"/>
  <c r="B641"/>
  <c r="G641" s="1"/>
  <c r="F641" s="1"/>
  <c r="B642"/>
  <c r="G642" s="1"/>
  <c r="F642" s="1"/>
  <c r="B643"/>
  <c r="G643" s="1"/>
  <c r="F643" s="1"/>
  <c r="B644"/>
  <c r="G644" s="1"/>
  <c r="F644" s="1"/>
  <c r="B645"/>
  <c r="G645" s="1"/>
  <c r="F645" s="1"/>
  <c r="B646"/>
  <c r="G646" s="1"/>
  <c r="F646" s="1"/>
  <c r="B647"/>
  <c r="G647" s="1"/>
  <c r="F647" s="1"/>
  <c r="B648"/>
  <c r="G648" s="1"/>
  <c r="F648" s="1"/>
  <c r="B649"/>
  <c r="G649" s="1"/>
  <c r="F649" s="1"/>
  <c r="B650"/>
  <c r="G650" s="1"/>
  <c r="F650" s="1"/>
  <c r="B651"/>
  <c r="G651" s="1"/>
  <c r="F651" s="1"/>
  <c r="B652"/>
  <c r="G652" s="1"/>
  <c r="F652" s="1"/>
  <c r="B653"/>
  <c r="G653" s="1"/>
  <c r="F653" s="1"/>
  <c r="B654"/>
  <c r="G654" s="1"/>
  <c r="F654" s="1"/>
  <c r="B655"/>
  <c r="G655" s="1"/>
  <c r="F655" s="1"/>
  <c r="B656"/>
  <c r="G656" s="1"/>
  <c r="F656" s="1"/>
  <c r="B657"/>
  <c r="G657" s="1"/>
  <c r="F657" s="1"/>
  <c r="B658"/>
  <c r="G658" s="1"/>
  <c r="F658" s="1"/>
  <c r="B659"/>
  <c r="G659" s="1"/>
  <c r="F659" s="1"/>
  <c r="B660"/>
  <c r="G660" s="1"/>
  <c r="F660" s="1"/>
  <c r="B661"/>
  <c r="G661" s="1"/>
  <c r="F661" s="1"/>
  <c r="B662"/>
  <c r="G662" s="1"/>
  <c r="F662" s="1"/>
  <c r="B663"/>
  <c r="G663" s="1"/>
  <c r="F663" s="1"/>
  <c r="B664"/>
  <c r="G664" s="1"/>
  <c r="F664" s="1"/>
  <c r="B665"/>
  <c r="G665" s="1"/>
  <c r="F665" s="1"/>
  <c r="B666"/>
  <c r="G666" s="1"/>
  <c r="F666" s="1"/>
  <c r="B667"/>
  <c r="G667" s="1"/>
  <c r="F667" s="1"/>
  <c r="B668"/>
  <c r="G668" s="1"/>
  <c r="F668" s="1"/>
  <c r="B669"/>
  <c r="G669" s="1"/>
  <c r="F669" s="1"/>
  <c r="B670"/>
  <c r="G670" s="1"/>
  <c r="F670" s="1"/>
  <c r="B671"/>
  <c r="G671" s="1"/>
  <c r="F671" s="1"/>
  <c r="B672"/>
  <c r="G672" s="1"/>
  <c r="F672" s="1"/>
  <c r="B673"/>
  <c r="G673" s="1"/>
  <c r="F673" s="1"/>
  <c r="B674"/>
  <c r="G674" s="1"/>
  <c r="F674" s="1"/>
  <c r="B675"/>
  <c r="G675" s="1"/>
  <c r="F675" s="1"/>
  <c r="B676"/>
  <c r="G676" s="1"/>
  <c r="F676" s="1"/>
  <c r="B677"/>
  <c r="G677" s="1"/>
  <c r="F677" s="1"/>
  <c r="B678"/>
  <c r="G678" s="1"/>
  <c r="F678" s="1"/>
  <c r="B679"/>
  <c r="G679" s="1"/>
  <c r="F679" s="1"/>
  <c r="B680"/>
  <c r="G680" s="1"/>
  <c r="F680" s="1"/>
  <c r="B681"/>
  <c r="G681" s="1"/>
  <c r="F681" s="1"/>
  <c r="B682"/>
  <c r="G682" s="1"/>
  <c r="F682" s="1"/>
  <c r="B683"/>
  <c r="G683" s="1"/>
  <c r="F683" s="1"/>
  <c r="B684"/>
  <c r="G684" s="1"/>
  <c r="F684" s="1"/>
  <c r="B685"/>
  <c r="G685" s="1"/>
  <c r="F685" s="1"/>
  <c r="B686"/>
  <c r="G686" s="1"/>
  <c r="F686" s="1"/>
  <c r="B687"/>
  <c r="G687" s="1"/>
  <c r="F687" s="1"/>
  <c r="B688"/>
  <c r="G688" s="1"/>
  <c r="F688" s="1"/>
  <c r="B689"/>
  <c r="G689" s="1"/>
  <c r="F689" s="1"/>
  <c r="B690"/>
  <c r="G690" s="1"/>
  <c r="F690" s="1"/>
  <c r="B691"/>
  <c r="G691" s="1"/>
  <c r="F691" s="1"/>
  <c r="B692"/>
  <c r="G692" s="1"/>
  <c r="F692" s="1"/>
  <c r="B693"/>
  <c r="G693" s="1"/>
  <c r="F693" s="1"/>
  <c r="B694"/>
  <c r="G694" s="1"/>
  <c r="F694" s="1"/>
  <c r="B695"/>
  <c r="G695" s="1"/>
  <c r="F695" s="1"/>
  <c r="B696"/>
  <c r="G696" s="1"/>
  <c r="F696" s="1"/>
  <c r="B697"/>
  <c r="G697" s="1"/>
  <c r="F697" s="1"/>
  <c r="B698"/>
  <c r="G698" s="1"/>
  <c r="F698" s="1"/>
  <c r="B699"/>
  <c r="G699" s="1"/>
  <c r="F699" s="1"/>
  <c r="B700"/>
  <c r="G700" s="1"/>
  <c r="F700" s="1"/>
  <c r="B701"/>
  <c r="G701" s="1"/>
  <c r="F701" s="1"/>
  <c r="B702"/>
  <c r="G702" s="1"/>
  <c r="F702" s="1"/>
  <c r="B703"/>
  <c r="G703" s="1"/>
  <c r="F703" s="1"/>
  <c r="B704"/>
  <c r="G704" s="1"/>
  <c r="F704" s="1"/>
  <c r="B705"/>
  <c r="G705" s="1"/>
  <c r="F705" s="1"/>
  <c r="B706"/>
  <c r="G706" s="1"/>
  <c r="F706" s="1"/>
  <c r="B707"/>
  <c r="G707" s="1"/>
  <c r="F707" s="1"/>
  <c r="B708"/>
  <c r="G708" s="1"/>
  <c r="F708" s="1"/>
  <c r="B709"/>
  <c r="G709" s="1"/>
  <c r="F709" s="1"/>
  <c r="B710"/>
  <c r="G710" s="1"/>
  <c r="F710" s="1"/>
  <c r="B711"/>
  <c r="G711" s="1"/>
  <c r="F711" s="1"/>
  <c r="B712"/>
  <c r="G712" s="1"/>
  <c r="F712" s="1"/>
  <c r="B713"/>
  <c r="G713" s="1"/>
  <c r="F713" s="1"/>
  <c r="B714"/>
  <c r="G714" s="1"/>
  <c r="F714" s="1"/>
  <c r="B715"/>
  <c r="G715" s="1"/>
  <c r="F715" s="1"/>
  <c r="B716"/>
  <c r="G716" s="1"/>
  <c r="F716" s="1"/>
  <c r="B717"/>
  <c r="G717" s="1"/>
  <c r="F717" s="1"/>
  <c r="B718"/>
  <c r="G718" s="1"/>
  <c r="F718" s="1"/>
  <c r="B719"/>
  <c r="G719" s="1"/>
  <c r="F719" s="1"/>
  <c r="B720"/>
  <c r="G720" s="1"/>
  <c r="F720" s="1"/>
  <c r="B721"/>
  <c r="G721" s="1"/>
  <c r="F721" s="1"/>
  <c r="B722"/>
  <c r="G722" s="1"/>
  <c r="F722" s="1"/>
  <c r="B723"/>
  <c r="G723" s="1"/>
  <c r="F723" s="1"/>
  <c r="B724"/>
  <c r="G724" s="1"/>
  <c r="F724" s="1"/>
  <c r="B725"/>
  <c r="G725" s="1"/>
  <c r="F725" s="1"/>
  <c r="B726"/>
  <c r="G726" s="1"/>
  <c r="F726" s="1"/>
  <c r="B727"/>
  <c r="G727" s="1"/>
  <c r="F727" s="1"/>
  <c r="B728"/>
  <c r="G728" s="1"/>
  <c r="F728" s="1"/>
  <c r="B729"/>
  <c r="G729" s="1"/>
  <c r="F729" s="1"/>
  <c r="B730"/>
  <c r="G730" s="1"/>
  <c r="F730" s="1"/>
  <c r="B731"/>
  <c r="G731" s="1"/>
  <c r="F731" s="1"/>
  <c r="B732"/>
  <c r="G732" s="1"/>
  <c r="F732" s="1"/>
  <c r="B733"/>
  <c r="G733" s="1"/>
  <c r="F733" s="1"/>
  <c r="B734"/>
  <c r="G734" s="1"/>
  <c r="F734" s="1"/>
  <c r="B735"/>
  <c r="G735" s="1"/>
  <c r="F735" s="1"/>
  <c r="B736"/>
  <c r="G736" s="1"/>
  <c r="F736" s="1"/>
  <c r="B737"/>
  <c r="G737" s="1"/>
  <c r="F737" s="1"/>
  <c r="B738"/>
  <c r="G738" s="1"/>
  <c r="F738" s="1"/>
  <c r="B739"/>
  <c r="G739" s="1"/>
  <c r="F739" s="1"/>
  <c r="B740"/>
  <c r="G740" s="1"/>
  <c r="F740" s="1"/>
  <c r="B741"/>
  <c r="G741" s="1"/>
  <c r="F741" s="1"/>
  <c r="B742"/>
  <c r="G742" s="1"/>
  <c r="F742" s="1"/>
  <c r="B743"/>
  <c r="G743" s="1"/>
  <c r="F743" s="1"/>
  <c r="B744"/>
  <c r="G744" s="1"/>
  <c r="F744" s="1"/>
  <c r="B745"/>
  <c r="G745" s="1"/>
  <c r="F745" s="1"/>
  <c r="B746"/>
  <c r="G746" s="1"/>
  <c r="F746" s="1"/>
  <c r="B747"/>
  <c r="G747" s="1"/>
  <c r="F747" s="1"/>
  <c r="B748"/>
  <c r="G748" s="1"/>
  <c r="F748" s="1"/>
  <c r="B749"/>
  <c r="G749" s="1"/>
  <c r="F749" s="1"/>
  <c r="B750"/>
  <c r="G750" s="1"/>
  <c r="F750" s="1"/>
  <c r="B751"/>
  <c r="G751" s="1"/>
  <c r="F751" s="1"/>
  <c r="B752"/>
  <c r="G752" s="1"/>
  <c r="F752" s="1"/>
  <c r="B753"/>
  <c r="G753" s="1"/>
  <c r="F753" s="1"/>
  <c r="B754"/>
  <c r="G754" s="1"/>
  <c r="F754" s="1"/>
  <c r="B755"/>
  <c r="G755" s="1"/>
  <c r="F755" s="1"/>
  <c r="B756"/>
  <c r="G756" s="1"/>
  <c r="F756" s="1"/>
  <c r="B757"/>
  <c r="G757" s="1"/>
  <c r="F757" s="1"/>
  <c r="B758"/>
  <c r="G758" s="1"/>
  <c r="F758" s="1"/>
  <c r="B759"/>
  <c r="G759" s="1"/>
  <c r="F759" s="1"/>
  <c r="B760"/>
  <c r="G760" s="1"/>
  <c r="F760" s="1"/>
  <c r="B761"/>
  <c r="G761" s="1"/>
  <c r="F761" s="1"/>
  <c r="B762"/>
  <c r="G762" s="1"/>
  <c r="F762" s="1"/>
  <c r="B763"/>
  <c r="G763" s="1"/>
  <c r="F763" s="1"/>
  <c r="B764"/>
  <c r="G764" s="1"/>
  <c r="F764" s="1"/>
  <c r="B765"/>
  <c r="G765" s="1"/>
  <c r="F765" s="1"/>
  <c r="B766"/>
  <c r="G766" s="1"/>
  <c r="F766" s="1"/>
  <c r="B767"/>
  <c r="G767" s="1"/>
  <c r="F767" s="1"/>
  <c r="B768"/>
  <c r="G768" s="1"/>
  <c r="F768" s="1"/>
  <c r="B769"/>
  <c r="G769" s="1"/>
  <c r="F769" s="1"/>
  <c r="B770"/>
  <c r="G770" s="1"/>
  <c r="F770" s="1"/>
  <c r="B771"/>
  <c r="G771" s="1"/>
  <c r="F771" s="1"/>
  <c r="B772"/>
  <c r="G772" s="1"/>
  <c r="F772" s="1"/>
  <c r="B773"/>
  <c r="G773" s="1"/>
  <c r="F773" s="1"/>
  <c r="B774"/>
  <c r="G774" s="1"/>
  <c r="F774" s="1"/>
  <c r="B775"/>
  <c r="G775" s="1"/>
  <c r="F775" s="1"/>
  <c r="B776"/>
  <c r="G776" s="1"/>
  <c r="F776" s="1"/>
  <c r="B777"/>
  <c r="G777" s="1"/>
  <c r="F777" s="1"/>
  <c r="B778"/>
  <c r="G778" s="1"/>
  <c r="F778" s="1"/>
  <c r="B779"/>
  <c r="G779" s="1"/>
  <c r="F779" s="1"/>
  <c r="B780"/>
  <c r="G780" s="1"/>
  <c r="F780" s="1"/>
  <c r="B781"/>
  <c r="G781" s="1"/>
  <c r="F781" s="1"/>
  <c r="B782"/>
  <c r="G782" s="1"/>
  <c r="F782" s="1"/>
  <c r="B783"/>
  <c r="G783" s="1"/>
  <c r="F783" s="1"/>
  <c r="B784"/>
  <c r="G784" s="1"/>
  <c r="F784" s="1"/>
  <c r="B785"/>
  <c r="G785" s="1"/>
  <c r="F785" s="1"/>
  <c r="B786"/>
  <c r="G786" s="1"/>
  <c r="F786" s="1"/>
  <c r="B787"/>
  <c r="G787" s="1"/>
  <c r="F787" s="1"/>
  <c r="B788"/>
  <c r="G788" s="1"/>
  <c r="F788" s="1"/>
  <c r="B789"/>
  <c r="G789" s="1"/>
  <c r="F789" s="1"/>
  <c r="B790"/>
  <c r="G790" s="1"/>
  <c r="F790" s="1"/>
  <c r="B791"/>
  <c r="G791" s="1"/>
  <c r="F791" s="1"/>
  <c r="B792"/>
  <c r="G792" s="1"/>
  <c r="F792" s="1"/>
  <c r="B793"/>
  <c r="G793" s="1"/>
  <c r="F793" s="1"/>
  <c r="B794"/>
  <c r="G794" s="1"/>
  <c r="F794" s="1"/>
  <c r="B795"/>
  <c r="G795" s="1"/>
  <c r="F795" s="1"/>
  <c r="B796"/>
  <c r="G796" s="1"/>
  <c r="F796" s="1"/>
  <c r="B797"/>
  <c r="G797" s="1"/>
  <c r="F797" s="1"/>
  <c r="B798"/>
  <c r="G798" s="1"/>
  <c r="F798" s="1"/>
  <c r="B799"/>
  <c r="G799" s="1"/>
  <c r="F799" s="1"/>
  <c r="B800"/>
  <c r="G800" s="1"/>
  <c r="F800" s="1"/>
  <c r="B801"/>
  <c r="G801" s="1"/>
  <c r="F801" s="1"/>
  <c r="B802"/>
  <c r="G802" s="1"/>
  <c r="F802" s="1"/>
  <c r="B803"/>
  <c r="G803" s="1"/>
  <c r="F803" s="1"/>
  <c r="B804"/>
  <c r="G804" s="1"/>
  <c r="F804" s="1"/>
  <c r="B805"/>
  <c r="G805" s="1"/>
  <c r="F805" s="1"/>
  <c r="B806"/>
  <c r="G806" s="1"/>
  <c r="F806" s="1"/>
  <c r="B807"/>
  <c r="G807" s="1"/>
  <c r="F807" s="1"/>
  <c r="B808"/>
  <c r="G808" s="1"/>
  <c r="F808" s="1"/>
  <c r="B809"/>
  <c r="G809" s="1"/>
  <c r="F809" s="1"/>
  <c r="B810"/>
  <c r="G810" s="1"/>
  <c r="F810" s="1"/>
  <c r="B811"/>
  <c r="G811" s="1"/>
  <c r="F811" s="1"/>
  <c r="B812"/>
  <c r="G812" s="1"/>
  <c r="F812" s="1"/>
  <c r="B813"/>
  <c r="G813" s="1"/>
  <c r="F813" s="1"/>
  <c r="B814"/>
  <c r="G814" s="1"/>
  <c r="F814" s="1"/>
  <c r="B815"/>
  <c r="G815" s="1"/>
  <c r="F815" s="1"/>
  <c r="B816"/>
  <c r="G816" s="1"/>
  <c r="F816" s="1"/>
  <c r="B817"/>
  <c r="G817" s="1"/>
  <c r="F817" s="1"/>
  <c r="B818"/>
  <c r="G818" s="1"/>
  <c r="F818" s="1"/>
  <c r="B819"/>
  <c r="G819" s="1"/>
  <c r="F819" s="1"/>
  <c r="B820"/>
  <c r="G820" s="1"/>
  <c r="F820" s="1"/>
  <c r="B821"/>
  <c r="G821" s="1"/>
  <c r="F821" s="1"/>
  <c r="B822"/>
  <c r="G822" s="1"/>
  <c r="F822" s="1"/>
  <c r="B823"/>
  <c r="G823" s="1"/>
  <c r="F823" s="1"/>
  <c r="B824"/>
  <c r="G824" s="1"/>
  <c r="F824" s="1"/>
  <c r="B825"/>
  <c r="G825" s="1"/>
  <c r="F825" s="1"/>
  <c r="B826"/>
  <c r="G826" s="1"/>
  <c r="F826" s="1"/>
  <c r="B827"/>
  <c r="G827" s="1"/>
  <c r="F827" s="1"/>
  <c r="B828"/>
  <c r="G828" s="1"/>
  <c r="F828" s="1"/>
  <c r="B829"/>
  <c r="G829" s="1"/>
  <c r="F829" s="1"/>
  <c r="B830"/>
  <c r="G830" s="1"/>
  <c r="F830" s="1"/>
  <c r="B831"/>
  <c r="G831" s="1"/>
  <c r="F831" s="1"/>
  <c r="B832"/>
  <c r="G832" s="1"/>
  <c r="F832" s="1"/>
  <c r="B833"/>
  <c r="G833" s="1"/>
  <c r="F833" s="1"/>
  <c r="B834"/>
  <c r="G834" s="1"/>
  <c r="F834" s="1"/>
  <c r="B835"/>
  <c r="G835" s="1"/>
  <c r="F835" s="1"/>
  <c r="B836"/>
  <c r="G836" s="1"/>
  <c r="F836" s="1"/>
  <c r="B837"/>
  <c r="G837" s="1"/>
  <c r="F837" s="1"/>
  <c r="B838"/>
  <c r="G838" s="1"/>
  <c r="F838" s="1"/>
  <c r="B839"/>
  <c r="G839" s="1"/>
  <c r="F839" s="1"/>
  <c r="B840"/>
  <c r="G840" s="1"/>
  <c r="F840" s="1"/>
  <c r="B841"/>
  <c r="G841" s="1"/>
  <c r="F841" s="1"/>
  <c r="B842"/>
  <c r="G842" s="1"/>
  <c r="F842" s="1"/>
  <c r="B843"/>
  <c r="G843" s="1"/>
  <c r="F843" s="1"/>
  <c r="B844"/>
  <c r="G844" s="1"/>
  <c r="F844" s="1"/>
  <c r="B845"/>
  <c r="G845" s="1"/>
  <c r="F845" s="1"/>
  <c r="B846"/>
  <c r="G846" s="1"/>
  <c r="F846" s="1"/>
  <c r="B847"/>
  <c r="G847" s="1"/>
  <c r="F847" s="1"/>
  <c r="B848"/>
  <c r="G848" s="1"/>
  <c r="F848" s="1"/>
  <c r="B849"/>
  <c r="G849" s="1"/>
  <c r="F849" s="1"/>
  <c r="B850"/>
  <c r="G850" s="1"/>
  <c r="F850" s="1"/>
  <c r="B851"/>
  <c r="G851" s="1"/>
  <c r="F851" s="1"/>
  <c r="B852"/>
  <c r="G852" s="1"/>
  <c r="F852" s="1"/>
  <c r="B853"/>
  <c r="G853" s="1"/>
  <c r="F853" s="1"/>
  <c r="B854"/>
  <c r="G854" s="1"/>
  <c r="F854" s="1"/>
  <c r="B855"/>
  <c r="G855" s="1"/>
  <c r="F855" s="1"/>
  <c r="B856"/>
  <c r="G856" s="1"/>
  <c r="F856" s="1"/>
  <c r="B857"/>
  <c r="G857" s="1"/>
  <c r="F857" s="1"/>
  <c r="B858"/>
  <c r="G858" s="1"/>
  <c r="F858" s="1"/>
  <c r="B859"/>
  <c r="G859" s="1"/>
  <c r="F859" s="1"/>
  <c r="B860"/>
  <c r="G860" s="1"/>
  <c r="F860" s="1"/>
  <c r="B861"/>
  <c r="G861" s="1"/>
  <c r="F861" s="1"/>
  <c r="B862"/>
  <c r="G862" s="1"/>
  <c r="F862" s="1"/>
  <c r="B863"/>
  <c r="G863" s="1"/>
  <c r="F863" s="1"/>
  <c r="B864"/>
  <c r="G864" s="1"/>
  <c r="F864" s="1"/>
  <c r="B865"/>
  <c r="G865" s="1"/>
  <c r="F865" s="1"/>
  <c r="B866"/>
  <c r="G866" s="1"/>
  <c r="F866" s="1"/>
  <c r="B867"/>
  <c r="G867" s="1"/>
  <c r="F867" s="1"/>
  <c r="B868"/>
  <c r="G868" s="1"/>
  <c r="F868" s="1"/>
  <c r="B869"/>
  <c r="G869" s="1"/>
  <c r="F869" s="1"/>
  <c r="B870"/>
  <c r="G870" s="1"/>
  <c r="F870" s="1"/>
  <c r="B871"/>
  <c r="G871" s="1"/>
  <c r="F871" s="1"/>
  <c r="B872"/>
  <c r="G872" s="1"/>
  <c r="F872" s="1"/>
  <c r="B873"/>
  <c r="G873" s="1"/>
  <c r="F873" s="1"/>
  <c r="B874"/>
  <c r="G874" s="1"/>
  <c r="F874" s="1"/>
  <c r="B875"/>
  <c r="G875" s="1"/>
  <c r="F875" s="1"/>
  <c r="B876"/>
  <c r="G876" s="1"/>
  <c r="F876" s="1"/>
  <c r="B877"/>
  <c r="G877" s="1"/>
  <c r="F877" s="1"/>
  <c r="B878"/>
  <c r="G878" s="1"/>
  <c r="F878" s="1"/>
  <c r="B879"/>
  <c r="G879" s="1"/>
  <c r="F879" s="1"/>
  <c r="B880"/>
  <c r="G880" s="1"/>
  <c r="F880" s="1"/>
  <c r="B881"/>
  <c r="G881" s="1"/>
  <c r="F881" s="1"/>
  <c r="B882"/>
  <c r="G882" s="1"/>
  <c r="F882" s="1"/>
  <c r="B883"/>
  <c r="G883" s="1"/>
  <c r="F883" s="1"/>
  <c r="B884"/>
  <c r="G884" s="1"/>
  <c r="F884" s="1"/>
  <c r="B885"/>
  <c r="G885" s="1"/>
  <c r="F885" s="1"/>
  <c r="B886"/>
  <c r="G886" s="1"/>
  <c r="F886" s="1"/>
  <c r="B887"/>
  <c r="G887" s="1"/>
  <c r="F887" s="1"/>
  <c r="B888"/>
  <c r="G888" s="1"/>
  <c r="F888" s="1"/>
  <c r="B889"/>
  <c r="G889" s="1"/>
  <c r="F889" s="1"/>
  <c r="B890"/>
  <c r="G890" s="1"/>
  <c r="F890" s="1"/>
  <c r="B891"/>
  <c r="G891" s="1"/>
  <c r="F891" s="1"/>
  <c r="B892"/>
  <c r="G892" s="1"/>
  <c r="F892" s="1"/>
  <c r="B893"/>
  <c r="G893" s="1"/>
  <c r="F893" s="1"/>
  <c r="B894"/>
  <c r="G894" s="1"/>
  <c r="F894" s="1"/>
  <c r="B895"/>
  <c r="G895" s="1"/>
  <c r="F895" s="1"/>
  <c r="B896"/>
  <c r="G896" s="1"/>
  <c r="F896" s="1"/>
  <c r="B897"/>
  <c r="G897" s="1"/>
  <c r="F897" s="1"/>
  <c r="B898"/>
  <c r="G898" s="1"/>
  <c r="F898" s="1"/>
  <c r="B899"/>
  <c r="G899" s="1"/>
  <c r="F899" s="1"/>
  <c r="B900"/>
  <c r="G900" s="1"/>
  <c r="F900" s="1"/>
  <c r="B901"/>
  <c r="G901" s="1"/>
  <c r="F901" s="1"/>
  <c r="B902"/>
  <c r="G902" s="1"/>
  <c r="F902" s="1"/>
  <c r="B903"/>
  <c r="G903" s="1"/>
  <c r="F903" s="1"/>
  <c r="B904"/>
  <c r="G904" s="1"/>
  <c r="F904" s="1"/>
  <c r="B905"/>
  <c r="G905" s="1"/>
  <c r="F905" s="1"/>
  <c r="B906"/>
  <c r="G906" s="1"/>
  <c r="F906" s="1"/>
  <c r="B907"/>
  <c r="G907" s="1"/>
  <c r="F907" s="1"/>
  <c r="B908"/>
  <c r="G908" s="1"/>
  <c r="F908" s="1"/>
  <c r="B909"/>
  <c r="G909" s="1"/>
  <c r="F909" s="1"/>
  <c r="B910"/>
  <c r="G910" s="1"/>
  <c r="F910" s="1"/>
  <c r="B911"/>
  <c r="G911" s="1"/>
  <c r="F911" s="1"/>
  <c r="B912"/>
  <c r="G912" s="1"/>
  <c r="F912" s="1"/>
  <c r="B913"/>
  <c r="G913" s="1"/>
  <c r="F913" s="1"/>
  <c r="B914"/>
  <c r="G914" s="1"/>
  <c r="F914" s="1"/>
  <c r="B915"/>
  <c r="G915" s="1"/>
  <c r="F915" s="1"/>
  <c r="B916"/>
  <c r="G916" s="1"/>
  <c r="F916" s="1"/>
  <c r="B917"/>
  <c r="G917" s="1"/>
  <c r="F917" s="1"/>
  <c r="B918"/>
  <c r="G918" s="1"/>
  <c r="F918" s="1"/>
  <c r="B919"/>
  <c r="G919" s="1"/>
  <c r="F919" s="1"/>
  <c r="B920"/>
  <c r="G920" s="1"/>
  <c r="F920" s="1"/>
  <c r="B921"/>
  <c r="G921" s="1"/>
  <c r="F921" s="1"/>
  <c r="B922"/>
  <c r="G922" s="1"/>
  <c r="F922" s="1"/>
  <c r="B923"/>
  <c r="G923" s="1"/>
  <c r="F923" s="1"/>
  <c r="B924"/>
  <c r="G924" s="1"/>
  <c r="F924" s="1"/>
  <c r="B925"/>
  <c r="G925" s="1"/>
  <c r="F925" s="1"/>
  <c r="B926"/>
  <c r="G926" s="1"/>
  <c r="F926" s="1"/>
  <c r="B927"/>
  <c r="G927" s="1"/>
  <c r="F927" s="1"/>
  <c r="B928"/>
  <c r="G928" s="1"/>
  <c r="F928" s="1"/>
  <c r="B929"/>
  <c r="G929" s="1"/>
  <c r="F929" s="1"/>
  <c r="B930"/>
  <c r="G930" s="1"/>
  <c r="F930" s="1"/>
  <c r="B931"/>
  <c r="G931" s="1"/>
  <c r="F931" s="1"/>
  <c r="B932"/>
  <c r="G932" s="1"/>
  <c r="F932" s="1"/>
  <c r="B933"/>
  <c r="G933" s="1"/>
  <c r="F933" s="1"/>
  <c r="B934"/>
  <c r="G934" s="1"/>
  <c r="F934" s="1"/>
  <c r="B935"/>
  <c r="G935" s="1"/>
  <c r="F935" s="1"/>
  <c r="B936"/>
  <c r="G936" s="1"/>
  <c r="F936" s="1"/>
  <c r="B937"/>
  <c r="G937" s="1"/>
  <c r="F937" s="1"/>
  <c r="B938"/>
  <c r="G938" s="1"/>
  <c r="F938" s="1"/>
  <c r="B939"/>
  <c r="G939" s="1"/>
  <c r="F939" s="1"/>
  <c r="B940"/>
  <c r="G940" s="1"/>
  <c r="F940" s="1"/>
  <c r="B941"/>
  <c r="G941" s="1"/>
  <c r="F941" s="1"/>
  <c r="B942"/>
  <c r="G942" s="1"/>
  <c r="F942" s="1"/>
  <c r="B943"/>
  <c r="G943" s="1"/>
  <c r="F943" s="1"/>
  <c r="B944"/>
  <c r="G944" s="1"/>
  <c r="F944" s="1"/>
  <c r="B945"/>
  <c r="G945" s="1"/>
  <c r="F945" s="1"/>
  <c r="B946"/>
  <c r="G946" s="1"/>
  <c r="F946" s="1"/>
  <c r="B947"/>
  <c r="G947" s="1"/>
  <c r="F947" s="1"/>
  <c r="B948"/>
  <c r="G948" s="1"/>
  <c r="F948" s="1"/>
  <c r="B949"/>
  <c r="G949" s="1"/>
  <c r="F949" s="1"/>
  <c r="B950"/>
  <c r="G950" s="1"/>
  <c r="F950" s="1"/>
  <c r="B951"/>
  <c r="G951" s="1"/>
  <c r="F951" s="1"/>
  <c r="B952"/>
  <c r="G952" s="1"/>
  <c r="F952" s="1"/>
  <c r="B953"/>
  <c r="G953" s="1"/>
  <c r="F953" s="1"/>
  <c r="B954"/>
  <c r="G954" s="1"/>
  <c r="F954" s="1"/>
  <c r="B955"/>
  <c r="G955" s="1"/>
  <c r="F955" s="1"/>
  <c r="B956"/>
  <c r="G956" s="1"/>
  <c r="F956" s="1"/>
  <c r="B957"/>
  <c r="G957" s="1"/>
  <c r="F957" s="1"/>
  <c r="B958"/>
  <c r="G958" s="1"/>
  <c r="F958" s="1"/>
  <c r="B959"/>
  <c r="G959" s="1"/>
  <c r="F959" s="1"/>
  <c r="B960"/>
  <c r="G960" s="1"/>
  <c r="F960" s="1"/>
  <c r="B961"/>
  <c r="G961" s="1"/>
  <c r="F961" s="1"/>
  <c r="B962"/>
  <c r="G962" s="1"/>
  <c r="F962" s="1"/>
  <c r="B963"/>
  <c r="G963" s="1"/>
  <c r="F963" s="1"/>
  <c r="B964"/>
  <c r="G964" s="1"/>
  <c r="F964" s="1"/>
  <c r="B965"/>
  <c r="G965" s="1"/>
  <c r="F965" s="1"/>
  <c r="B966"/>
  <c r="G966" s="1"/>
  <c r="F966" s="1"/>
  <c r="B967"/>
  <c r="G967" s="1"/>
  <c r="F967" s="1"/>
  <c r="B968"/>
  <c r="G968" s="1"/>
  <c r="F968" s="1"/>
  <c r="B969"/>
  <c r="G969" s="1"/>
  <c r="F969" s="1"/>
  <c r="B970"/>
  <c r="G970" s="1"/>
  <c r="F970" s="1"/>
  <c r="B971"/>
  <c r="G971" s="1"/>
  <c r="F971" s="1"/>
  <c r="B972"/>
  <c r="G972" s="1"/>
  <c r="F972" s="1"/>
  <c r="B973"/>
  <c r="G973" s="1"/>
  <c r="F973" s="1"/>
  <c r="B974"/>
  <c r="G974" s="1"/>
  <c r="F974" s="1"/>
  <c r="B975"/>
  <c r="G975" s="1"/>
  <c r="F975" s="1"/>
  <c r="B976"/>
  <c r="G976" s="1"/>
  <c r="F976" s="1"/>
  <c r="B977"/>
  <c r="G977" s="1"/>
  <c r="F977" s="1"/>
  <c r="B978"/>
  <c r="G978" s="1"/>
  <c r="F978" s="1"/>
  <c r="B979"/>
  <c r="G979" s="1"/>
  <c r="F979" s="1"/>
  <c r="B980"/>
  <c r="G980" s="1"/>
  <c r="F980" s="1"/>
  <c r="B981"/>
  <c r="G981" s="1"/>
  <c r="F981" s="1"/>
  <c r="B982"/>
  <c r="G982" s="1"/>
  <c r="F982" s="1"/>
  <c r="B983"/>
  <c r="G983" s="1"/>
  <c r="F983" s="1"/>
  <c r="B984"/>
  <c r="G984" s="1"/>
  <c r="F984" s="1"/>
  <c r="B985"/>
  <c r="G985" s="1"/>
  <c r="F985" s="1"/>
  <c r="B986"/>
  <c r="G986" s="1"/>
  <c r="F986" s="1"/>
  <c r="B987"/>
  <c r="G987" s="1"/>
  <c r="F987" s="1"/>
  <c r="B988"/>
  <c r="G988" s="1"/>
  <c r="F988" s="1"/>
  <c r="B989"/>
  <c r="G989" s="1"/>
  <c r="F989" s="1"/>
  <c r="B990"/>
  <c r="G990" s="1"/>
  <c r="F990" s="1"/>
  <c r="B991"/>
  <c r="G991" s="1"/>
  <c r="F991" s="1"/>
  <c r="B992"/>
  <c r="G992" s="1"/>
  <c r="F992" s="1"/>
  <c r="B993"/>
  <c r="G993" s="1"/>
  <c r="F993" s="1"/>
  <c r="B994"/>
  <c r="G994" s="1"/>
  <c r="F994" s="1"/>
  <c r="B995"/>
  <c r="G995" s="1"/>
  <c r="F995" s="1"/>
  <c r="B996"/>
  <c r="G996" s="1"/>
  <c r="F996" s="1"/>
  <c r="B997"/>
  <c r="G997" s="1"/>
  <c r="F997" s="1"/>
  <c r="B998"/>
  <c r="G998" s="1"/>
  <c r="F998" s="1"/>
  <c r="B999"/>
  <c r="G999" s="1"/>
  <c r="F999" s="1"/>
  <c r="B1000"/>
  <c r="G1000" s="1"/>
  <c r="F1000" s="1"/>
  <c r="B1001"/>
  <c r="G1001" s="1"/>
  <c r="F1001" s="1"/>
  <c r="B1002"/>
  <c r="G1002" s="1"/>
  <c r="F1002" s="1"/>
  <c r="B103"/>
  <c r="G103" s="1"/>
  <c r="F103" s="1"/>
  <c r="B104"/>
  <c r="G104" s="1"/>
  <c r="F104" s="1"/>
  <c r="B105"/>
  <c r="G105" s="1"/>
  <c r="F105" s="1"/>
  <c r="B106"/>
  <c r="G106" s="1"/>
  <c r="F106" s="1"/>
  <c r="B107"/>
  <c r="G107" s="1"/>
  <c r="F107" s="1"/>
  <c r="B108"/>
  <c r="G108" s="1"/>
  <c r="F108" s="1"/>
  <c r="B109"/>
  <c r="G109" s="1"/>
  <c r="F109" s="1"/>
  <c r="B110"/>
  <c r="G110" s="1"/>
  <c r="F110" s="1"/>
  <c r="B111"/>
  <c r="G111" s="1"/>
  <c r="F111" s="1"/>
  <c r="B112"/>
  <c r="G112" s="1"/>
  <c r="F112" s="1"/>
  <c r="B113"/>
  <c r="G113" s="1"/>
  <c r="F113" s="1"/>
  <c r="B114"/>
  <c r="G114" s="1"/>
  <c r="F114" s="1"/>
  <c r="B115"/>
  <c r="G115" s="1"/>
  <c r="F115" s="1"/>
  <c r="B116"/>
  <c r="G116" s="1"/>
  <c r="F116" s="1"/>
  <c r="B117"/>
  <c r="G117" s="1"/>
  <c r="F117" s="1"/>
  <c r="B118"/>
  <c r="G118" s="1"/>
  <c r="F118" s="1"/>
  <c r="B119"/>
  <c r="G119" s="1"/>
  <c r="F119" s="1"/>
  <c r="B120"/>
  <c r="G120" s="1"/>
  <c r="F120" s="1"/>
  <c r="B121"/>
  <c r="G121" s="1"/>
  <c r="F121" s="1"/>
  <c r="B122"/>
  <c r="G122" s="1"/>
  <c r="F122" s="1"/>
  <c r="B123"/>
  <c r="G123" s="1"/>
  <c r="F123" s="1"/>
  <c r="B124"/>
  <c r="G124" s="1"/>
  <c r="F124" s="1"/>
  <c r="B125"/>
  <c r="G125" s="1"/>
  <c r="F125" s="1"/>
  <c r="B126"/>
  <c r="G126" s="1"/>
  <c r="F126" s="1"/>
  <c r="B127"/>
  <c r="G127" s="1"/>
  <c r="F127" s="1"/>
  <c r="B128"/>
  <c r="G128" s="1"/>
  <c r="F128" s="1"/>
  <c r="B129"/>
  <c r="G129" s="1"/>
  <c r="F129" s="1"/>
  <c r="B130"/>
  <c r="G130" s="1"/>
  <c r="F130" s="1"/>
  <c r="B131"/>
  <c r="G131" s="1"/>
  <c r="F131" s="1"/>
  <c r="B132"/>
  <c r="G132" s="1"/>
  <c r="F132" s="1"/>
  <c r="B133"/>
  <c r="G133" s="1"/>
  <c r="F133" s="1"/>
  <c r="B134"/>
  <c r="G134" s="1"/>
  <c r="F134" s="1"/>
  <c r="B135"/>
  <c r="G135" s="1"/>
  <c r="F135" s="1"/>
  <c r="B136"/>
  <c r="G136" s="1"/>
  <c r="F136" s="1"/>
  <c r="B137"/>
  <c r="G137" s="1"/>
  <c r="F137" s="1"/>
  <c r="B138"/>
  <c r="G138" s="1"/>
  <c r="F138" s="1"/>
  <c r="B139"/>
  <c r="G139" s="1"/>
  <c r="F139" s="1"/>
  <c r="B140"/>
  <c r="G140" s="1"/>
  <c r="F140" s="1"/>
  <c r="B141"/>
  <c r="G141" s="1"/>
  <c r="F141" s="1"/>
  <c r="B142"/>
  <c r="G142" s="1"/>
  <c r="F142" s="1"/>
  <c r="B143"/>
  <c r="G143" s="1"/>
  <c r="F143" s="1"/>
  <c r="B144"/>
  <c r="G144" s="1"/>
  <c r="F144" s="1"/>
  <c r="B145"/>
  <c r="G145" s="1"/>
  <c r="F145" s="1"/>
  <c r="B146"/>
  <c r="G146" s="1"/>
  <c r="F146" s="1"/>
  <c r="B147"/>
  <c r="G147" s="1"/>
  <c r="F147" s="1"/>
  <c r="B148"/>
  <c r="G148" s="1"/>
  <c r="F148" s="1"/>
  <c r="B149"/>
  <c r="G149" s="1"/>
  <c r="F149" s="1"/>
  <c r="B150"/>
  <c r="G150" s="1"/>
  <c r="F150" s="1"/>
  <c r="B151"/>
  <c r="G151" s="1"/>
  <c r="F151" s="1"/>
  <c r="B152"/>
  <c r="G152" s="1"/>
  <c r="F152" s="1"/>
  <c r="B153"/>
  <c r="G153" s="1"/>
  <c r="F153" s="1"/>
  <c r="B154"/>
  <c r="G154" s="1"/>
  <c r="F154" s="1"/>
  <c r="B155"/>
  <c r="G155" s="1"/>
  <c r="F155" s="1"/>
  <c r="B156"/>
  <c r="G156" s="1"/>
  <c r="F156" s="1"/>
  <c r="B157"/>
  <c r="G157" s="1"/>
  <c r="F157" s="1"/>
  <c r="B158"/>
  <c r="G158" s="1"/>
  <c r="F158" s="1"/>
  <c r="B159"/>
  <c r="G159" s="1"/>
  <c r="F159" s="1"/>
  <c r="B160"/>
  <c r="G160" s="1"/>
  <c r="F160" s="1"/>
  <c r="B161"/>
  <c r="G161" s="1"/>
  <c r="F161" s="1"/>
  <c r="B162"/>
  <c r="G162" s="1"/>
  <c r="F162" s="1"/>
  <c r="B163"/>
  <c r="G163" s="1"/>
  <c r="F163" s="1"/>
  <c r="B164"/>
  <c r="G164" s="1"/>
  <c r="F164" s="1"/>
  <c r="B165"/>
  <c r="G165" s="1"/>
  <c r="F165" s="1"/>
  <c r="B166"/>
  <c r="G166" s="1"/>
  <c r="F166" s="1"/>
  <c r="B167"/>
  <c r="G167" s="1"/>
  <c r="F167" s="1"/>
  <c r="B168"/>
  <c r="G168" s="1"/>
  <c r="F168" s="1"/>
  <c r="B169"/>
  <c r="G169" s="1"/>
  <c r="F169" s="1"/>
  <c r="B170"/>
  <c r="G170" s="1"/>
  <c r="F170" s="1"/>
  <c r="B171"/>
  <c r="G171" s="1"/>
  <c r="F171" s="1"/>
  <c r="B172"/>
  <c r="G172" s="1"/>
  <c r="F172" s="1"/>
  <c r="B173"/>
  <c r="G173" s="1"/>
  <c r="F173" s="1"/>
  <c r="B174"/>
  <c r="G174" s="1"/>
  <c r="F174" s="1"/>
  <c r="B175"/>
  <c r="G175" s="1"/>
  <c r="F175" s="1"/>
  <c r="B176"/>
  <c r="G176" s="1"/>
  <c r="F176" s="1"/>
  <c r="B177"/>
  <c r="G177" s="1"/>
  <c r="F177" s="1"/>
  <c r="B178"/>
  <c r="G178" s="1"/>
  <c r="F178" s="1"/>
  <c r="B179"/>
  <c r="G179" s="1"/>
  <c r="F179" s="1"/>
  <c r="B180"/>
  <c r="G180" s="1"/>
  <c r="F180" s="1"/>
  <c r="B181"/>
  <c r="G181" s="1"/>
  <c r="F181" s="1"/>
  <c r="B182"/>
  <c r="G182" s="1"/>
  <c r="F182" s="1"/>
  <c r="B183"/>
  <c r="G183" s="1"/>
  <c r="F183" s="1"/>
  <c r="B184"/>
  <c r="G184" s="1"/>
  <c r="F184" s="1"/>
  <c r="B185"/>
  <c r="G185" s="1"/>
  <c r="F185" s="1"/>
  <c r="B186"/>
  <c r="G186" s="1"/>
  <c r="F186" s="1"/>
  <c r="B187"/>
  <c r="G187" s="1"/>
  <c r="F187" s="1"/>
  <c r="B188"/>
  <c r="G188" s="1"/>
  <c r="F188" s="1"/>
  <c r="B189"/>
  <c r="G189" s="1"/>
  <c r="F189" s="1"/>
  <c r="B190"/>
  <c r="G190" s="1"/>
  <c r="F190" s="1"/>
  <c r="B191"/>
  <c r="G191" s="1"/>
  <c r="F191" s="1"/>
  <c r="B192"/>
  <c r="G192" s="1"/>
  <c r="F192" s="1"/>
  <c r="B193"/>
  <c r="G193" s="1"/>
  <c r="F193" s="1"/>
  <c r="B194"/>
  <c r="G194" s="1"/>
  <c r="F194" s="1"/>
  <c r="B195"/>
  <c r="G195" s="1"/>
  <c r="F195" s="1"/>
  <c r="B196"/>
  <c r="G196" s="1"/>
  <c r="F196" s="1"/>
  <c r="B197"/>
  <c r="G197" s="1"/>
  <c r="F197" s="1"/>
  <c r="B198"/>
  <c r="G198" s="1"/>
  <c r="F198" s="1"/>
  <c r="B199"/>
  <c r="G199" s="1"/>
  <c r="F199" s="1"/>
  <c r="B200"/>
  <c r="G200" s="1"/>
  <c r="F200" s="1"/>
  <c r="B201"/>
  <c r="G201" s="1"/>
  <c r="F201" s="1"/>
  <c r="B202"/>
  <c r="G202" s="1"/>
  <c r="F202" s="1"/>
  <c r="B203"/>
  <c r="G203" s="1"/>
  <c r="F203" s="1"/>
  <c r="B204"/>
  <c r="G204" s="1"/>
  <c r="F204" s="1"/>
  <c r="B205"/>
  <c r="G205" s="1"/>
  <c r="F205" s="1"/>
  <c r="B206"/>
  <c r="G206" s="1"/>
  <c r="F206" s="1"/>
  <c r="B207"/>
  <c r="G207" s="1"/>
  <c r="F207" s="1"/>
  <c r="B208"/>
  <c r="G208" s="1"/>
  <c r="F208" s="1"/>
  <c r="B209"/>
  <c r="G209" s="1"/>
  <c r="F209" s="1"/>
  <c r="B210"/>
  <c r="G210" s="1"/>
  <c r="F210" s="1"/>
  <c r="B211"/>
  <c r="G211" s="1"/>
  <c r="F211" s="1"/>
  <c r="B212"/>
  <c r="G212" s="1"/>
  <c r="F212" s="1"/>
  <c r="B213"/>
  <c r="G213" s="1"/>
  <c r="F213" s="1"/>
  <c r="B214"/>
  <c r="G214" s="1"/>
  <c r="F214" s="1"/>
  <c r="B215"/>
  <c r="G215" s="1"/>
  <c r="F215" s="1"/>
  <c r="B216"/>
  <c r="G216" s="1"/>
  <c r="F216" s="1"/>
  <c r="B217"/>
  <c r="G217" s="1"/>
  <c r="F217" s="1"/>
  <c r="B218"/>
  <c r="G218" s="1"/>
  <c r="F218" s="1"/>
  <c r="B219"/>
  <c r="G219" s="1"/>
  <c r="F219" s="1"/>
  <c r="B220"/>
  <c r="G220" s="1"/>
  <c r="F220" s="1"/>
  <c r="B221"/>
  <c r="G221" s="1"/>
  <c r="F221" s="1"/>
  <c r="B222"/>
  <c r="G222" s="1"/>
  <c r="F222" s="1"/>
  <c r="B223"/>
  <c r="G223" s="1"/>
  <c r="F223" s="1"/>
  <c r="B224"/>
  <c r="G224" s="1"/>
  <c r="F224" s="1"/>
  <c r="B225"/>
  <c r="G225" s="1"/>
  <c r="F225" s="1"/>
  <c r="B226"/>
  <c r="G226" s="1"/>
  <c r="F226" s="1"/>
  <c r="B227"/>
  <c r="G227" s="1"/>
  <c r="F227" s="1"/>
  <c r="B228"/>
  <c r="G228" s="1"/>
  <c r="F228" s="1"/>
  <c r="B229"/>
  <c r="G229" s="1"/>
  <c r="F229" s="1"/>
  <c r="B230"/>
  <c r="G230" s="1"/>
  <c r="F230" s="1"/>
  <c r="B231"/>
  <c r="G231" s="1"/>
  <c r="F231" s="1"/>
  <c r="B232"/>
  <c r="G232" s="1"/>
  <c r="F232" s="1"/>
  <c r="B233"/>
  <c r="G233" s="1"/>
  <c r="F233" s="1"/>
  <c r="B234"/>
  <c r="G234" s="1"/>
  <c r="F234" s="1"/>
  <c r="B235"/>
  <c r="G235" s="1"/>
  <c r="F235" s="1"/>
  <c r="B236"/>
  <c r="G236" s="1"/>
  <c r="F236" s="1"/>
  <c r="B237"/>
  <c r="G237" s="1"/>
  <c r="F237" s="1"/>
  <c r="B238"/>
  <c r="G238" s="1"/>
  <c r="F238" s="1"/>
  <c r="B239"/>
  <c r="G239" s="1"/>
  <c r="F239" s="1"/>
  <c r="B240"/>
  <c r="G240" s="1"/>
  <c r="F240" s="1"/>
  <c r="B241"/>
  <c r="G241" s="1"/>
  <c r="F241" s="1"/>
  <c r="B242"/>
  <c r="G242" s="1"/>
  <c r="F242" s="1"/>
  <c r="B243"/>
  <c r="G243" s="1"/>
  <c r="F243" s="1"/>
  <c r="B244"/>
  <c r="G244" s="1"/>
  <c r="F244" s="1"/>
  <c r="B245"/>
  <c r="G245" s="1"/>
  <c r="F245" s="1"/>
  <c r="B246"/>
  <c r="G246" s="1"/>
  <c r="F246" s="1"/>
  <c r="B247"/>
  <c r="G247" s="1"/>
  <c r="F247" s="1"/>
  <c r="B248"/>
  <c r="G248" s="1"/>
  <c r="F248" s="1"/>
  <c r="B249"/>
  <c r="G249" s="1"/>
  <c r="F249" s="1"/>
  <c r="B250"/>
  <c r="G250" s="1"/>
  <c r="F250" s="1"/>
  <c r="B251"/>
  <c r="G251" s="1"/>
  <c r="F251" s="1"/>
  <c r="B252"/>
  <c r="G252" s="1"/>
  <c r="F252" s="1"/>
  <c r="B253"/>
  <c r="G253" s="1"/>
  <c r="F253" s="1"/>
  <c r="B254"/>
  <c r="G254" s="1"/>
  <c r="F254" s="1"/>
  <c r="B255"/>
  <c r="G255" s="1"/>
  <c r="F255" s="1"/>
  <c r="B256"/>
  <c r="G256" s="1"/>
  <c r="F256" s="1"/>
  <c r="B257"/>
  <c r="G257" s="1"/>
  <c r="F257" s="1"/>
  <c r="B258"/>
  <c r="G258" s="1"/>
  <c r="F258" s="1"/>
  <c r="B259"/>
  <c r="G259" s="1"/>
  <c r="F259" s="1"/>
  <c r="B260"/>
  <c r="G260" s="1"/>
  <c r="F260" s="1"/>
  <c r="B261"/>
  <c r="G261" s="1"/>
  <c r="F261" s="1"/>
  <c r="B262"/>
  <c r="G262" s="1"/>
  <c r="F262" s="1"/>
  <c r="B263"/>
  <c r="G263" s="1"/>
  <c r="F263" s="1"/>
  <c r="B264"/>
  <c r="G264" s="1"/>
  <c r="F264" s="1"/>
  <c r="B265"/>
  <c r="G265" s="1"/>
  <c r="F265" s="1"/>
  <c r="B266"/>
  <c r="G266" s="1"/>
  <c r="F266" s="1"/>
  <c r="B267"/>
  <c r="G267" s="1"/>
  <c r="F267" s="1"/>
  <c r="B268"/>
  <c r="G268" s="1"/>
  <c r="F268" s="1"/>
  <c r="B269"/>
  <c r="G269" s="1"/>
  <c r="F269" s="1"/>
  <c r="B270"/>
  <c r="G270" s="1"/>
  <c r="F270" s="1"/>
  <c r="B271"/>
  <c r="G271" s="1"/>
  <c r="F271" s="1"/>
  <c r="B272"/>
  <c r="G272" s="1"/>
  <c r="F272" s="1"/>
  <c r="B273"/>
  <c r="G273" s="1"/>
  <c r="F273" s="1"/>
  <c r="B274"/>
  <c r="G274" s="1"/>
  <c r="F274" s="1"/>
  <c r="B275"/>
  <c r="G275" s="1"/>
  <c r="F275" s="1"/>
  <c r="B276"/>
  <c r="G276" s="1"/>
  <c r="F276" s="1"/>
  <c r="B277"/>
  <c r="G277" s="1"/>
  <c r="F277" s="1"/>
  <c r="B278"/>
  <c r="G278" s="1"/>
  <c r="F278" s="1"/>
  <c r="B279"/>
  <c r="G279" s="1"/>
  <c r="F279" s="1"/>
  <c r="B280"/>
  <c r="G280" s="1"/>
  <c r="F280" s="1"/>
  <c r="B281"/>
  <c r="G281" s="1"/>
  <c r="F281" s="1"/>
  <c r="B282"/>
  <c r="G282" s="1"/>
  <c r="F282" s="1"/>
  <c r="B283"/>
  <c r="G283" s="1"/>
  <c r="F283" s="1"/>
  <c r="B284"/>
  <c r="G284" s="1"/>
  <c r="F284" s="1"/>
  <c r="B285"/>
  <c r="G285" s="1"/>
  <c r="F285" s="1"/>
  <c r="B286"/>
  <c r="G286" s="1"/>
  <c r="F286" s="1"/>
  <c r="B287"/>
  <c r="G287" s="1"/>
  <c r="F287" s="1"/>
  <c r="B288"/>
  <c r="G288" s="1"/>
  <c r="F288" s="1"/>
  <c r="B289"/>
  <c r="G289" s="1"/>
  <c r="F289" s="1"/>
  <c r="B290"/>
  <c r="G290" s="1"/>
  <c r="F290" s="1"/>
  <c r="B291"/>
  <c r="G291" s="1"/>
  <c r="F291" s="1"/>
  <c r="B292"/>
  <c r="G292" s="1"/>
  <c r="F292" s="1"/>
  <c r="B293"/>
  <c r="G293" s="1"/>
  <c r="F293" s="1"/>
  <c r="B294"/>
  <c r="G294" s="1"/>
  <c r="F294" s="1"/>
  <c r="B295"/>
  <c r="G295" s="1"/>
  <c r="F295" s="1"/>
  <c r="B296"/>
  <c r="G296" s="1"/>
  <c r="F296" s="1"/>
  <c r="B297"/>
  <c r="G297" s="1"/>
  <c r="F297" s="1"/>
  <c r="B298"/>
  <c r="G298" s="1"/>
  <c r="F298" s="1"/>
  <c r="B299"/>
  <c r="G299" s="1"/>
  <c r="F299" s="1"/>
  <c r="B300"/>
  <c r="G300" s="1"/>
  <c r="F300" s="1"/>
  <c r="B301"/>
  <c r="G301" s="1"/>
  <c r="F301" s="1"/>
  <c r="B302"/>
  <c r="G302" s="1"/>
  <c r="F302" s="1"/>
  <c r="B303"/>
  <c r="G303" s="1"/>
  <c r="F303" s="1"/>
  <c r="B304"/>
  <c r="G304" s="1"/>
  <c r="F304" s="1"/>
  <c r="B305"/>
  <c r="G305" s="1"/>
  <c r="F305" s="1"/>
  <c r="B306"/>
  <c r="G306" s="1"/>
  <c r="F306" s="1"/>
  <c r="B307"/>
  <c r="G307" s="1"/>
  <c r="F307" s="1"/>
  <c r="B308"/>
  <c r="G308" s="1"/>
  <c r="F308" s="1"/>
  <c r="B309"/>
  <c r="G309" s="1"/>
  <c r="F309" s="1"/>
  <c r="B310"/>
  <c r="G310" s="1"/>
  <c r="F310" s="1"/>
  <c r="B311"/>
  <c r="G311" s="1"/>
  <c r="F311" s="1"/>
  <c r="B312"/>
  <c r="G312" s="1"/>
  <c r="F312" s="1"/>
  <c r="B313"/>
  <c r="G313" s="1"/>
  <c r="F313" s="1"/>
  <c r="B314"/>
  <c r="G314" s="1"/>
  <c r="F314" s="1"/>
  <c r="B315"/>
  <c r="G315" s="1"/>
  <c r="F315" s="1"/>
  <c r="B316"/>
  <c r="G316" s="1"/>
  <c r="F316" s="1"/>
  <c r="B317"/>
  <c r="G317" s="1"/>
  <c r="F317" s="1"/>
  <c r="B318"/>
  <c r="G318" s="1"/>
  <c r="F318" s="1"/>
  <c r="B319"/>
  <c r="G319" s="1"/>
  <c r="F319" s="1"/>
  <c r="B320"/>
  <c r="G320" s="1"/>
  <c r="F320" s="1"/>
  <c r="B321"/>
  <c r="G321" s="1"/>
  <c r="F321" s="1"/>
  <c r="B322"/>
  <c r="G322" s="1"/>
  <c r="F322" s="1"/>
  <c r="B323"/>
  <c r="G323" s="1"/>
  <c r="F323" s="1"/>
  <c r="B324"/>
  <c r="G324" s="1"/>
  <c r="F324" s="1"/>
  <c r="B325"/>
  <c r="G325" s="1"/>
  <c r="F325" s="1"/>
  <c r="B326"/>
  <c r="G326" s="1"/>
  <c r="F326" s="1"/>
  <c r="B327"/>
  <c r="G327" s="1"/>
  <c r="F327" s="1"/>
  <c r="B328"/>
  <c r="G328" s="1"/>
  <c r="F328" s="1"/>
  <c r="B329"/>
  <c r="G329" s="1"/>
  <c r="F329" s="1"/>
  <c r="B330"/>
  <c r="G330" s="1"/>
  <c r="F330" s="1"/>
  <c r="B331"/>
  <c r="G331" s="1"/>
  <c r="F331" s="1"/>
  <c r="B332"/>
  <c r="G332" s="1"/>
  <c r="F332" s="1"/>
  <c r="B333"/>
  <c r="G333" s="1"/>
  <c r="F333" s="1"/>
  <c r="B334"/>
  <c r="G334" s="1"/>
  <c r="F334" s="1"/>
  <c r="B335"/>
  <c r="G335" s="1"/>
  <c r="F335" s="1"/>
  <c r="B336"/>
  <c r="G336" s="1"/>
  <c r="F336" s="1"/>
  <c r="B337"/>
  <c r="G337" s="1"/>
  <c r="F337" s="1"/>
  <c r="B338"/>
  <c r="G338" s="1"/>
  <c r="F338" s="1"/>
  <c r="B339"/>
  <c r="G339" s="1"/>
  <c r="F339" s="1"/>
  <c r="B340"/>
  <c r="G340" s="1"/>
  <c r="F340" s="1"/>
  <c r="B341"/>
  <c r="G341" s="1"/>
  <c r="F341" s="1"/>
  <c r="B342"/>
  <c r="G342" s="1"/>
  <c r="F342" s="1"/>
  <c r="B343"/>
  <c r="G343" s="1"/>
  <c r="F343" s="1"/>
  <c r="B344"/>
  <c r="G344" s="1"/>
  <c r="F344" s="1"/>
  <c r="B345"/>
  <c r="G345" s="1"/>
  <c r="F345" s="1"/>
  <c r="B346"/>
  <c r="G346" s="1"/>
  <c r="F346" s="1"/>
  <c r="B347"/>
  <c r="G347" s="1"/>
  <c r="F347" s="1"/>
  <c r="B348"/>
  <c r="G348" s="1"/>
  <c r="F348" s="1"/>
  <c r="B349"/>
  <c r="G349" s="1"/>
  <c r="F349" s="1"/>
  <c r="B350"/>
  <c r="G350" s="1"/>
  <c r="F350" s="1"/>
  <c r="B351"/>
  <c r="G351" s="1"/>
  <c r="F351" s="1"/>
  <c r="B352"/>
  <c r="G352" s="1"/>
  <c r="F352" s="1"/>
  <c r="B353"/>
  <c r="G353" s="1"/>
  <c r="F353" s="1"/>
  <c r="B354"/>
  <c r="G354" s="1"/>
  <c r="F354" s="1"/>
  <c r="B355"/>
  <c r="G355" s="1"/>
  <c r="F355" s="1"/>
  <c r="B356"/>
  <c r="G356" s="1"/>
  <c r="F356" s="1"/>
  <c r="B357"/>
  <c r="G357" s="1"/>
  <c r="F357" s="1"/>
  <c r="B358"/>
  <c r="G358" s="1"/>
  <c r="F358" s="1"/>
  <c r="B359"/>
  <c r="G359" s="1"/>
  <c r="F359" s="1"/>
  <c r="B360"/>
  <c r="G360" s="1"/>
  <c r="F360" s="1"/>
  <c r="B361"/>
  <c r="G361" s="1"/>
  <c r="F361" s="1"/>
  <c r="B362"/>
  <c r="G362" s="1"/>
  <c r="F362" s="1"/>
  <c r="B363"/>
  <c r="G363" s="1"/>
  <c r="F363" s="1"/>
  <c r="B364"/>
  <c r="G364" s="1"/>
  <c r="F364" s="1"/>
  <c r="B365"/>
  <c r="G365" s="1"/>
  <c r="F365" s="1"/>
  <c r="B366"/>
  <c r="G366" s="1"/>
  <c r="F366" s="1"/>
  <c r="B367"/>
  <c r="G367" s="1"/>
  <c r="F367" s="1"/>
  <c r="B368"/>
  <c r="G368" s="1"/>
  <c r="F368" s="1"/>
  <c r="B369"/>
  <c r="G369" s="1"/>
  <c r="F369" s="1"/>
  <c r="B370"/>
  <c r="G370" s="1"/>
  <c r="F370" s="1"/>
  <c r="B371"/>
  <c r="G371" s="1"/>
  <c r="F371" s="1"/>
  <c r="B372"/>
  <c r="G372" s="1"/>
  <c r="F372" s="1"/>
  <c r="B373"/>
  <c r="G373" s="1"/>
  <c r="F373" s="1"/>
  <c r="B374"/>
  <c r="G374" s="1"/>
  <c r="F374" s="1"/>
  <c r="B375"/>
  <c r="G375" s="1"/>
  <c r="F375" s="1"/>
  <c r="B376"/>
  <c r="G376" s="1"/>
  <c r="F376" s="1"/>
  <c r="B377"/>
  <c r="G377" s="1"/>
  <c r="F377" s="1"/>
  <c r="B378"/>
  <c r="G378" s="1"/>
  <c r="F378" s="1"/>
  <c r="B379"/>
  <c r="G379" s="1"/>
  <c r="F379" s="1"/>
  <c r="B380"/>
  <c r="G380" s="1"/>
  <c r="F380" s="1"/>
  <c r="B381"/>
  <c r="G381" s="1"/>
  <c r="F381" s="1"/>
  <c r="B382"/>
  <c r="G382" s="1"/>
  <c r="F382" s="1"/>
  <c r="B383"/>
  <c r="G383" s="1"/>
  <c r="F383" s="1"/>
  <c r="B384"/>
  <c r="G384" s="1"/>
  <c r="F384" s="1"/>
  <c r="B385"/>
  <c r="G385" s="1"/>
  <c r="F385" s="1"/>
  <c r="B386"/>
  <c r="G386" s="1"/>
  <c r="F386" s="1"/>
  <c r="B387"/>
  <c r="G387" s="1"/>
  <c r="F387" s="1"/>
  <c r="B388"/>
  <c r="G388" s="1"/>
  <c r="F388" s="1"/>
  <c r="B389"/>
  <c r="G389" s="1"/>
  <c r="F389" s="1"/>
  <c r="B390"/>
  <c r="G390" s="1"/>
  <c r="F390" s="1"/>
  <c r="B391"/>
  <c r="G391" s="1"/>
  <c r="F391" s="1"/>
  <c r="B392"/>
  <c r="G392" s="1"/>
  <c r="F392" s="1"/>
  <c r="B393"/>
  <c r="G393" s="1"/>
  <c r="F393" s="1"/>
  <c r="B394"/>
  <c r="G394" s="1"/>
  <c r="F394" s="1"/>
  <c r="B395"/>
  <c r="G395" s="1"/>
  <c r="F395" s="1"/>
  <c r="B396"/>
  <c r="G396" s="1"/>
  <c r="F396" s="1"/>
  <c r="B397"/>
  <c r="G397" s="1"/>
  <c r="F397" s="1"/>
  <c r="B398"/>
  <c r="G398" s="1"/>
  <c r="F398" s="1"/>
  <c r="B399"/>
  <c r="G399" s="1"/>
  <c r="F399" s="1"/>
  <c r="B400"/>
  <c r="G400" s="1"/>
  <c r="F400" s="1"/>
  <c r="B401"/>
  <c r="G401" s="1"/>
  <c r="F401" s="1"/>
  <c r="B402"/>
  <c r="G402" s="1"/>
  <c r="F402" s="1"/>
  <c r="B403"/>
  <c r="G403" s="1"/>
  <c r="F403" s="1"/>
  <c r="B404"/>
  <c r="G404" s="1"/>
  <c r="F404" s="1"/>
  <c r="B405"/>
  <c r="G405" s="1"/>
  <c r="F405" s="1"/>
  <c r="B406"/>
  <c r="G406" s="1"/>
  <c r="F406" s="1"/>
  <c r="B407"/>
  <c r="G407" s="1"/>
  <c r="F407" s="1"/>
  <c r="B408"/>
  <c r="G408" s="1"/>
  <c r="F408" s="1"/>
  <c r="B409"/>
  <c r="G409" s="1"/>
  <c r="F409" s="1"/>
  <c r="B410"/>
  <c r="G410" s="1"/>
  <c r="F410" s="1"/>
  <c r="B411"/>
  <c r="G411" s="1"/>
  <c r="F411" s="1"/>
  <c r="B412"/>
  <c r="G412" s="1"/>
  <c r="F412" s="1"/>
  <c r="B413"/>
  <c r="G413" s="1"/>
  <c r="F413" s="1"/>
  <c r="B414"/>
  <c r="G414" s="1"/>
  <c r="F414" s="1"/>
  <c r="B415"/>
  <c r="G415" s="1"/>
  <c r="F415" s="1"/>
  <c r="B416"/>
  <c r="G416" s="1"/>
  <c r="F416" s="1"/>
  <c r="B417"/>
  <c r="G417" s="1"/>
  <c r="F417" s="1"/>
  <c r="B418"/>
  <c r="G418" s="1"/>
  <c r="F418" s="1"/>
  <c r="B419"/>
  <c r="G419" s="1"/>
  <c r="F419" s="1"/>
  <c r="B420"/>
  <c r="G420" s="1"/>
  <c r="F420" s="1"/>
  <c r="B421"/>
  <c r="G421" s="1"/>
  <c r="F421" s="1"/>
  <c r="B422"/>
  <c r="G422" s="1"/>
  <c r="F422" s="1"/>
  <c r="B423"/>
  <c r="G423" s="1"/>
  <c r="F423" s="1"/>
  <c r="B424"/>
  <c r="G424" s="1"/>
  <c r="F424" s="1"/>
  <c r="B425"/>
  <c r="G425" s="1"/>
  <c r="F425" s="1"/>
  <c r="B426"/>
  <c r="G426" s="1"/>
  <c r="F426" s="1"/>
  <c r="B427"/>
  <c r="G427" s="1"/>
  <c r="F427" s="1"/>
  <c r="B428"/>
  <c r="G428" s="1"/>
  <c r="F428" s="1"/>
  <c r="B429"/>
  <c r="G429" s="1"/>
  <c r="F429" s="1"/>
  <c r="B430"/>
  <c r="G430" s="1"/>
  <c r="F430" s="1"/>
  <c r="B431"/>
  <c r="G431" s="1"/>
  <c r="F431" s="1"/>
  <c r="B432"/>
  <c r="G432" s="1"/>
  <c r="F432" s="1"/>
  <c r="B433"/>
  <c r="G433" s="1"/>
  <c r="F433" s="1"/>
  <c r="B434"/>
  <c r="G434" s="1"/>
  <c r="F434" s="1"/>
  <c r="B435"/>
  <c r="G435" s="1"/>
  <c r="F435" s="1"/>
  <c r="B436"/>
  <c r="G436" s="1"/>
  <c r="F436" s="1"/>
  <c r="B437"/>
  <c r="G437" s="1"/>
  <c r="F437" s="1"/>
  <c r="B438"/>
  <c r="G438" s="1"/>
  <c r="F438" s="1"/>
  <c r="B439"/>
  <c r="G439" s="1"/>
  <c r="F439" s="1"/>
  <c r="B440"/>
  <c r="G440" s="1"/>
  <c r="F440" s="1"/>
  <c r="B441"/>
  <c r="G441" s="1"/>
  <c r="F441" s="1"/>
  <c r="B442"/>
  <c r="G442" s="1"/>
  <c r="F442" s="1"/>
  <c r="B443"/>
  <c r="G443" s="1"/>
  <c r="F443" s="1"/>
  <c r="B444"/>
  <c r="G444" s="1"/>
  <c r="F444" s="1"/>
  <c r="B445"/>
  <c r="G445" s="1"/>
  <c r="F445" s="1"/>
  <c r="B446"/>
  <c r="G446" s="1"/>
  <c r="F446" s="1"/>
  <c r="B447"/>
  <c r="G447" s="1"/>
  <c r="F447" s="1"/>
  <c r="B448"/>
  <c r="G448" s="1"/>
  <c r="F448" s="1"/>
  <c r="B449"/>
  <c r="G449" s="1"/>
  <c r="F449" s="1"/>
  <c r="B450"/>
  <c r="G450" s="1"/>
  <c r="F450" s="1"/>
  <c r="B451"/>
  <c r="G451" s="1"/>
  <c r="F451" s="1"/>
  <c r="B452"/>
  <c r="G452" s="1"/>
  <c r="F452" s="1"/>
  <c r="B453"/>
  <c r="G453" s="1"/>
  <c r="F453" s="1"/>
  <c r="B454"/>
  <c r="G454" s="1"/>
  <c r="F454" s="1"/>
  <c r="B455"/>
  <c r="G455" s="1"/>
  <c r="F455" s="1"/>
  <c r="B456"/>
  <c r="G456" s="1"/>
  <c r="F456" s="1"/>
  <c r="B457"/>
  <c r="G457" s="1"/>
  <c r="F457" s="1"/>
  <c r="B458"/>
  <c r="G458" s="1"/>
  <c r="F458" s="1"/>
  <c r="B459"/>
  <c r="G459" s="1"/>
  <c r="F459" s="1"/>
  <c r="B460"/>
  <c r="G460" s="1"/>
  <c r="F460" s="1"/>
  <c r="B461"/>
  <c r="G461" s="1"/>
  <c r="F461" s="1"/>
  <c r="B462"/>
  <c r="G462" s="1"/>
  <c r="F462" s="1"/>
  <c r="B463"/>
  <c r="G463" s="1"/>
  <c r="F463" s="1"/>
  <c r="B464"/>
  <c r="G464" s="1"/>
  <c r="F464" s="1"/>
  <c r="B465"/>
  <c r="G465" s="1"/>
  <c r="F465" s="1"/>
  <c r="B466"/>
  <c r="G466" s="1"/>
  <c r="F466" s="1"/>
  <c r="B467"/>
  <c r="G467" s="1"/>
  <c r="F467" s="1"/>
  <c r="B468"/>
  <c r="G468" s="1"/>
  <c r="F468" s="1"/>
  <c r="B469"/>
  <c r="G469" s="1"/>
  <c r="F469" s="1"/>
  <c r="B470"/>
  <c r="G470" s="1"/>
  <c r="F470" s="1"/>
  <c r="B471"/>
  <c r="G471" s="1"/>
  <c r="F471" s="1"/>
  <c r="B472"/>
  <c r="G472" s="1"/>
  <c r="F472" s="1"/>
  <c r="B473"/>
  <c r="G473" s="1"/>
  <c r="F473" s="1"/>
  <c r="B474"/>
  <c r="G474" s="1"/>
  <c r="F474" s="1"/>
  <c r="B475"/>
  <c r="G475" s="1"/>
  <c r="F475" s="1"/>
  <c r="B476"/>
  <c r="G476" s="1"/>
  <c r="F476" s="1"/>
  <c r="B477"/>
  <c r="G477" s="1"/>
  <c r="F477" s="1"/>
  <c r="B478"/>
  <c r="G478" s="1"/>
  <c r="F478" s="1"/>
  <c r="B479"/>
  <c r="G479" s="1"/>
  <c r="F479" s="1"/>
  <c r="B480"/>
  <c r="G480" s="1"/>
  <c r="F480" s="1"/>
  <c r="B481"/>
  <c r="G481" s="1"/>
  <c r="F481" s="1"/>
  <c r="B482"/>
  <c r="G482" s="1"/>
  <c r="F482" s="1"/>
  <c r="B483"/>
  <c r="G483" s="1"/>
  <c r="F483" s="1"/>
  <c r="B484"/>
  <c r="G484" s="1"/>
  <c r="F484" s="1"/>
  <c r="B485"/>
  <c r="G485" s="1"/>
  <c r="F485" s="1"/>
  <c r="B486"/>
  <c r="G486" s="1"/>
  <c r="F486" s="1"/>
  <c r="B487"/>
  <c r="G487" s="1"/>
  <c r="F487" s="1"/>
  <c r="B488"/>
  <c r="G488" s="1"/>
  <c r="F488" s="1"/>
  <c r="B489"/>
  <c r="G489" s="1"/>
  <c r="F489" s="1"/>
  <c r="B490"/>
  <c r="G490" s="1"/>
  <c r="F490" s="1"/>
  <c r="B491"/>
  <c r="G491" s="1"/>
  <c r="F491" s="1"/>
  <c r="B492"/>
  <c r="G492" s="1"/>
  <c r="F492" s="1"/>
  <c r="B493"/>
  <c r="G493" s="1"/>
  <c r="F493" s="1"/>
  <c r="B494"/>
  <c r="G494" s="1"/>
  <c r="F494" s="1"/>
  <c r="B495"/>
  <c r="G495" s="1"/>
  <c r="F495" s="1"/>
  <c r="B496"/>
  <c r="G496" s="1"/>
  <c r="F496" s="1"/>
  <c r="B497"/>
  <c r="G497" s="1"/>
  <c r="F497" s="1"/>
  <c r="B498"/>
  <c r="G498" s="1"/>
  <c r="F498" s="1"/>
  <c r="B499"/>
  <c r="G499" s="1"/>
  <c r="F499" s="1"/>
  <c r="B500"/>
  <c r="G500" s="1"/>
  <c r="F500" s="1"/>
  <c r="B501"/>
  <c r="G501" s="1"/>
  <c r="F501" s="1"/>
  <c r="B502"/>
  <c r="G502" s="1"/>
  <c r="F502" s="1"/>
  <c r="B503"/>
  <c r="G503" s="1"/>
  <c r="F503" s="1"/>
  <c r="B504"/>
  <c r="G504" s="1"/>
  <c r="F504" s="1"/>
  <c r="B505"/>
  <c r="G505" s="1"/>
  <c r="F505" s="1"/>
  <c r="B506"/>
  <c r="G506" s="1"/>
  <c r="F506" s="1"/>
  <c r="B507"/>
  <c r="G507" s="1"/>
  <c r="F507" s="1"/>
  <c r="B508"/>
  <c r="G508" s="1"/>
  <c r="F508" s="1"/>
  <c r="B509"/>
  <c r="G509" s="1"/>
  <c r="F509" s="1"/>
  <c r="B510"/>
  <c r="G510" s="1"/>
  <c r="F510" s="1"/>
  <c r="B511"/>
  <c r="G511" s="1"/>
  <c r="F511" s="1"/>
  <c r="B512"/>
  <c r="G512" s="1"/>
  <c r="F512" s="1"/>
  <c r="B513"/>
  <c r="G513" s="1"/>
  <c r="F513" s="1"/>
  <c r="B514"/>
  <c r="G514" s="1"/>
  <c r="F514" s="1"/>
  <c r="B515"/>
  <c r="G515" s="1"/>
  <c r="F515" s="1"/>
  <c r="B516"/>
  <c r="G516" s="1"/>
  <c r="F516" s="1"/>
  <c r="B517"/>
  <c r="G517" s="1"/>
  <c r="F517" s="1"/>
  <c r="B518"/>
  <c r="G518" s="1"/>
  <c r="F518" s="1"/>
  <c r="B519"/>
  <c r="G519" s="1"/>
  <c r="F519" s="1"/>
  <c r="B520"/>
  <c r="G520" s="1"/>
  <c r="F520" s="1"/>
  <c r="B521"/>
  <c r="G521" s="1"/>
  <c r="F521" s="1"/>
  <c r="B522"/>
  <c r="G522" s="1"/>
  <c r="F522" s="1"/>
  <c r="B523"/>
  <c r="G523" s="1"/>
  <c r="F523" s="1"/>
  <c r="B524"/>
  <c r="G524" s="1"/>
  <c r="F524" s="1"/>
  <c r="B525"/>
  <c r="G525" s="1"/>
  <c r="F525" s="1"/>
  <c r="B526"/>
  <c r="G526" s="1"/>
  <c r="F526" s="1"/>
  <c r="B527"/>
  <c r="G527" s="1"/>
  <c r="F527" s="1"/>
  <c r="B528"/>
  <c r="G528" s="1"/>
  <c r="F528" s="1"/>
  <c r="B529"/>
  <c r="G529" s="1"/>
  <c r="F529" s="1"/>
  <c r="B530"/>
  <c r="G530" s="1"/>
  <c r="F530" s="1"/>
  <c r="B531"/>
  <c r="G531" s="1"/>
  <c r="F531" s="1"/>
  <c r="B532"/>
  <c r="G532" s="1"/>
  <c r="F532" s="1"/>
  <c r="B533"/>
  <c r="G533" s="1"/>
  <c r="F533" s="1"/>
  <c r="B534"/>
  <c r="G534" s="1"/>
  <c r="F534" s="1"/>
  <c r="B535"/>
  <c r="G535" s="1"/>
  <c r="F535" s="1"/>
  <c r="B536"/>
  <c r="G536" s="1"/>
  <c r="F536" s="1"/>
  <c r="B537"/>
  <c r="G537" s="1"/>
  <c r="F537" s="1"/>
  <c r="B538"/>
  <c r="G538" s="1"/>
  <c r="F538" s="1"/>
  <c r="B539"/>
  <c r="G539" s="1"/>
  <c r="F539" s="1"/>
  <c r="B540"/>
  <c r="G540" s="1"/>
  <c r="F540" s="1"/>
  <c r="B541"/>
  <c r="G541" s="1"/>
  <c r="F541" s="1"/>
  <c r="B542"/>
  <c r="G542" s="1"/>
  <c r="F542" s="1"/>
  <c r="B543"/>
  <c r="G543" s="1"/>
  <c r="F543" s="1"/>
  <c r="B544"/>
  <c r="G544" s="1"/>
  <c r="F544" s="1"/>
  <c r="B545"/>
  <c r="G545" s="1"/>
  <c r="F545" s="1"/>
  <c r="B546"/>
  <c r="G546" s="1"/>
  <c r="F546" s="1"/>
  <c r="B547"/>
  <c r="G547" s="1"/>
  <c r="F547" s="1"/>
  <c r="B548"/>
  <c r="G548" s="1"/>
  <c r="F548" s="1"/>
  <c r="B549"/>
  <c r="G549" s="1"/>
  <c r="F549" s="1"/>
  <c r="B550"/>
  <c r="G550" s="1"/>
  <c r="F550" s="1"/>
  <c r="B551"/>
  <c r="G551" s="1"/>
  <c r="F551" s="1"/>
  <c r="B552"/>
  <c r="G552" s="1"/>
  <c r="F552" s="1"/>
  <c r="B553"/>
  <c r="G553" s="1"/>
  <c r="F553" s="1"/>
  <c r="B554"/>
  <c r="G554" s="1"/>
  <c r="F554" s="1"/>
  <c r="B555"/>
  <c r="G555" s="1"/>
  <c r="F555" s="1"/>
  <c r="B556"/>
  <c r="G556" s="1"/>
  <c r="F556" s="1"/>
  <c r="B557"/>
  <c r="G557" s="1"/>
  <c r="F557" s="1"/>
  <c r="B558"/>
  <c r="G558" s="1"/>
  <c r="F558" s="1"/>
  <c r="B559"/>
  <c r="G559" s="1"/>
  <c r="F559" s="1"/>
  <c r="B560"/>
  <c r="G560" s="1"/>
  <c r="F560" s="1"/>
  <c r="B561"/>
  <c r="G561" s="1"/>
  <c r="F561" s="1"/>
  <c r="B562"/>
  <c r="G562" s="1"/>
  <c r="F562" s="1"/>
  <c r="B563"/>
  <c r="G563" s="1"/>
  <c r="F563" s="1"/>
  <c r="B564"/>
  <c r="G564" s="1"/>
  <c r="F564" s="1"/>
  <c r="B565"/>
  <c r="G565" s="1"/>
  <c r="F565" s="1"/>
  <c r="B566"/>
  <c r="G566" s="1"/>
  <c r="F566" s="1"/>
  <c r="B567"/>
  <c r="G567" s="1"/>
  <c r="F567" s="1"/>
  <c r="B568"/>
  <c r="G568" s="1"/>
  <c r="F568" s="1"/>
  <c r="B569"/>
  <c r="G569" s="1"/>
  <c r="F569" s="1"/>
  <c r="B570"/>
  <c r="G570" s="1"/>
  <c r="F570" s="1"/>
  <c r="B571"/>
  <c r="G571" s="1"/>
  <c r="F571" s="1"/>
  <c r="B572"/>
  <c r="G572" s="1"/>
  <c r="F572" s="1"/>
  <c r="B573"/>
  <c r="G573" s="1"/>
  <c r="F573" s="1"/>
  <c r="B574"/>
  <c r="G574" s="1"/>
  <c r="F574" s="1"/>
  <c r="B575"/>
  <c r="G575" s="1"/>
  <c r="F575" s="1"/>
  <c r="B576"/>
  <c r="G576" s="1"/>
  <c r="F576" s="1"/>
  <c r="B577"/>
  <c r="G577" s="1"/>
  <c r="F577" s="1"/>
  <c r="B578"/>
  <c r="G578" s="1"/>
  <c r="F578" s="1"/>
  <c r="B579"/>
  <c r="G579" s="1"/>
  <c r="F579" s="1"/>
  <c r="B580"/>
  <c r="G580" s="1"/>
  <c r="F580" s="1"/>
  <c r="B581"/>
  <c r="G581" s="1"/>
  <c r="F581" s="1"/>
  <c r="B582"/>
  <c r="G582" s="1"/>
  <c r="F582" s="1"/>
  <c r="B583"/>
  <c r="G583" s="1"/>
  <c r="F583" s="1"/>
  <c r="B584"/>
  <c r="G584" s="1"/>
  <c r="F584" s="1"/>
  <c r="B585"/>
  <c r="G585" s="1"/>
  <c r="F585" s="1"/>
  <c r="B586"/>
  <c r="G586" s="1"/>
  <c r="F586" s="1"/>
  <c r="B587"/>
  <c r="G587" s="1"/>
  <c r="F587" s="1"/>
  <c r="B588"/>
  <c r="G588" s="1"/>
  <c r="F588" s="1"/>
  <c r="B589"/>
  <c r="G589" s="1"/>
  <c r="F589" s="1"/>
  <c r="B590"/>
  <c r="G590" s="1"/>
  <c r="F590" s="1"/>
  <c r="B591"/>
  <c r="G591" s="1"/>
  <c r="F591" s="1"/>
  <c r="B592"/>
  <c r="G592" s="1"/>
  <c r="F592" s="1"/>
  <c r="B29"/>
  <c r="G29" s="1"/>
  <c r="F29" s="1"/>
  <c r="B30"/>
  <c r="G30" s="1"/>
  <c r="F30" s="1"/>
  <c r="B31"/>
  <c r="G31" s="1"/>
  <c r="F31" s="1"/>
  <c r="B32"/>
  <c r="G32" s="1"/>
  <c r="F32" s="1"/>
  <c r="B33"/>
  <c r="G33" s="1"/>
  <c r="F33" s="1"/>
  <c r="B34"/>
  <c r="G34" s="1"/>
  <c r="F34" s="1"/>
  <c r="B35"/>
  <c r="G35" s="1"/>
  <c r="F35" s="1"/>
  <c r="B36"/>
  <c r="G36" s="1"/>
  <c r="F36" s="1"/>
  <c r="B37"/>
  <c r="G37" s="1"/>
  <c r="F37" s="1"/>
  <c r="B38"/>
  <c r="G38" s="1"/>
  <c r="F38" s="1"/>
  <c r="B39"/>
  <c r="G39" s="1"/>
  <c r="F39" s="1"/>
  <c r="B40"/>
  <c r="G40" s="1"/>
  <c r="F40" s="1"/>
  <c r="B41"/>
  <c r="G41" s="1"/>
  <c r="F41" s="1"/>
  <c r="B42"/>
  <c r="G42" s="1"/>
  <c r="F42" s="1"/>
  <c r="B43"/>
  <c r="G43" s="1"/>
  <c r="F43" s="1"/>
  <c r="B44"/>
  <c r="G44" s="1"/>
  <c r="F44" s="1"/>
  <c r="B45"/>
  <c r="G45" s="1"/>
  <c r="F45" s="1"/>
  <c r="B46"/>
  <c r="G46" s="1"/>
  <c r="F46" s="1"/>
  <c r="B47"/>
  <c r="G47" s="1"/>
  <c r="F47" s="1"/>
  <c r="B48"/>
  <c r="G48" s="1"/>
  <c r="F48" s="1"/>
  <c r="B49"/>
  <c r="G49" s="1"/>
  <c r="F49" s="1"/>
  <c r="B50"/>
  <c r="G50" s="1"/>
  <c r="F50" s="1"/>
  <c r="B51"/>
  <c r="G51" s="1"/>
  <c r="F51" s="1"/>
  <c r="B52"/>
  <c r="G52" s="1"/>
  <c r="F52" s="1"/>
  <c r="B53"/>
  <c r="G53" s="1"/>
  <c r="F53" s="1"/>
  <c r="B54"/>
  <c r="G54" s="1"/>
  <c r="F54" s="1"/>
  <c r="B55"/>
  <c r="G55" s="1"/>
  <c r="F55" s="1"/>
  <c r="B56"/>
  <c r="G56" s="1"/>
  <c r="F56" s="1"/>
  <c r="B57"/>
  <c r="G57" s="1"/>
  <c r="F57" s="1"/>
  <c r="B58"/>
  <c r="G58" s="1"/>
  <c r="F58" s="1"/>
  <c r="B59"/>
  <c r="G59" s="1"/>
  <c r="F59" s="1"/>
  <c r="B60"/>
  <c r="G60" s="1"/>
  <c r="F60" s="1"/>
  <c r="B61"/>
  <c r="G61" s="1"/>
  <c r="F61" s="1"/>
  <c r="B62"/>
  <c r="G62" s="1"/>
  <c r="F62" s="1"/>
  <c r="B63"/>
  <c r="G63" s="1"/>
  <c r="F63" s="1"/>
  <c r="B64"/>
  <c r="G64" s="1"/>
  <c r="F64" s="1"/>
  <c r="B65"/>
  <c r="G65" s="1"/>
  <c r="F65" s="1"/>
  <c r="B66"/>
  <c r="G66" s="1"/>
  <c r="F66" s="1"/>
  <c r="B67"/>
  <c r="G67" s="1"/>
  <c r="F67" s="1"/>
  <c r="B68"/>
  <c r="G68" s="1"/>
  <c r="F68" s="1"/>
  <c r="B69"/>
  <c r="G69" s="1"/>
  <c r="F69" s="1"/>
  <c r="B70"/>
  <c r="G70" s="1"/>
  <c r="F70" s="1"/>
  <c r="B71"/>
  <c r="G71" s="1"/>
  <c r="F71" s="1"/>
  <c r="B72"/>
  <c r="G72" s="1"/>
  <c r="F72" s="1"/>
  <c r="B73"/>
  <c r="G73" s="1"/>
  <c r="F73" s="1"/>
  <c r="B74"/>
  <c r="G74" s="1"/>
  <c r="F74" s="1"/>
  <c r="B75"/>
  <c r="G75" s="1"/>
  <c r="F75" s="1"/>
  <c r="B76"/>
  <c r="G76" s="1"/>
  <c r="F76" s="1"/>
  <c r="B77"/>
  <c r="G77" s="1"/>
  <c r="F77" s="1"/>
  <c r="B78"/>
  <c r="G78" s="1"/>
  <c r="F78" s="1"/>
  <c r="B79"/>
  <c r="G79" s="1"/>
  <c r="F79" s="1"/>
  <c r="B80"/>
  <c r="G80" s="1"/>
  <c r="F80" s="1"/>
  <c r="B81"/>
  <c r="G81" s="1"/>
  <c r="F81" s="1"/>
  <c r="B82"/>
  <c r="G82" s="1"/>
  <c r="F82" s="1"/>
  <c r="B83"/>
  <c r="G83" s="1"/>
  <c r="F83" s="1"/>
  <c r="B84"/>
  <c r="G84" s="1"/>
  <c r="F84" s="1"/>
  <c r="B85"/>
  <c r="G85" s="1"/>
  <c r="F85" s="1"/>
  <c r="B86"/>
  <c r="G86" s="1"/>
  <c r="F86" s="1"/>
  <c r="B87"/>
  <c r="G87" s="1"/>
  <c r="F87" s="1"/>
  <c r="B88"/>
  <c r="G88" s="1"/>
  <c r="F88" s="1"/>
  <c r="B89"/>
  <c r="G89" s="1"/>
  <c r="F89" s="1"/>
  <c r="B90"/>
  <c r="G90" s="1"/>
  <c r="F90" s="1"/>
  <c r="B91"/>
  <c r="G91" s="1"/>
  <c r="F91" s="1"/>
  <c r="B92"/>
  <c r="G92" s="1"/>
  <c r="F92" s="1"/>
  <c r="B93"/>
  <c r="G93" s="1"/>
  <c r="F93" s="1"/>
  <c r="B94"/>
  <c r="G94" s="1"/>
  <c r="F94" s="1"/>
  <c r="B95"/>
  <c r="G95" s="1"/>
  <c r="F95" s="1"/>
  <c r="B96"/>
  <c r="G96" s="1"/>
  <c r="F96" s="1"/>
  <c r="B97"/>
  <c r="G97" s="1"/>
  <c r="F97" s="1"/>
  <c r="B98"/>
  <c r="G98" s="1"/>
  <c r="F98" s="1"/>
  <c r="B99"/>
  <c r="G99" s="1"/>
  <c r="F99" s="1"/>
  <c r="B100"/>
  <c r="G100" s="1"/>
  <c r="F100" s="1"/>
  <c r="B101"/>
  <c r="G101" s="1"/>
  <c r="F101" s="1"/>
  <c r="B102"/>
  <c r="G102" s="1"/>
  <c r="F102" s="1"/>
  <c r="B4"/>
  <c r="G4" s="1"/>
  <c r="F4" s="1"/>
  <c r="B5"/>
  <c r="G5" s="1"/>
  <c r="F5" s="1"/>
  <c r="B6"/>
  <c r="G6" s="1"/>
  <c r="F6" s="1"/>
  <c r="B7"/>
  <c r="G7" s="1"/>
  <c r="F7" s="1"/>
  <c r="B8"/>
  <c r="G8" s="1"/>
  <c r="F8" s="1"/>
  <c r="B9"/>
  <c r="G9" s="1"/>
  <c r="F9" s="1"/>
  <c r="B10"/>
  <c r="G10" s="1"/>
  <c r="F10" s="1"/>
  <c r="B11"/>
  <c r="G11" s="1"/>
  <c r="F11" s="1"/>
  <c r="B12"/>
  <c r="G12" s="1"/>
  <c r="F12" s="1"/>
  <c r="B13"/>
  <c r="G13" s="1"/>
  <c r="F13" s="1"/>
  <c r="B14"/>
  <c r="G14" s="1"/>
  <c r="F14" s="1"/>
  <c r="B15"/>
  <c r="G15" s="1"/>
  <c r="F15" s="1"/>
  <c r="B16"/>
  <c r="G16" s="1"/>
  <c r="F16" s="1"/>
  <c r="B17"/>
  <c r="G17" s="1"/>
  <c r="F17" s="1"/>
  <c r="B18"/>
  <c r="G18" s="1"/>
  <c r="F18" s="1"/>
  <c r="B19"/>
  <c r="G19" s="1"/>
  <c r="F19" s="1"/>
  <c r="B20"/>
  <c r="G20" s="1"/>
  <c r="F20" s="1"/>
  <c r="B21"/>
  <c r="G21" s="1"/>
  <c r="F21" s="1"/>
  <c r="B22"/>
  <c r="G22" s="1"/>
  <c r="F22" s="1"/>
  <c r="B23"/>
  <c r="G23" s="1"/>
  <c r="F23" s="1"/>
  <c r="B24"/>
  <c r="G24" s="1"/>
  <c r="F24" s="1"/>
  <c r="B25"/>
  <c r="G25" s="1"/>
  <c r="F25" s="1"/>
  <c r="B26"/>
  <c r="G26" s="1"/>
  <c r="F26" s="1"/>
  <c r="B27"/>
  <c r="G27" s="1"/>
  <c r="F27" s="1"/>
  <c r="B28"/>
  <c r="G28" s="1"/>
  <c r="F28" s="1"/>
  <c r="B3"/>
  <c r="G3" s="1"/>
  <c r="F3" s="1"/>
  <c r="S14" i="12" l="1"/>
  <c r="U14"/>
  <c r="R14"/>
  <c r="V14"/>
  <c r="W14" s="1"/>
  <c r="S20"/>
  <c r="U20"/>
  <c r="V20"/>
  <c r="W20" s="1"/>
  <c r="R20"/>
  <c r="S22"/>
  <c r="U22"/>
  <c r="V22" s="1"/>
  <c r="W22" s="1"/>
  <c r="R22"/>
  <c r="R26"/>
  <c r="U26"/>
  <c r="V26" s="1"/>
  <c r="W26" s="1"/>
  <c r="S26"/>
  <c r="R30"/>
  <c r="U30"/>
  <c r="V30" s="1"/>
  <c r="W30" s="1"/>
  <c r="S30"/>
  <c r="U34"/>
  <c r="V34" s="1"/>
  <c r="W34" s="1"/>
  <c r="S34"/>
  <c r="R34"/>
  <c r="U38"/>
  <c r="V38" s="1"/>
  <c r="W38" s="1"/>
  <c r="S38"/>
  <c r="R38"/>
  <c r="S42"/>
  <c r="R42"/>
  <c r="U42"/>
  <c r="V42"/>
  <c r="W42" s="1"/>
  <c r="S46"/>
  <c r="U46"/>
  <c r="V46"/>
  <c r="W46" s="1"/>
  <c r="R46"/>
  <c r="S50"/>
  <c r="R50"/>
  <c r="U50"/>
  <c r="V50" s="1"/>
  <c r="W50" s="1"/>
  <c r="S54"/>
  <c r="U54"/>
  <c r="V54"/>
  <c r="W54" s="1"/>
  <c r="R54"/>
  <c r="S58"/>
  <c r="R58"/>
  <c r="U58"/>
  <c r="V58" s="1"/>
  <c r="W58" s="1"/>
  <c r="S62"/>
  <c r="U62"/>
  <c r="V62"/>
  <c r="W62" s="1"/>
  <c r="R62"/>
  <c r="S66"/>
  <c r="R66"/>
  <c r="U66"/>
  <c r="V66" s="1"/>
  <c r="W66" s="1"/>
  <c r="U15"/>
  <c r="V15"/>
  <c r="W15" s="1"/>
  <c r="R15"/>
  <c r="S15"/>
  <c r="U17"/>
  <c r="V17" s="1"/>
  <c r="W17" s="1"/>
  <c r="S17"/>
  <c r="R17"/>
  <c r="U19"/>
  <c r="V19" s="1"/>
  <c r="W19" s="1"/>
  <c r="S19"/>
  <c r="R19"/>
  <c r="U21"/>
  <c r="V21" s="1"/>
  <c r="W21" s="1"/>
  <c r="S21"/>
  <c r="R21"/>
  <c r="U23"/>
  <c r="V23" s="1"/>
  <c r="W23" s="1"/>
  <c r="S23"/>
  <c r="R23"/>
  <c r="S25"/>
  <c r="R25"/>
  <c r="U25"/>
  <c r="V25" s="1"/>
  <c r="W25" s="1"/>
  <c r="S27"/>
  <c r="R27"/>
  <c r="U27"/>
  <c r="V27" s="1"/>
  <c r="W27" s="1"/>
  <c r="S29"/>
  <c r="R29"/>
  <c r="U29"/>
  <c r="V29" s="1"/>
  <c r="W29" s="1"/>
  <c r="S31"/>
  <c r="R31"/>
  <c r="U31"/>
  <c r="V31" s="1"/>
  <c r="W31" s="1"/>
  <c r="S33"/>
  <c r="R33"/>
  <c r="U33"/>
  <c r="V33" s="1"/>
  <c r="W33" s="1"/>
  <c r="S35"/>
  <c r="U35"/>
  <c r="V35" s="1"/>
  <c r="W35" s="1"/>
  <c r="R35"/>
  <c r="S37"/>
  <c r="U37"/>
  <c r="V37" s="1"/>
  <c r="W37" s="1"/>
  <c r="R37"/>
  <c r="S39"/>
  <c r="R39"/>
  <c r="U39"/>
  <c r="V39" s="1"/>
  <c r="W39" s="1"/>
  <c r="S41"/>
  <c r="R41"/>
  <c r="U41"/>
  <c r="V41" s="1"/>
  <c r="W41" s="1"/>
  <c r="U43"/>
  <c r="R43"/>
  <c r="W43"/>
  <c r="S43"/>
  <c r="V43"/>
  <c r="U45"/>
  <c r="V45" s="1"/>
  <c r="W45" s="1"/>
  <c r="S45"/>
  <c r="R45"/>
  <c r="U47"/>
  <c r="V47" s="1"/>
  <c r="W47" s="1"/>
  <c r="R47"/>
  <c r="S47"/>
  <c r="U49"/>
  <c r="V49" s="1"/>
  <c r="W49" s="1"/>
  <c r="S49"/>
  <c r="R49"/>
  <c r="U51"/>
  <c r="V51" s="1"/>
  <c r="W51" s="1"/>
  <c r="S51"/>
  <c r="R51"/>
  <c r="U53"/>
  <c r="V53" s="1"/>
  <c r="W53" s="1"/>
  <c r="S53"/>
  <c r="R53"/>
  <c r="U55"/>
  <c r="V55" s="1"/>
  <c r="W55" s="1"/>
  <c r="R55"/>
  <c r="S55"/>
  <c r="U57"/>
  <c r="V57"/>
  <c r="W57" s="1"/>
  <c r="R57"/>
  <c r="S57"/>
  <c r="U59"/>
  <c r="V59" s="1"/>
  <c r="W59" s="1"/>
  <c r="S59"/>
  <c r="R59"/>
  <c r="U61"/>
  <c r="V61" s="1"/>
  <c r="W61" s="1"/>
  <c r="S61"/>
  <c r="R61"/>
  <c r="U63"/>
  <c r="V63" s="1"/>
  <c r="W63" s="1"/>
  <c r="S63"/>
  <c r="R63"/>
  <c r="U65"/>
  <c r="V65" s="1"/>
  <c r="W65" s="1"/>
  <c r="S65"/>
  <c r="R65"/>
  <c r="S16"/>
  <c r="R16"/>
  <c r="U16"/>
  <c r="V16"/>
  <c r="W16" s="1"/>
  <c r="S18"/>
  <c r="R18"/>
  <c r="U18"/>
  <c r="V18" s="1"/>
  <c r="W18" s="1"/>
  <c r="R24"/>
  <c r="U24"/>
  <c r="V24" s="1"/>
  <c r="W24" s="1"/>
  <c r="S24"/>
  <c r="R28"/>
  <c r="U28"/>
  <c r="V28" s="1"/>
  <c r="W28" s="1"/>
  <c r="S28"/>
  <c r="U32"/>
  <c r="V32" s="1"/>
  <c r="W32" s="1"/>
  <c r="R32"/>
  <c r="S32"/>
  <c r="U36"/>
  <c r="V36" s="1"/>
  <c r="W36" s="1"/>
  <c r="R36"/>
  <c r="S36"/>
  <c r="U40"/>
  <c r="V40" s="1"/>
  <c r="W40" s="1"/>
  <c r="S40"/>
  <c r="R40"/>
  <c r="S44"/>
  <c r="R44"/>
  <c r="U44"/>
  <c r="V44" s="1"/>
  <c r="W44" s="1"/>
  <c r="S48"/>
  <c r="U48"/>
  <c r="R48"/>
  <c r="V48"/>
  <c r="W48"/>
  <c r="S52"/>
  <c r="R52"/>
  <c r="U52"/>
  <c r="V52" s="1"/>
  <c r="W52" s="1"/>
  <c r="S56"/>
  <c r="U56"/>
  <c r="V56" s="1"/>
  <c r="W56" s="1"/>
  <c r="R56"/>
  <c r="S60"/>
  <c r="V60"/>
  <c r="W60" s="1"/>
  <c r="R60"/>
  <c r="U60"/>
  <c r="S64"/>
  <c r="U64"/>
  <c r="V64" s="1"/>
  <c r="W64" s="1"/>
  <c r="R64"/>
  <c r="AK423"/>
  <c r="AB423"/>
  <c r="AK337"/>
  <c r="AB337"/>
  <c r="AK182"/>
  <c r="AB182"/>
  <c r="AK124"/>
  <c r="AB124"/>
  <c r="AK346"/>
  <c r="AB346"/>
  <c r="AK265"/>
  <c r="AB265"/>
  <c r="AB141"/>
  <c r="AK141"/>
  <c r="AK357"/>
  <c r="AB357"/>
  <c r="AK284"/>
  <c r="AB284"/>
  <c r="AK150"/>
  <c r="AB150"/>
  <c r="AK374"/>
  <c r="AB374"/>
  <c r="AK309"/>
  <c r="AB309"/>
  <c r="AK157"/>
  <c r="AB157"/>
  <c r="AK4"/>
  <c r="AB4"/>
  <c r="AK6"/>
  <c r="AB6"/>
  <c r="AK8"/>
  <c r="AB8"/>
  <c r="AB10"/>
  <c r="AK10"/>
  <c r="AK12"/>
  <c r="AB12"/>
  <c r="AK14"/>
  <c r="AB14"/>
  <c r="AK16"/>
  <c r="AB16"/>
  <c r="AK18"/>
  <c r="AB18"/>
  <c r="AK20"/>
  <c r="AB20"/>
  <c r="AK22"/>
  <c r="AB22"/>
  <c r="AK24"/>
  <c r="AB24"/>
  <c r="AK26"/>
  <c r="AB26"/>
  <c r="AK28"/>
  <c r="AB28"/>
  <c r="AK30"/>
  <c r="AB30"/>
  <c r="AK32"/>
  <c r="AB32"/>
  <c r="AK34"/>
  <c r="AB34"/>
  <c r="AK36"/>
  <c r="AB36"/>
  <c r="AK38"/>
  <c r="AB38"/>
  <c r="AB40"/>
  <c r="AK40"/>
  <c r="AK42"/>
  <c r="AB42"/>
  <c r="AK44"/>
  <c r="AB44"/>
  <c r="AK46"/>
  <c r="AB46"/>
  <c r="AK48"/>
  <c r="AB48"/>
  <c r="AK50"/>
  <c r="AB50"/>
  <c r="AK52"/>
  <c r="AB52"/>
  <c r="AK54"/>
  <c r="AB54"/>
  <c r="AK56"/>
  <c r="AB56"/>
  <c r="AK58"/>
  <c r="AB58"/>
  <c r="AK60"/>
  <c r="AB60"/>
  <c r="AK62"/>
  <c r="AB62"/>
  <c r="AK64"/>
  <c r="AB64"/>
  <c r="AK66"/>
  <c r="AB66"/>
  <c r="AK68"/>
  <c r="AB68"/>
  <c r="AK70"/>
  <c r="AB70"/>
  <c r="AK72"/>
  <c r="AB72"/>
  <c r="AB74"/>
  <c r="AK74"/>
  <c r="AK76"/>
  <c r="AB76"/>
  <c r="AK78"/>
  <c r="AB78"/>
  <c r="AK80"/>
  <c r="AB80"/>
  <c r="AK82"/>
  <c r="AB82"/>
  <c r="AK84"/>
  <c r="AB84"/>
  <c r="AK86"/>
  <c r="AB86"/>
  <c r="AK88"/>
  <c r="AB88"/>
  <c r="AK90"/>
  <c r="AB90"/>
  <c r="AK92"/>
  <c r="AB92"/>
  <c r="AK94"/>
  <c r="AB94"/>
  <c r="AK96"/>
  <c r="AB96"/>
  <c r="AK98"/>
  <c r="AB98"/>
  <c r="AK100"/>
  <c r="AB100"/>
  <c r="AK102"/>
  <c r="AB102"/>
  <c r="AK482"/>
  <c r="AB482"/>
  <c r="AB480"/>
  <c r="AK480"/>
  <c r="AK478"/>
  <c r="AB478"/>
  <c r="AK476"/>
  <c r="AB476"/>
  <c r="AK463"/>
  <c r="AB463"/>
  <c r="AK461"/>
  <c r="AB461"/>
  <c r="AK459"/>
  <c r="AB459"/>
  <c r="AK457"/>
  <c r="AB457"/>
  <c r="AK455"/>
  <c r="AB455"/>
  <c r="AK453"/>
  <c r="AB453"/>
  <c r="AB451"/>
  <c r="AK451"/>
  <c r="AK449"/>
  <c r="AB449"/>
  <c r="AK430"/>
  <c r="AB430"/>
  <c r="AK428"/>
  <c r="AB428"/>
  <c r="AK426"/>
  <c r="AB426"/>
  <c r="AK424"/>
  <c r="AB424"/>
  <c r="AK421"/>
  <c r="AB421"/>
  <c r="AK419"/>
  <c r="AB419"/>
  <c r="AK417"/>
  <c r="AB417"/>
  <c r="AK415"/>
  <c r="AB415"/>
  <c r="AK408"/>
  <c r="AB408"/>
  <c r="AK406"/>
  <c r="AB406"/>
  <c r="AB403"/>
  <c r="AK403"/>
  <c r="AB401"/>
  <c r="AK401"/>
  <c r="AK399"/>
  <c r="AB399"/>
  <c r="AK392"/>
  <c r="AB392"/>
  <c r="AK389"/>
  <c r="AB389"/>
  <c r="AK387"/>
  <c r="AB387"/>
  <c r="AB385"/>
  <c r="AK385"/>
  <c r="AK383"/>
  <c r="AB383"/>
  <c r="AK381"/>
  <c r="AB381"/>
  <c r="AK372"/>
  <c r="AB372"/>
  <c r="AK370"/>
  <c r="AB370"/>
  <c r="AK368"/>
  <c r="AB368"/>
  <c r="AB366"/>
  <c r="AK366"/>
  <c r="AK364"/>
  <c r="AB364"/>
  <c r="AK362"/>
  <c r="AB362"/>
  <c r="AB355"/>
  <c r="AK355"/>
  <c r="AB353"/>
  <c r="AK353"/>
  <c r="AK351"/>
  <c r="AB351"/>
  <c r="AK335"/>
  <c r="AB335"/>
  <c r="AK333"/>
  <c r="AB333"/>
  <c r="AK331"/>
  <c r="AB331"/>
  <c r="AK329"/>
  <c r="AB329"/>
  <c r="AB324"/>
  <c r="AK324"/>
  <c r="AK322"/>
  <c r="AB322"/>
  <c r="AK320"/>
  <c r="AB320"/>
  <c r="AK318"/>
  <c r="AB318"/>
  <c r="AK316"/>
  <c r="AB316"/>
  <c r="AK314"/>
  <c r="AB314"/>
  <c r="AK307"/>
  <c r="AB307"/>
  <c r="AB305"/>
  <c r="AK305"/>
  <c r="AK303"/>
  <c r="AB303"/>
  <c r="AK301"/>
  <c r="AB301"/>
  <c r="AK282"/>
  <c r="AB282"/>
  <c r="AK280"/>
  <c r="AB280"/>
  <c r="AB278"/>
  <c r="AK278"/>
  <c r="AK276"/>
  <c r="AB276"/>
  <c r="AK263"/>
  <c r="AB263"/>
  <c r="AK260"/>
  <c r="AB260"/>
  <c r="AB258"/>
  <c r="AK258"/>
  <c r="AB256"/>
  <c r="AK256"/>
  <c r="AK254"/>
  <c r="AB254"/>
  <c r="AK252"/>
  <c r="AB252"/>
  <c r="AK250"/>
  <c r="AB250"/>
  <c r="AK248"/>
  <c r="AB248"/>
  <c r="AK246"/>
  <c r="AB246"/>
  <c r="AK244"/>
  <c r="AB244"/>
  <c r="AK242"/>
  <c r="AB242"/>
  <c r="AK237"/>
  <c r="AB237"/>
  <c r="AK235"/>
  <c r="AB235"/>
  <c r="AK233"/>
  <c r="AB233"/>
  <c r="AK230"/>
  <c r="AB230"/>
  <c r="AK228"/>
  <c r="AB228"/>
  <c r="AK226"/>
  <c r="AB226"/>
  <c r="AK224"/>
  <c r="AB224"/>
  <c r="AK209"/>
  <c r="AB209"/>
  <c r="AK207"/>
  <c r="AB207"/>
  <c r="AK205"/>
  <c r="AB205"/>
  <c r="AK203"/>
  <c r="AB203"/>
  <c r="AB198"/>
  <c r="AK198"/>
  <c r="AK193"/>
  <c r="AB193"/>
  <c r="AK191"/>
  <c r="AB191"/>
  <c r="AK189"/>
  <c r="AB189"/>
  <c r="AK187"/>
  <c r="AB187"/>
  <c r="AK185"/>
  <c r="AB185"/>
  <c r="AK175"/>
  <c r="AB175"/>
  <c r="AK173"/>
  <c r="AB173"/>
  <c r="AB171"/>
  <c r="AK171"/>
  <c r="AK169"/>
  <c r="AB169"/>
  <c r="AK160"/>
  <c r="AB160"/>
  <c r="AB155"/>
  <c r="AK155"/>
  <c r="AK153"/>
  <c r="AB153"/>
  <c r="AK148"/>
  <c r="AB148"/>
  <c r="AK146"/>
  <c r="AB146"/>
  <c r="AK144"/>
  <c r="AB144"/>
  <c r="AK142"/>
  <c r="AB142"/>
  <c r="AK139"/>
  <c r="AB139"/>
  <c r="AB137"/>
  <c r="AK137"/>
  <c r="AB135"/>
  <c r="AK135"/>
  <c r="AB133"/>
  <c r="AK133"/>
  <c r="AK122"/>
  <c r="AB122"/>
  <c r="AK120"/>
  <c r="AB120"/>
  <c r="AB118"/>
  <c r="AK118"/>
  <c r="AK116"/>
  <c r="AB116"/>
  <c r="AB114"/>
  <c r="AK114"/>
  <c r="AK112"/>
  <c r="AB112"/>
  <c r="AK501"/>
  <c r="AB501"/>
  <c r="AB499"/>
  <c r="AK499"/>
  <c r="AB497"/>
  <c r="AK497"/>
  <c r="AK495"/>
  <c r="AB495"/>
  <c r="AK493"/>
  <c r="AB493"/>
  <c r="AB491"/>
  <c r="AK491"/>
  <c r="AK489"/>
  <c r="AB489"/>
  <c r="AK487"/>
  <c r="AB487"/>
  <c r="AK485"/>
  <c r="AB485"/>
  <c r="AB483"/>
  <c r="AK483"/>
  <c r="AK474"/>
  <c r="AB474"/>
  <c r="AK472"/>
  <c r="AB472"/>
  <c r="AK470"/>
  <c r="AB470"/>
  <c r="AK468"/>
  <c r="AB468"/>
  <c r="AK466"/>
  <c r="AB466"/>
  <c r="AK464"/>
  <c r="AB464"/>
  <c r="AK447"/>
  <c r="AB447"/>
  <c r="AK445"/>
  <c r="AB445"/>
  <c r="AK443"/>
  <c r="AB443"/>
  <c r="AK441"/>
  <c r="AB441"/>
  <c r="AK439"/>
  <c r="AB439"/>
  <c r="AK437"/>
  <c r="AB437"/>
  <c r="AK435"/>
  <c r="AB435"/>
  <c r="AK433"/>
  <c r="AB433"/>
  <c r="AK431"/>
  <c r="AB431"/>
  <c r="AK413"/>
  <c r="AB413"/>
  <c r="AK411"/>
  <c r="AB411"/>
  <c r="AK409"/>
  <c r="AB409"/>
  <c r="AB404"/>
  <c r="AK404"/>
  <c r="AK397"/>
  <c r="AB397"/>
  <c r="AK395"/>
  <c r="AB395"/>
  <c r="AK393"/>
  <c r="AB393"/>
  <c r="AK390"/>
  <c r="AB390"/>
  <c r="AK379"/>
  <c r="AB379"/>
  <c r="AK377"/>
  <c r="AB377"/>
  <c r="AK375"/>
  <c r="AB375"/>
  <c r="AK360"/>
  <c r="AB360"/>
  <c r="AK358"/>
  <c r="AB358"/>
  <c r="AK349"/>
  <c r="AB349"/>
  <c r="AK347"/>
  <c r="AB347"/>
  <c r="AK344"/>
  <c r="AB344"/>
  <c r="AK342"/>
  <c r="AB342"/>
  <c r="AK340"/>
  <c r="AB340"/>
  <c r="AK338"/>
  <c r="AB338"/>
  <c r="AK327"/>
  <c r="AB327"/>
  <c r="AK325"/>
  <c r="AB325"/>
  <c r="AK312"/>
  <c r="AB312"/>
  <c r="AB310"/>
  <c r="AK310"/>
  <c r="AB299"/>
  <c r="AK299"/>
  <c r="AK297"/>
  <c r="AB297"/>
  <c r="AK295"/>
  <c r="AB295"/>
  <c r="AK293"/>
  <c r="AB293"/>
  <c r="AK291"/>
  <c r="AB291"/>
  <c r="AK289"/>
  <c r="AB289"/>
  <c r="AK287"/>
  <c r="AB287"/>
  <c r="AB285"/>
  <c r="AK285"/>
  <c r="AK274"/>
  <c r="AB274"/>
  <c r="AK272"/>
  <c r="AB272"/>
  <c r="AK270"/>
  <c r="AB270"/>
  <c r="AK268"/>
  <c r="AB268"/>
  <c r="AK266"/>
  <c r="AB266"/>
  <c r="AK261"/>
  <c r="AB261"/>
  <c r="AK240"/>
  <c r="AB240"/>
  <c r="AK238"/>
  <c r="AB238"/>
  <c r="AK231"/>
  <c r="AB231"/>
  <c r="AK222"/>
  <c r="AB222"/>
  <c r="AK220"/>
  <c r="AB220"/>
  <c r="AK218"/>
  <c r="AB218"/>
  <c r="AK216"/>
  <c r="AB216"/>
  <c r="AK214"/>
  <c r="AB214"/>
  <c r="AK212"/>
  <c r="AB212"/>
  <c r="AK210"/>
  <c r="AB210"/>
  <c r="AK201"/>
  <c r="AB201"/>
  <c r="AK199"/>
  <c r="AB199"/>
  <c r="AB196"/>
  <c r="AK196"/>
  <c r="AK194"/>
  <c r="AB194"/>
  <c r="AK183"/>
  <c r="AB183"/>
  <c r="AK180"/>
  <c r="AB180"/>
  <c r="AK178"/>
  <c r="AB178"/>
  <c r="AK176"/>
  <c r="AB176"/>
  <c r="AK167"/>
  <c r="AB167"/>
  <c r="AK165"/>
  <c r="AB165"/>
  <c r="AB163"/>
  <c r="AK163"/>
  <c r="AK161"/>
  <c r="AB161"/>
  <c r="AK158"/>
  <c r="AB158"/>
  <c r="AK151"/>
  <c r="AB151"/>
  <c r="AK131"/>
  <c r="AB131"/>
  <c r="AK129"/>
  <c r="AB129"/>
  <c r="AK127"/>
  <c r="AB127"/>
  <c r="AK125"/>
  <c r="AB125"/>
  <c r="AK110"/>
  <c r="AB110"/>
  <c r="AK108"/>
  <c r="AB108"/>
  <c r="AK106"/>
  <c r="AB106"/>
  <c r="AK104"/>
  <c r="AB104"/>
  <c r="T3"/>
  <c r="S3" s="1"/>
  <c r="AK3"/>
  <c r="AB3"/>
  <c r="AK5"/>
  <c r="AB5"/>
  <c r="AK7"/>
  <c r="AB7"/>
  <c r="AK9"/>
  <c r="AB9"/>
  <c r="AK11"/>
  <c r="AB11"/>
  <c r="AK13"/>
  <c r="AB13"/>
  <c r="AK15"/>
  <c r="AB15"/>
  <c r="AK17"/>
  <c r="AB17"/>
  <c r="AK19"/>
  <c r="AB19"/>
  <c r="AB21"/>
  <c r="AK21"/>
  <c r="AK23"/>
  <c r="AB23"/>
  <c r="AK25"/>
  <c r="AB25"/>
  <c r="AK27"/>
  <c r="AB27"/>
  <c r="AB29"/>
  <c r="AK29"/>
  <c r="AK31"/>
  <c r="AB31"/>
  <c r="AK33"/>
  <c r="AB33"/>
  <c r="AK35"/>
  <c r="AB35"/>
  <c r="AK37"/>
  <c r="AB37"/>
  <c r="AK39"/>
  <c r="AB39"/>
  <c r="AK41"/>
  <c r="AB41"/>
  <c r="AK43"/>
  <c r="AB43"/>
  <c r="AB45"/>
  <c r="AK45"/>
  <c r="AK47"/>
  <c r="AB47"/>
  <c r="AK49"/>
  <c r="AB49"/>
  <c r="AK51"/>
  <c r="AB51"/>
  <c r="AK53"/>
  <c r="AB53"/>
  <c r="AB55"/>
  <c r="AK55"/>
  <c r="AK57"/>
  <c r="AB57"/>
  <c r="AK59"/>
  <c r="AB59"/>
  <c r="AB61"/>
  <c r="AK61"/>
  <c r="AK63"/>
  <c r="AB63"/>
  <c r="AK65"/>
  <c r="AB65"/>
  <c r="AK67"/>
  <c r="AB67"/>
  <c r="AK69"/>
  <c r="AB69"/>
  <c r="AK71"/>
  <c r="AB71"/>
  <c r="AK73"/>
  <c r="AB73"/>
  <c r="AK75"/>
  <c r="AB75"/>
  <c r="AK77"/>
  <c r="AB77"/>
  <c r="AB79"/>
  <c r="AK79"/>
  <c r="AK81"/>
  <c r="AB81"/>
  <c r="AK83"/>
  <c r="AB83"/>
  <c r="AK85"/>
  <c r="AB85"/>
  <c r="AK87"/>
  <c r="AB87"/>
  <c r="AK89"/>
  <c r="AB89"/>
  <c r="AB91"/>
  <c r="AK91"/>
  <c r="AB93"/>
  <c r="AK93"/>
  <c r="AK95"/>
  <c r="AB95"/>
  <c r="AK97"/>
  <c r="AB97"/>
  <c r="AK99"/>
  <c r="AB99"/>
  <c r="AK101"/>
  <c r="AB101"/>
  <c r="AB481"/>
  <c r="AK481"/>
  <c r="AK479"/>
  <c r="AB479"/>
  <c r="AB477"/>
  <c r="AK477"/>
  <c r="AK475"/>
  <c r="AB475"/>
  <c r="AB462"/>
  <c r="AK462"/>
  <c r="AK460"/>
  <c r="AB460"/>
  <c r="AK458"/>
  <c r="AB458"/>
  <c r="AK456"/>
  <c r="AB456"/>
  <c r="AK454"/>
  <c r="AB454"/>
  <c r="AK452"/>
  <c r="AB452"/>
  <c r="AK450"/>
  <c r="AB450"/>
  <c r="AK448"/>
  <c r="AB448"/>
  <c r="AB429"/>
  <c r="AK429"/>
  <c r="AB427"/>
  <c r="AK427"/>
  <c r="AK425"/>
  <c r="AB425"/>
  <c r="AK422"/>
  <c r="AB422"/>
  <c r="AK420"/>
  <c r="AB420"/>
  <c r="AK418"/>
  <c r="AB418"/>
  <c r="AB416"/>
  <c r="AK416"/>
  <c r="AK407"/>
  <c r="AB407"/>
  <c r="AK405"/>
  <c r="AB405"/>
  <c r="AK402"/>
  <c r="AB402"/>
  <c r="AK400"/>
  <c r="AB400"/>
  <c r="AK398"/>
  <c r="AB398"/>
  <c r="AK388"/>
  <c r="AB388"/>
  <c r="AK386"/>
  <c r="AB386"/>
  <c r="AB384"/>
  <c r="AK384"/>
  <c r="AB382"/>
  <c r="AK382"/>
  <c r="AK373"/>
  <c r="AB373"/>
  <c r="AK371"/>
  <c r="AB371"/>
  <c r="AK369"/>
  <c r="AB369"/>
  <c r="AK367"/>
  <c r="AB367"/>
  <c r="AK365"/>
  <c r="AB365"/>
  <c r="AK363"/>
  <c r="AB363"/>
  <c r="AK361"/>
  <c r="AB361"/>
  <c r="AK356"/>
  <c r="AB356"/>
  <c r="AK354"/>
  <c r="AB354"/>
  <c r="AB352"/>
  <c r="AK352"/>
  <c r="AK345"/>
  <c r="AB345"/>
  <c r="AB336"/>
  <c r="AK336"/>
  <c r="AK334"/>
  <c r="AB334"/>
  <c r="AK332"/>
  <c r="AB332"/>
  <c r="AK330"/>
  <c r="AB330"/>
  <c r="AK323"/>
  <c r="AB323"/>
  <c r="AK321"/>
  <c r="AB321"/>
  <c r="AK319"/>
  <c r="AB319"/>
  <c r="AK317"/>
  <c r="AB317"/>
  <c r="AK315"/>
  <c r="AB315"/>
  <c r="AK308"/>
  <c r="AB308"/>
  <c r="AK306"/>
  <c r="AB306"/>
  <c r="AK304"/>
  <c r="AB304"/>
  <c r="AB302"/>
  <c r="AK302"/>
  <c r="AK283"/>
  <c r="AB283"/>
  <c r="AK281"/>
  <c r="AB281"/>
  <c r="AK279"/>
  <c r="AB279"/>
  <c r="AK277"/>
  <c r="AB277"/>
  <c r="AK275"/>
  <c r="AB275"/>
  <c r="AK264"/>
  <c r="AB264"/>
  <c r="AK262"/>
  <c r="AB262"/>
  <c r="AK259"/>
  <c r="AB259"/>
  <c r="AK257"/>
  <c r="AB257"/>
  <c r="AK255"/>
  <c r="AB255"/>
  <c r="AK253"/>
  <c r="AB253"/>
  <c r="AK251"/>
  <c r="AB251"/>
  <c r="AK249"/>
  <c r="AB249"/>
  <c r="AK247"/>
  <c r="AB247"/>
  <c r="AK245"/>
  <c r="AB245"/>
  <c r="AB243"/>
  <c r="AK243"/>
  <c r="AK241"/>
  <c r="AB241"/>
  <c r="AB236"/>
  <c r="AK236"/>
  <c r="AK234"/>
  <c r="AB234"/>
  <c r="AB232"/>
  <c r="AK232"/>
  <c r="AK229"/>
  <c r="AB229"/>
  <c r="AK227"/>
  <c r="AB227"/>
  <c r="AK225"/>
  <c r="AB225"/>
  <c r="AK223"/>
  <c r="AB223"/>
  <c r="AK208"/>
  <c r="AB208"/>
  <c r="AK206"/>
  <c r="AB206"/>
  <c r="AK204"/>
  <c r="AB204"/>
  <c r="AK192"/>
  <c r="AB192"/>
  <c r="AK190"/>
  <c r="AB190"/>
  <c r="AK188"/>
  <c r="AB188"/>
  <c r="AB186"/>
  <c r="AK186"/>
  <c r="AK184"/>
  <c r="AB184"/>
  <c r="AK181"/>
  <c r="AB181"/>
  <c r="AK174"/>
  <c r="AB174"/>
  <c r="AK172"/>
  <c r="AB172"/>
  <c r="AK170"/>
  <c r="AB170"/>
  <c r="AK168"/>
  <c r="AB168"/>
  <c r="AK156"/>
  <c r="AB156"/>
  <c r="AK154"/>
  <c r="AB154"/>
  <c r="AK149"/>
  <c r="AB149"/>
  <c r="AK147"/>
  <c r="AB147"/>
  <c r="AK145"/>
  <c r="AB145"/>
  <c r="AK143"/>
  <c r="AB143"/>
  <c r="AK140"/>
  <c r="AB140"/>
  <c r="AK138"/>
  <c r="AB138"/>
  <c r="AB136"/>
  <c r="AK136"/>
  <c r="AK134"/>
  <c r="AB134"/>
  <c r="AK132"/>
  <c r="AB132"/>
  <c r="AK123"/>
  <c r="AB123"/>
  <c r="AK121"/>
  <c r="AB121"/>
  <c r="AK119"/>
  <c r="AB119"/>
  <c r="AB117"/>
  <c r="AK117"/>
  <c r="AK115"/>
  <c r="AB115"/>
  <c r="AK113"/>
  <c r="AB113"/>
  <c r="AK502"/>
  <c r="AB502"/>
  <c r="AK500"/>
  <c r="AB500"/>
  <c r="AK498"/>
  <c r="AB498"/>
  <c r="AB496"/>
  <c r="AK496"/>
  <c r="AK494"/>
  <c r="AB494"/>
  <c r="AK492"/>
  <c r="AB492"/>
  <c r="AK490"/>
  <c r="AB490"/>
  <c r="AK488"/>
  <c r="AB488"/>
  <c r="AK486"/>
  <c r="AB486"/>
  <c r="AK484"/>
  <c r="AB484"/>
  <c r="AK473"/>
  <c r="AB473"/>
  <c r="AK471"/>
  <c r="AB471"/>
  <c r="AK469"/>
  <c r="AB469"/>
  <c r="AK467"/>
  <c r="AB467"/>
  <c r="AK465"/>
  <c r="AB465"/>
  <c r="AK446"/>
  <c r="AB446"/>
  <c r="AK444"/>
  <c r="AB444"/>
  <c r="AK442"/>
  <c r="AB442"/>
  <c r="AK440"/>
  <c r="AB440"/>
  <c r="AK438"/>
  <c r="AB438"/>
  <c r="AK436"/>
  <c r="AB436"/>
  <c r="AK434"/>
  <c r="AB434"/>
  <c r="AB432"/>
  <c r="AK432"/>
  <c r="AB414"/>
  <c r="AK414"/>
  <c r="AK412"/>
  <c r="AB412"/>
  <c r="AK410"/>
  <c r="AB410"/>
  <c r="AK396"/>
  <c r="AB396"/>
  <c r="AK394"/>
  <c r="AB394"/>
  <c r="AK391"/>
  <c r="AB391"/>
  <c r="AK380"/>
  <c r="AB380"/>
  <c r="AK378"/>
  <c r="AB378"/>
  <c r="AK376"/>
  <c r="AB376"/>
  <c r="AK359"/>
  <c r="AB359"/>
  <c r="AB350"/>
  <c r="AK350"/>
  <c r="AK348"/>
  <c r="AB348"/>
  <c r="AK343"/>
  <c r="AB343"/>
  <c r="AK341"/>
  <c r="AB341"/>
  <c r="AB339"/>
  <c r="AK339"/>
  <c r="AK328"/>
  <c r="AB328"/>
  <c r="AK326"/>
  <c r="AB326"/>
  <c r="AK313"/>
  <c r="AB313"/>
  <c r="AK311"/>
  <c r="AB311"/>
  <c r="AK300"/>
  <c r="AB300"/>
  <c r="AK298"/>
  <c r="AB298"/>
  <c r="AK296"/>
  <c r="AB296"/>
  <c r="AK294"/>
  <c r="AB294"/>
  <c r="AK292"/>
  <c r="AB292"/>
  <c r="AK290"/>
  <c r="AB290"/>
  <c r="AK288"/>
  <c r="AB288"/>
  <c r="AB286"/>
  <c r="AK286"/>
  <c r="AK273"/>
  <c r="AB273"/>
  <c r="AK271"/>
  <c r="AB271"/>
  <c r="AK269"/>
  <c r="AB269"/>
  <c r="AK267"/>
  <c r="AB267"/>
  <c r="AK239"/>
  <c r="AB239"/>
  <c r="AB221"/>
  <c r="AK221"/>
  <c r="AK219"/>
  <c r="AB219"/>
  <c r="AK217"/>
  <c r="AB217"/>
  <c r="AK215"/>
  <c r="AB215"/>
  <c r="AB213"/>
  <c r="AK213"/>
  <c r="AK211"/>
  <c r="AB211"/>
  <c r="AK202"/>
  <c r="AB202"/>
  <c r="AK200"/>
  <c r="AB200"/>
  <c r="AK197"/>
  <c r="AB197"/>
  <c r="AK195"/>
  <c r="AB195"/>
  <c r="AB179"/>
  <c r="AK179"/>
  <c r="AK177"/>
  <c r="AB177"/>
  <c r="AK166"/>
  <c r="AB166"/>
  <c r="AK164"/>
  <c r="AB164"/>
  <c r="AK162"/>
  <c r="AB162"/>
  <c r="AK159"/>
  <c r="AB159"/>
  <c r="AB152"/>
  <c r="AK152"/>
  <c r="AB130"/>
  <c r="AK130"/>
  <c r="AK128"/>
  <c r="AB128"/>
  <c r="AK126"/>
  <c r="AB126"/>
  <c r="AB111"/>
  <c r="AK111"/>
  <c r="AK109"/>
  <c r="AB109"/>
  <c r="AK107"/>
  <c r="AB107"/>
  <c r="AK105"/>
  <c r="AB105"/>
  <c r="AK103"/>
  <c r="AB103"/>
  <c r="T461"/>
  <c r="L461"/>
  <c r="T406"/>
  <c r="L406"/>
  <c r="L333"/>
  <c r="T333"/>
  <c r="T254"/>
  <c r="L254"/>
  <c r="T169"/>
  <c r="L169"/>
  <c r="T116"/>
  <c r="L116"/>
  <c r="T491"/>
  <c r="L491"/>
  <c r="T413"/>
  <c r="L413"/>
  <c r="T349"/>
  <c r="L349"/>
  <c r="T297"/>
  <c r="L297"/>
  <c r="T180"/>
  <c r="L180"/>
  <c r="T129"/>
  <c r="L129"/>
  <c r="T427"/>
  <c r="L427"/>
  <c r="T369"/>
  <c r="L369"/>
  <c r="T317"/>
  <c r="L317"/>
  <c r="T190"/>
  <c r="L190"/>
  <c r="T149"/>
  <c r="L149"/>
  <c r="T432"/>
  <c r="L432"/>
  <c r="T380"/>
  <c r="L380"/>
  <c r="T328"/>
  <c r="L328"/>
  <c r="T202"/>
  <c r="L202"/>
  <c r="T164"/>
  <c r="L164"/>
  <c r="T5"/>
  <c r="L5"/>
  <c r="T7"/>
  <c r="L7"/>
  <c r="T9"/>
  <c r="L9"/>
  <c r="T11"/>
  <c r="L11"/>
  <c r="T13"/>
  <c r="L13"/>
  <c r="L15"/>
  <c r="L17"/>
  <c r="L19"/>
  <c r="L21"/>
  <c r="L23"/>
  <c r="L25"/>
  <c r="L27"/>
  <c r="L29"/>
  <c r="L31"/>
  <c r="L33"/>
  <c r="L35"/>
  <c r="L37"/>
  <c r="L39"/>
  <c r="L41"/>
  <c r="L43"/>
  <c r="L45"/>
  <c r="L47"/>
  <c r="L49"/>
  <c r="L51"/>
  <c r="L53"/>
  <c r="L55"/>
  <c r="L57"/>
  <c r="L59"/>
  <c r="L61"/>
  <c r="L63"/>
  <c r="L65"/>
  <c r="L67"/>
  <c r="T67"/>
  <c r="T69"/>
  <c r="L69"/>
  <c r="T71"/>
  <c r="L71"/>
  <c r="T73"/>
  <c r="L73"/>
  <c r="T75"/>
  <c r="L75"/>
  <c r="T77"/>
  <c r="L77"/>
  <c r="T79"/>
  <c r="L79"/>
  <c r="T81"/>
  <c r="L81"/>
  <c r="T83"/>
  <c r="L83"/>
  <c r="T85"/>
  <c r="L85"/>
  <c r="T87"/>
  <c r="L87"/>
  <c r="T89"/>
  <c r="L89"/>
  <c r="T91"/>
  <c r="L91"/>
  <c r="T93"/>
  <c r="L93"/>
  <c r="T95"/>
  <c r="L95"/>
  <c r="T97"/>
  <c r="L97"/>
  <c r="T99"/>
  <c r="L99"/>
  <c r="T101"/>
  <c r="L101"/>
  <c r="T489"/>
  <c r="L489"/>
  <c r="T487"/>
  <c r="L487"/>
  <c r="L485"/>
  <c r="T485"/>
  <c r="T483"/>
  <c r="L483"/>
  <c r="L474"/>
  <c r="T474"/>
  <c r="T472"/>
  <c r="L472"/>
  <c r="T470"/>
  <c r="L470"/>
  <c r="T468"/>
  <c r="L468"/>
  <c r="T466"/>
  <c r="L466"/>
  <c r="T464"/>
  <c r="L464"/>
  <c r="T459"/>
  <c r="L459"/>
  <c r="T457"/>
  <c r="L457"/>
  <c r="T455"/>
  <c r="L455"/>
  <c r="T453"/>
  <c r="L453"/>
  <c r="T451"/>
  <c r="L451"/>
  <c r="L449"/>
  <c r="T449"/>
  <c r="T425"/>
  <c r="L425"/>
  <c r="L422"/>
  <c r="T422"/>
  <c r="T420"/>
  <c r="L420"/>
  <c r="T418"/>
  <c r="L418"/>
  <c r="T416"/>
  <c r="L416"/>
  <c r="L411"/>
  <c r="T411"/>
  <c r="T409"/>
  <c r="L409"/>
  <c r="T403"/>
  <c r="L403"/>
  <c r="T401"/>
  <c r="L401"/>
  <c r="T399"/>
  <c r="L399"/>
  <c r="T392"/>
  <c r="L392"/>
  <c r="T389"/>
  <c r="L389"/>
  <c r="T387"/>
  <c r="L387"/>
  <c r="T385"/>
  <c r="L385"/>
  <c r="T383"/>
  <c r="L383"/>
  <c r="L381"/>
  <c r="T381"/>
  <c r="T378"/>
  <c r="L378"/>
  <c r="T376"/>
  <c r="L376"/>
  <c r="L374"/>
  <c r="T374"/>
  <c r="T367"/>
  <c r="L367"/>
  <c r="T365"/>
  <c r="L365"/>
  <c r="T363"/>
  <c r="L363"/>
  <c r="T361"/>
  <c r="L361"/>
  <c r="T356"/>
  <c r="L356"/>
  <c r="T354"/>
  <c r="L354"/>
  <c r="T352"/>
  <c r="L352"/>
  <c r="T347"/>
  <c r="L347"/>
  <c r="T344"/>
  <c r="L344"/>
  <c r="T342"/>
  <c r="L342"/>
  <c r="T340"/>
  <c r="L340"/>
  <c r="T338"/>
  <c r="L338"/>
  <c r="T331"/>
  <c r="L331"/>
  <c r="T329"/>
  <c r="L329"/>
  <c r="T326"/>
  <c r="L326"/>
  <c r="T315"/>
  <c r="L315"/>
  <c r="T308"/>
  <c r="L308"/>
  <c r="T306"/>
  <c r="L306"/>
  <c r="T304"/>
  <c r="L304"/>
  <c r="T302"/>
  <c r="L302"/>
  <c r="T295"/>
  <c r="L295"/>
  <c r="T293"/>
  <c r="L293"/>
  <c r="T291"/>
  <c r="L291"/>
  <c r="T289"/>
  <c r="L289"/>
  <c r="T287"/>
  <c r="L287"/>
  <c r="T285"/>
  <c r="L285"/>
  <c r="T274"/>
  <c r="L274"/>
  <c r="T272"/>
  <c r="L272"/>
  <c r="T270"/>
  <c r="L270"/>
  <c r="T268"/>
  <c r="L268"/>
  <c r="T266"/>
  <c r="L266"/>
  <c r="T261"/>
  <c r="L261"/>
  <c r="T252"/>
  <c r="L252"/>
  <c r="T250"/>
  <c r="L250"/>
  <c r="T248"/>
  <c r="L248"/>
  <c r="T246"/>
  <c r="L246"/>
  <c r="T244"/>
  <c r="L244"/>
  <c r="T242"/>
  <c r="L242"/>
  <c r="T237"/>
  <c r="L237"/>
  <c r="T235"/>
  <c r="L235"/>
  <c r="T233"/>
  <c r="L233"/>
  <c r="T230"/>
  <c r="L230"/>
  <c r="T228"/>
  <c r="L228"/>
  <c r="T226"/>
  <c r="L226"/>
  <c r="T224"/>
  <c r="L224"/>
  <c r="T209"/>
  <c r="L209"/>
  <c r="T207"/>
  <c r="L207"/>
  <c r="T205"/>
  <c r="L205"/>
  <c r="T203"/>
  <c r="L203"/>
  <c r="T200"/>
  <c r="L200"/>
  <c r="T197"/>
  <c r="L197"/>
  <c r="T195"/>
  <c r="L195"/>
  <c r="T188"/>
  <c r="L188"/>
  <c r="T186"/>
  <c r="L186"/>
  <c r="T184"/>
  <c r="L184"/>
  <c r="T181"/>
  <c r="L181"/>
  <c r="T178"/>
  <c r="L178"/>
  <c r="T176"/>
  <c r="L176"/>
  <c r="T162"/>
  <c r="L162"/>
  <c r="T159"/>
  <c r="L159"/>
  <c r="T157"/>
  <c r="L157"/>
  <c r="T152"/>
  <c r="L152"/>
  <c r="T150"/>
  <c r="L150"/>
  <c r="T147"/>
  <c r="L147"/>
  <c r="T145"/>
  <c r="L145"/>
  <c r="T143"/>
  <c r="L143"/>
  <c r="T140"/>
  <c r="L140"/>
  <c r="T138"/>
  <c r="L138"/>
  <c r="T136"/>
  <c r="L136"/>
  <c r="T134"/>
  <c r="L134"/>
  <c r="T132"/>
  <c r="L132"/>
  <c r="T127"/>
  <c r="L127"/>
  <c r="T125"/>
  <c r="L125"/>
  <c r="T114"/>
  <c r="L114"/>
  <c r="T112"/>
  <c r="L112"/>
  <c r="T502"/>
  <c r="L502"/>
  <c r="T500"/>
  <c r="L500"/>
  <c r="T498"/>
  <c r="L498"/>
  <c r="L496"/>
  <c r="T496"/>
  <c r="T494"/>
  <c r="L494"/>
  <c r="T492"/>
  <c r="L492"/>
  <c r="T481"/>
  <c r="L481"/>
  <c r="T479"/>
  <c r="L479"/>
  <c r="T477"/>
  <c r="L477"/>
  <c r="T475"/>
  <c r="L475"/>
  <c r="T462"/>
  <c r="L462"/>
  <c r="T447"/>
  <c r="L447"/>
  <c r="L445"/>
  <c r="T445"/>
  <c r="T443"/>
  <c r="L443"/>
  <c r="T441"/>
  <c r="L441"/>
  <c r="T439"/>
  <c r="L439"/>
  <c r="T437"/>
  <c r="L437"/>
  <c r="T435"/>
  <c r="L435"/>
  <c r="T433"/>
  <c r="L433"/>
  <c r="T430"/>
  <c r="L430"/>
  <c r="T428"/>
  <c r="L428"/>
  <c r="T423"/>
  <c r="L423"/>
  <c r="T414"/>
  <c r="L414"/>
  <c r="T407"/>
  <c r="L407"/>
  <c r="T404"/>
  <c r="L404"/>
  <c r="T397"/>
  <c r="L397"/>
  <c r="T395"/>
  <c r="L395"/>
  <c r="T393"/>
  <c r="L393"/>
  <c r="T390"/>
  <c r="L390"/>
  <c r="T372"/>
  <c r="L372"/>
  <c r="T370"/>
  <c r="L370"/>
  <c r="T359"/>
  <c r="L359"/>
  <c r="T357"/>
  <c r="L357"/>
  <c r="T350"/>
  <c r="L350"/>
  <c r="T345"/>
  <c r="L345"/>
  <c r="T336"/>
  <c r="L336"/>
  <c r="T334"/>
  <c r="L334"/>
  <c r="T324"/>
  <c r="L324"/>
  <c r="T322"/>
  <c r="L322"/>
  <c r="L320"/>
  <c r="T320"/>
  <c r="T318"/>
  <c r="L318"/>
  <c r="T313"/>
  <c r="L313"/>
  <c r="T311"/>
  <c r="L311"/>
  <c r="T309"/>
  <c r="L309"/>
  <c r="T300"/>
  <c r="L300"/>
  <c r="T298"/>
  <c r="L298"/>
  <c r="T283"/>
  <c r="L283"/>
  <c r="T281"/>
  <c r="L281"/>
  <c r="T279"/>
  <c r="L279"/>
  <c r="T277"/>
  <c r="L277"/>
  <c r="T275"/>
  <c r="L275"/>
  <c r="L264"/>
  <c r="T264"/>
  <c r="T262"/>
  <c r="L262"/>
  <c r="T259"/>
  <c r="L259"/>
  <c r="T257"/>
  <c r="L257"/>
  <c r="T255"/>
  <c r="L255"/>
  <c r="T240"/>
  <c r="L240"/>
  <c r="T238"/>
  <c r="L238"/>
  <c r="T231"/>
  <c r="L231"/>
  <c r="T222"/>
  <c r="L222"/>
  <c r="T220"/>
  <c r="L220"/>
  <c r="T218"/>
  <c r="L218"/>
  <c r="T216"/>
  <c r="L216"/>
  <c r="T214"/>
  <c r="L214"/>
  <c r="T212"/>
  <c r="L212"/>
  <c r="T210"/>
  <c r="L210"/>
  <c r="T198"/>
  <c r="L198"/>
  <c r="T193"/>
  <c r="L193"/>
  <c r="T191"/>
  <c r="L191"/>
  <c r="T182"/>
  <c r="L182"/>
  <c r="T174"/>
  <c r="L174"/>
  <c r="T172"/>
  <c r="L172"/>
  <c r="T170"/>
  <c r="L170"/>
  <c r="T167"/>
  <c r="L167"/>
  <c r="T165"/>
  <c r="L165"/>
  <c r="T160"/>
  <c r="L160"/>
  <c r="T155"/>
  <c r="L155"/>
  <c r="T153"/>
  <c r="L153"/>
  <c r="L141"/>
  <c r="T141"/>
  <c r="T130"/>
  <c r="L130"/>
  <c r="T123"/>
  <c r="L123"/>
  <c r="T121"/>
  <c r="L121"/>
  <c r="T119"/>
  <c r="L119"/>
  <c r="T117"/>
  <c r="L117"/>
  <c r="T110"/>
  <c r="L110"/>
  <c r="T108"/>
  <c r="L108"/>
  <c r="T106"/>
  <c r="L106"/>
  <c r="L104"/>
  <c r="T104"/>
  <c r="T4"/>
  <c r="L4"/>
  <c r="T6"/>
  <c r="L6"/>
  <c r="T8"/>
  <c r="L8"/>
  <c r="T10"/>
  <c r="L10"/>
  <c r="T12"/>
  <c r="L12"/>
  <c r="L14"/>
  <c r="L16"/>
  <c r="L18"/>
  <c r="L20"/>
  <c r="L22"/>
  <c r="L24"/>
  <c r="L26"/>
  <c r="L28"/>
  <c r="L30"/>
  <c r="L32"/>
  <c r="L34"/>
  <c r="L36"/>
  <c r="L38"/>
  <c r="L40"/>
  <c r="L42"/>
  <c r="L44"/>
  <c r="L46"/>
  <c r="L48"/>
  <c r="L50"/>
  <c r="L52"/>
  <c r="L54"/>
  <c r="L56"/>
  <c r="L58"/>
  <c r="L60"/>
  <c r="L62"/>
  <c r="L64"/>
  <c r="L66"/>
  <c r="T68"/>
  <c r="L68"/>
  <c r="T70"/>
  <c r="L70"/>
  <c r="T72"/>
  <c r="L72"/>
  <c r="T74"/>
  <c r="L74"/>
  <c r="T76"/>
  <c r="L76"/>
  <c r="T78"/>
  <c r="L78"/>
  <c r="T80"/>
  <c r="L80"/>
  <c r="T82"/>
  <c r="L82"/>
  <c r="T84"/>
  <c r="L84"/>
  <c r="T86"/>
  <c r="L86"/>
  <c r="T88"/>
  <c r="L88"/>
  <c r="T90"/>
  <c r="L90"/>
  <c r="T92"/>
  <c r="L92"/>
  <c r="T94"/>
  <c r="L94"/>
  <c r="T96"/>
  <c r="L96"/>
  <c r="T98"/>
  <c r="L98"/>
  <c r="T100"/>
  <c r="L100"/>
  <c r="T102"/>
  <c r="L102"/>
  <c r="T490"/>
  <c r="L490"/>
  <c r="T488"/>
  <c r="L488"/>
  <c r="T486"/>
  <c r="L486"/>
  <c r="T484"/>
  <c r="L484"/>
  <c r="T473"/>
  <c r="L473"/>
  <c r="T471"/>
  <c r="L471"/>
  <c r="T469"/>
  <c r="L469"/>
  <c r="T467"/>
  <c r="L467"/>
  <c r="T465"/>
  <c r="L465"/>
  <c r="T460"/>
  <c r="L460"/>
  <c r="T458"/>
  <c r="L458"/>
  <c r="T456"/>
  <c r="L456"/>
  <c r="T454"/>
  <c r="L454"/>
  <c r="T452"/>
  <c r="L452"/>
  <c r="T450"/>
  <c r="L450"/>
  <c r="T448"/>
  <c r="L448"/>
  <c r="L431"/>
  <c r="T431"/>
  <c r="T426"/>
  <c r="L426"/>
  <c r="T424"/>
  <c r="L424"/>
  <c r="T421"/>
  <c r="L421"/>
  <c r="T419"/>
  <c r="L419"/>
  <c r="T417"/>
  <c r="L417"/>
  <c r="T415"/>
  <c r="L415"/>
  <c r="T412"/>
  <c r="L412"/>
  <c r="T410"/>
  <c r="L410"/>
  <c r="T405"/>
  <c r="L405"/>
  <c r="T402"/>
  <c r="L402"/>
  <c r="T400"/>
  <c r="L400"/>
  <c r="T398"/>
  <c r="L398"/>
  <c r="T388"/>
  <c r="L388"/>
  <c r="T386"/>
  <c r="L386"/>
  <c r="T384"/>
  <c r="L384"/>
  <c r="T382"/>
  <c r="L382"/>
  <c r="T379"/>
  <c r="L379"/>
  <c r="T377"/>
  <c r="L377"/>
  <c r="T375"/>
  <c r="L375"/>
  <c r="L368"/>
  <c r="T368"/>
  <c r="T366"/>
  <c r="L366"/>
  <c r="T364"/>
  <c r="L364"/>
  <c r="T362"/>
  <c r="L362"/>
  <c r="T355"/>
  <c r="L355"/>
  <c r="T353"/>
  <c r="L353"/>
  <c r="T351"/>
  <c r="L351"/>
  <c r="L348"/>
  <c r="T348"/>
  <c r="T346"/>
  <c r="L346"/>
  <c r="T343"/>
  <c r="L343"/>
  <c r="T341"/>
  <c r="L341"/>
  <c r="T339"/>
  <c r="L339"/>
  <c r="T337"/>
  <c r="L337"/>
  <c r="T332"/>
  <c r="L332"/>
  <c r="T330"/>
  <c r="L330"/>
  <c r="L327"/>
  <c r="T327"/>
  <c r="T325"/>
  <c r="L325"/>
  <c r="T316"/>
  <c r="L316"/>
  <c r="T314"/>
  <c r="L314"/>
  <c r="T307"/>
  <c r="L307"/>
  <c r="T305"/>
  <c r="L305"/>
  <c r="T303"/>
  <c r="L303"/>
  <c r="T301"/>
  <c r="L301"/>
  <c r="T296"/>
  <c r="L296"/>
  <c r="T294"/>
  <c r="L294"/>
  <c r="T292"/>
  <c r="L292"/>
  <c r="T290"/>
  <c r="L290"/>
  <c r="T288"/>
  <c r="L288"/>
  <c r="T286"/>
  <c r="L286"/>
  <c r="T284"/>
  <c r="L284"/>
  <c r="T273"/>
  <c r="L273"/>
  <c r="L271"/>
  <c r="T271"/>
  <c r="T269"/>
  <c r="L269"/>
  <c r="T267"/>
  <c r="L267"/>
  <c r="T265"/>
  <c r="L265"/>
  <c r="T253"/>
  <c r="L253"/>
  <c r="L251"/>
  <c r="T251"/>
  <c r="T249"/>
  <c r="L249"/>
  <c r="T247"/>
  <c r="L247"/>
  <c r="T245"/>
  <c r="L245"/>
  <c r="T243"/>
  <c r="L243"/>
  <c r="T241"/>
  <c r="L241"/>
  <c r="T236"/>
  <c r="L236"/>
  <c r="T234"/>
  <c r="L234"/>
  <c r="T232"/>
  <c r="L232"/>
  <c r="T229"/>
  <c r="L229"/>
  <c r="T227"/>
  <c r="L227"/>
  <c r="T225"/>
  <c r="L225"/>
  <c r="T223"/>
  <c r="L223"/>
  <c r="T208"/>
  <c r="L208"/>
  <c r="T206"/>
  <c r="L206"/>
  <c r="T204"/>
  <c r="L204"/>
  <c r="L201"/>
  <c r="T201"/>
  <c r="T199"/>
  <c r="L199"/>
  <c r="T196"/>
  <c r="L196"/>
  <c r="T194"/>
  <c r="L194"/>
  <c r="T189"/>
  <c r="L189"/>
  <c r="T187"/>
  <c r="L187"/>
  <c r="T185"/>
  <c r="L185"/>
  <c r="T179"/>
  <c r="L179"/>
  <c r="T177"/>
  <c r="L177"/>
  <c r="T168"/>
  <c r="L168"/>
  <c r="T163"/>
  <c r="L163"/>
  <c r="T161"/>
  <c r="L161"/>
  <c r="T158"/>
  <c r="L158"/>
  <c r="T151"/>
  <c r="L151"/>
  <c r="T148"/>
  <c r="L148"/>
  <c r="T146"/>
  <c r="L146"/>
  <c r="T144"/>
  <c r="L144"/>
  <c r="T142"/>
  <c r="L142"/>
  <c r="T139"/>
  <c r="L139"/>
  <c r="T137"/>
  <c r="L137"/>
  <c r="T135"/>
  <c r="L135"/>
  <c r="T133"/>
  <c r="L133"/>
  <c r="T128"/>
  <c r="L128"/>
  <c r="T126"/>
  <c r="L126"/>
  <c r="L124"/>
  <c r="T124"/>
  <c r="T115"/>
  <c r="L115"/>
  <c r="T113"/>
  <c r="L113"/>
  <c r="T501"/>
  <c r="L501"/>
  <c r="T499"/>
  <c r="L499"/>
  <c r="T497"/>
  <c r="L497"/>
  <c r="T495"/>
  <c r="L495"/>
  <c r="L493"/>
  <c r="T493"/>
  <c r="L482"/>
  <c r="T482"/>
  <c r="T480"/>
  <c r="L480"/>
  <c r="L478"/>
  <c r="T478"/>
  <c r="T476"/>
  <c r="L476"/>
  <c r="T463"/>
  <c r="L463"/>
  <c r="T446"/>
  <c r="L446"/>
  <c r="T444"/>
  <c r="L444"/>
  <c r="T442"/>
  <c r="L442"/>
  <c r="T440"/>
  <c r="L440"/>
  <c r="T438"/>
  <c r="L438"/>
  <c r="T436"/>
  <c r="L436"/>
  <c r="T434"/>
  <c r="L434"/>
  <c r="T429"/>
  <c r="L429"/>
  <c r="T408"/>
  <c r="L408"/>
  <c r="T396"/>
  <c r="L396"/>
  <c r="T394"/>
  <c r="L394"/>
  <c r="T391"/>
  <c r="L391"/>
  <c r="T373"/>
  <c r="L373"/>
  <c r="T371"/>
  <c r="L371"/>
  <c r="T360"/>
  <c r="L360"/>
  <c r="T358"/>
  <c r="L358"/>
  <c r="T335"/>
  <c r="L335"/>
  <c r="T323"/>
  <c r="L323"/>
  <c r="T321"/>
  <c r="L321"/>
  <c r="T319"/>
  <c r="L319"/>
  <c r="T312"/>
  <c r="L312"/>
  <c r="T310"/>
  <c r="L310"/>
  <c r="T299"/>
  <c r="L299"/>
  <c r="T282"/>
  <c r="L282"/>
  <c r="T280"/>
  <c r="L280"/>
  <c r="L278"/>
  <c r="T278"/>
  <c r="T276"/>
  <c r="L276"/>
  <c r="T263"/>
  <c r="L263"/>
  <c r="T260"/>
  <c r="L260"/>
  <c r="T258"/>
  <c r="L258"/>
  <c r="T256"/>
  <c r="L256"/>
  <c r="T239"/>
  <c r="L239"/>
  <c r="T221"/>
  <c r="L221"/>
  <c r="T219"/>
  <c r="L219"/>
  <c r="T217"/>
  <c r="L217"/>
  <c r="T215"/>
  <c r="L215"/>
  <c r="T213"/>
  <c r="L213"/>
  <c r="T211"/>
  <c r="L211"/>
  <c r="T192"/>
  <c r="L192"/>
  <c r="T183"/>
  <c r="L183"/>
  <c r="T175"/>
  <c r="L175"/>
  <c r="T173"/>
  <c r="L173"/>
  <c r="T171"/>
  <c r="L171"/>
  <c r="T166"/>
  <c r="L166"/>
  <c r="T156"/>
  <c r="L156"/>
  <c r="T154"/>
  <c r="L154"/>
  <c r="T131"/>
  <c r="L131"/>
  <c r="T122"/>
  <c r="L122"/>
  <c r="T120"/>
  <c r="L120"/>
  <c r="T118"/>
  <c r="L118"/>
  <c r="T111"/>
  <c r="L111"/>
  <c r="T109"/>
  <c r="L109"/>
  <c r="T107"/>
  <c r="L107"/>
  <c r="T105"/>
  <c r="L105"/>
  <c r="T103"/>
  <c r="L103"/>
  <c r="L3"/>
  <c r="U3" l="1"/>
  <c r="V3" s="1"/>
  <c r="W3" s="1"/>
  <c r="R3"/>
  <c r="T5" i="13"/>
  <c r="Y5"/>
  <c r="V5"/>
  <c r="AI103" i="12"/>
  <c r="AL103"/>
  <c r="AM103" s="1"/>
  <c r="AN103" s="1"/>
  <c r="AJ103"/>
  <c r="AL107"/>
  <c r="AM107" s="1"/>
  <c r="AN107" s="1"/>
  <c r="AJ107"/>
  <c r="AI107"/>
  <c r="AA111"/>
  <c r="AC111"/>
  <c r="AD111" s="1"/>
  <c r="AE111" s="1"/>
  <c r="Z111"/>
  <c r="AL128"/>
  <c r="AM128" s="1"/>
  <c r="AN128" s="1"/>
  <c r="AI128"/>
  <c r="AJ128"/>
  <c r="Z152"/>
  <c r="AC152"/>
  <c r="AD152" s="1"/>
  <c r="AE152" s="1"/>
  <c r="AA152"/>
  <c r="AJ162"/>
  <c r="AL162"/>
  <c r="AM162"/>
  <c r="AN162" s="1"/>
  <c r="AI162"/>
  <c r="AL166"/>
  <c r="AM166" s="1"/>
  <c r="AN166" s="1"/>
  <c r="AI166"/>
  <c r="AJ166"/>
  <c r="AD179"/>
  <c r="AA179"/>
  <c r="AE179"/>
  <c r="Z179"/>
  <c r="AC179"/>
  <c r="AL197"/>
  <c r="AM197" s="1"/>
  <c r="AN197" s="1"/>
  <c r="AJ197"/>
  <c r="AI197"/>
  <c r="AL202"/>
  <c r="AM202" s="1"/>
  <c r="AN202" s="1"/>
  <c r="AI202"/>
  <c r="AJ202"/>
  <c r="Z213"/>
  <c r="AE213"/>
  <c r="AD213"/>
  <c r="AC213"/>
  <c r="AA213"/>
  <c r="AJ217"/>
  <c r="AL217"/>
  <c r="AM217" s="1"/>
  <c r="AN217" s="1"/>
  <c r="AI217"/>
  <c r="Z221"/>
  <c r="AD221"/>
  <c r="AE221"/>
  <c r="AA221"/>
  <c r="AC221"/>
  <c r="AL267"/>
  <c r="AM267" s="1"/>
  <c r="AN267" s="1"/>
  <c r="AI267"/>
  <c r="AJ267"/>
  <c r="AJ271"/>
  <c r="AL271"/>
  <c r="AM271" s="1"/>
  <c r="AN271" s="1"/>
  <c r="AI271"/>
  <c r="AC286"/>
  <c r="AD286"/>
  <c r="AE286"/>
  <c r="Z286"/>
  <c r="AA286"/>
  <c r="AI290"/>
  <c r="AJ290"/>
  <c r="AL290"/>
  <c r="AM290" s="1"/>
  <c r="AN290" s="1"/>
  <c r="AL294"/>
  <c r="AM294" s="1"/>
  <c r="AN294" s="1"/>
  <c r="AI294"/>
  <c r="AJ294"/>
  <c r="AL298"/>
  <c r="AM298"/>
  <c r="AN298" s="1"/>
  <c r="AJ298"/>
  <c r="AI298"/>
  <c r="AL311"/>
  <c r="AM311" s="1"/>
  <c r="AN311" s="1"/>
  <c r="AI311"/>
  <c r="AJ311"/>
  <c r="AL326"/>
  <c r="AM326" s="1"/>
  <c r="AN326" s="1"/>
  <c r="AI326"/>
  <c r="AJ326"/>
  <c r="Z339"/>
  <c r="AD339"/>
  <c r="AE339"/>
  <c r="AC339"/>
  <c r="AA339"/>
  <c r="AJ343"/>
  <c r="AL343"/>
  <c r="AM343" s="1"/>
  <c r="AN343" s="1"/>
  <c r="AI343"/>
  <c r="AC350"/>
  <c r="AD350"/>
  <c r="AE350"/>
  <c r="Z350"/>
  <c r="AA350"/>
  <c r="AI376"/>
  <c r="AJ376"/>
  <c r="AL376"/>
  <c r="AM376" s="1"/>
  <c r="AN376" s="1"/>
  <c r="AI380"/>
  <c r="AL380"/>
  <c r="AM380" s="1"/>
  <c r="AN380" s="1"/>
  <c r="AJ380"/>
  <c r="AN394"/>
  <c r="AL394"/>
  <c r="AI394"/>
  <c r="AJ394"/>
  <c r="AM394"/>
  <c r="AL410"/>
  <c r="AN410"/>
  <c r="AI410"/>
  <c r="AJ410"/>
  <c r="AM410"/>
  <c r="AC414"/>
  <c r="AD414"/>
  <c r="AE414"/>
  <c r="Z414"/>
  <c r="AA414"/>
  <c r="AM434"/>
  <c r="AL434"/>
  <c r="AI434"/>
  <c r="AJ434"/>
  <c r="AN434"/>
  <c r="AL438"/>
  <c r="AI438"/>
  <c r="AM438"/>
  <c r="AJ438"/>
  <c r="AN438"/>
  <c r="AN442"/>
  <c r="AL442"/>
  <c r="AJ442"/>
  <c r="AI442"/>
  <c r="AM442"/>
  <c r="AL446"/>
  <c r="AN446"/>
  <c r="AJ446"/>
  <c r="AI446"/>
  <c r="AM446"/>
  <c r="AM467"/>
  <c r="AI467"/>
  <c r="AL467"/>
  <c r="AJ467"/>
  <c r="AN467"/>
  <c r="AM471"/>
  <c r="AL471"/>
  <c r="AJ471"/>
  <c r="AN471"/>
  <c r="AI471"/>
  <c r="AJ484"/>
  <c r="AN484"/>
  <c r="AM484"/>
  <c r="AI484"/>
  <c r="AL484"/>
  <c r="AL488"/>
  <c r="AJ488"/>
  <c r="AI488"/>
  <c r="AN488"/>
  <c r="AM488"/>
  <c r="AJ492"/>
  <c r="AN492"/>
  <c r="AM492"/>
  <c r="AI492"/>
  <c r="AL492"/>
  <c r="AD496"/>
  <c r="AE496"/>
  <c r="Z496"/>
  <c r="AC496"/>
  <c r="AA496"/>
  <c r="AI500"/>
  <c r="AN500"/>
  <c r="AJ500"/>
  <c r="AM500"/>
  <c r="AL500"/>
  <c r="AI113"/>
  <c r="AL113"/>
  <c r="AM113" s="1"/>
  <c r="AN113" s="1"/>
  <c r="AJ113"/>
  <c r="Z117"/>
  <c r="AC117"/>
  <c r="AD117" s="1"/>
  <c r="AE117" s="1"/>
  <c r="AA117"/>
  <c r="AL121"/>
  <c r="AM121" s="1"/>
  <c r="AN121" s="1"/>
  <c r="AI121"/>
  <c r="AJ121"/>
  <c r="AL132"/>
  <c r="AM132"/>
  <c r="AN132" s="1"/>
  <c r="AJ132"/>
  <c r="AI132"/>
  <c r="Z136"/>
  <c r="AC136"/>
  <c r="AD136" s="1"/>
  <c r="AE136" s="1"/>
  <c r="AA136"/>
  <c r="AI140"/>
  <c r="AL140"/>
  <c r="AM140" s="1"/>
  <c r="AN140" s="1"/>
  <c r="AJ140"/>
  <c r="AL145"/>
  <c r="AM145" s="1"/>
  <c r="AN145" s="1"/>
  <c r="AJ145"/>
  <c r="AI145"/>
  <c r="AL149"/>
  <c r="AM149" s="1"/>
  <c r="AN149" s="1"/>
  <c r="AI149"/>
  <c r="AJ149"/>
  <c r="AL156"/>
  <c r="AM156" s="1"/>
  <c r="AN156" s="1"/>
  <c r="AI156"/>
  <c r="AJ156"/>
  <c r="AL170"/>
  <c r="AM170" s="1"/>
  <c r="AN170" s="1"/>
  <c r="AJ170"/>
  <c r="AI170"/>
  <c r="AJ174"/>
  <c r="AI174"/>
  <c r="AL174"/>
  <c r="AM174" s="1"/>
  <c r="AN174" s="1"/>
  <c r="AJ184"/>
  <c r="AL184"/>
  <c r="AM184" s="1"/>
  <c r="AN184" s="1"/>
  <c r="AI184"/>
  <c r="AL188"/>
  <c r="AM188" s="1"/>
  <c r="AN188" s="1"/>
  <c r="AI188"/>
  <c r="AJ188"/>
  <c r="AL192"/>
  <c r="AM192" s="1"/>
  <c r="AN192" s="1"/>
  <c r="AJ192"/>
  <c r="AI192"/>
  <c r="AJ206"/>
  <c r="AL206"/>
  <c r="AM206" s="1"/>
  <c r="AN206" s="1"/>
  <c r="AI206"/>
  <c r="AJ223"/>
  <c r="AL223"/>
  <c r="AM223" s="1"/>
  <c r="AN223" s="1"/>
  <c r="AI223"/>
  <c r="AI227"/>
  <c r="AL227"/>
  <c r="AM227" s="1"/>
  <c r="AN227" s="1"/>
  <c r="AJ227"/>
  <c r="AD232"/>
  <c r="AE232"/>
  <c r="Z232"/>
  <c r="AA232"/>
  <c r="AC232"/>
  <c r="AD236"/>
  <c r="AE236"/>
  <c r="Z236"/>
  <c r="AC236"/>
  <c r="AA236"/>
  <c r="AD243"/>
  <c r="AA243"/>
  <c r="AE243"/>
  <c r="Z243"/>
  <c r="AC243"/>
  <c r="AL247"/>
  <c r="AM247" s="1"/>
  <c r="AN247" s="1"/>
  <c r="AI247"/>
  <c r="AJ247"/>
  <c r="AL251"/>
  <c r="AM251" s="1"/>
  <c r="AN251" s="1"/>
  <c r="AJ251"/>
  <c r="AI251"/>
  <c r="AJ255"/>
  <c r="AL255"/>
  <c r="AM255" s="1"/>
  <c r="AN255" s="1"/>
  <c r="AI255"/>
  <c r="AL259"/>
  <c r="AM259" s="1"/>
  <c r="AN259" s="1"/>
  <c r="AJ259"/>
  <c r="AI259"/>
  <c r="AL264"/>
  <c r="AM264" s="1"/>
  <c r="AN264" s="1"/>
  <c r="AI264"/>
  <c r="AJ264"/>
  <c r="AJ277"/>
  <c r="AL277"/>
  <c r="AM277" s="1"/>
  <c r="AN277" s="1"/>
  <c r="AI277"/>
  <c r="AJ281"/>
  <c r="AI281"/>
  <c r="AL281"/>
  <c r="AM281" s="1"/>
  <c r="AN281" s="1"/>
  <c r="AC302"/>
  <c r="AD302"/>
  <c r="AE302"/>
  <c r="Z302"/>
  <c r="AA302"/>
  <c r="AJ306"/>
  <c r="AL306"/>
  <c r="AM306" s="1"/>
  <c r="AN306" s="1"/>
  <c r="AI306"/>
  <c r="AL315"/>
  <c r="AM315" s="1"/>
  <c r="AN315" s="1"/>
  <c r="AJ315"/>
  <c r="AI315"/>
  <c r="AL319"/>
  <c r="AM319" s="1"/>
  <c r="AN319" s="1"/>
  <c r="AJ319"/>
  <c r="AI319"/>
  <c r="AL323"/>
  <c r="AM323" s="1"/>
  <c r="AN323" s="1"/>
  <c r="AJ323"/>
  <c r="AI323"/>
  <c r="AI332"/>
  <c r="AJ332"/>
  <c r="AL332"/>
  <c r="AM332" s="1"/>
  <c r="AN332" s="1"/>
  <c r="AD336"/>
  <c r="AE336"/>
  <c r="Z336"/>
  <c r="AC336"/>
  <c r="AA336"/>
  <c r="AD352"/>
  <c r="AE352"/>
  <c r="Z352"/>
  <c r="AC352"/>
  <c r="AA352"/>
  <c r="AJ356"/>
  <c r="AI356"/>
  <c r="AL356"/>
  <c r="AM356" s="1"/>
  <c r="AN356" s="1"/>
  <c r="AJ363"/>
  <c r="AL363"/>
  <c r="AM363" s="1"/>
  <c r="AN363" s="1"/>
  <c r="AI363"/>
  <c r="AJ367"/>
  <c r="AL367"/>
  <c r="AM367" s="1"/>
  <c r="AN367" s="1"/>
  <c r="AI367"/>
  <c r="AJ371"/>
  <c r="AI371"/>
  <c r="AL371"/>
  <c r="AM371" s="1"/>
  <c r="AN371" s="1"/>
  <c r="AC382"/>
  <c r="AD382"/>
  <c r="AE382"/>
  <c r="Z382"/>
  <c r="AA382"/>
  <c r="AJ386"/>
  <c r="AI386"/>
  <c r="AL386"/>
  <c r="AM386" s="1"/>
  <c r="AN386" s="1"/>
  <c r="AL398"/>
  <c r="AJ398"/>
  <c r="AN398"/>
  <c r="AM398"/>
  <c r="AI398"/>
  <c r="AM402"/>
  <c r="AL402"/>
  <c r="AI402"/>
  <c r="AJ402"/>
  <c r="AN402"/>
  <c r="AM407"/>
  <c r="AL407"/>
  <c r="AJ407"/>
  <c r="AN407"/>
  <c r="AI407"/>
  <c r="AM418"/>
  <c r="AJ418"/>
  <c r="AN418"/>
  <c r="AL418"/>
  <c r="AI418"/>
  <c r="AL422"/>
  <c r="AJ422"/>
  <c r="AN422"/>
  <c r="AI422"/>
  <c r="AM422"/>
  <c r="Z427"/>
  <c r="AE427"/>
  <c r="AC427"/>
  <c r="AD427"/>
  <c r="AA427"/>
  <c r="AJ448"/>
  <c r="AI448"/>
  <c r="AL448"/>
  <c r="AN448"/>
  <c r="AM448"/>
  <c r="AL452"/>
  <c r="AM452"/>
  <c r="AJ452"/>
  <c r="AI452"/>
  <c r="AN452"/>
  <c r="AJ456"/>
  <c r="AN456"/>
  <c r="AM456"/>
  <c r="AI456"/>
  <c r="AL456"/>
  <c r="AL460"/>
  <c r="AM460"/>
  <c r="AJ460"/>
  <c r="AN460"/>
  <c r="AI460"/>
  <c r="AL475"/>
  <c r="AJ475"/>
  <c r="AN475"/>
  <c r="AI475"/>
  <c r="AM475"/>
  <c r="AL479"/>
  <c r="AM479"/>
  <c r="AJ479"/>
  <c r="AN479"/>
  <c r="AI479"/>
  <c r="AL101"/>
  <c r="AM101" s="1"/>
  <c r="AN101" s="1"/>
  <c r="AJ101"/>
  <c r="AI101"/>
  <c r="AI97"/>
  <c r="AL97"/>
  <c r="AM97" s="1"/>
  <c r="AN97" s="1"/>
  <c r="AJ97"/>
  <c r="Z93"/>
  <c r="AA93"/>
  <c r="AC93"/>
  <c r="AD93" s="1"/>
  <c r="AE93" s="1"/>
  <c r="AJ89"/>
  <c r="AI89"/>
  <c r="AL89"/>
  <c r="AM89" s="1"/>
  <c r="AN89" s="1"/>
  <c r="AJ85"/>
  <c r="AL85"/>
  <c r="AM85" s="1"/>
  <c r="AN85" s="1"/>
  <c r="AI85"/>
  <c r="AI81"/>
  <c r="AJ81"/>
  <c r="AL81"/>
  <c r="AM81" s="1"/>
  <c r="AN81" s="1"/>
  <c r="AL77"/>
  <c r="AM77" s="1"/>
  <c r="AN77" s="1"/>
  <c r="AI77"/>
  <c r="AJ77"/>
  <c r="AL73"/>
  <c r="AM73" s="1"/>
  <c r="AN73" s="1"/>
  <c r="AI73"/>
  <c r="AJ73"/>
  <c r="AI69"/>
  <c r="AL69"/>
  <c r="AM69" s="1"/>
  <c r="AN69" s="1"/>
  <c r="AJ69"/>
  <c r="AI65"/>
  <c r="AJ65"/>
  <c r="AL65"/>
  <c r="AM65" s="1"/>
  <c r="AN65" s="1"/>
  <c r="AC61"/>
  <c r="AD61" s="1"/>
  <c r="AE61" s="1"/>
  <c r="AA61"/>
  <c r="Z61"/>
  <c r="AI57"/>
  <c r="AJ57"/>
  <c r="AL57"/>
  <c r="AM57" s="1"/>
  <c r="AN57" s="1"/>
  <c r="AJ53"/>
  <c r="AL53"/>
  <c r="AM53" s="1"/>
  <c r="AN53" s="1"/>
  <c r="AI53"/>
  <c r="AI49"/>
  <c r="AJ49"/>
  <c r="AL49"/>
  <c r="AM49" s="1"/>
  <c r="AN49" s="1"/>
  <c r="AA45"/>
  <c r="AC45"/>
  <c r="AD45" s="1"/>
  <c r="AE45" s="1"/>
  <c r="Z45"/>
  <c r="AL41"/>
  <c r="AM41" s="1"/>
  <c r="AN41" s="1"/>
  <c r="AJ41"/>
  <c r="AI41"/>
  <c r="AL37"/>
  <c r="AM37" s="1"/>
  <c r="AN37" s="1"/>
  <c r="AJ37"/>
  <c r="AI37"/>
  <c r="AJ33"/>
  <c r="AL33"/>
  <c r="AM33" s="1"/>
  <c r="AN33" s="1"/>
  <c r="AI33"/>
  <c r="AA29"/>
  <c r="Z29"/>
  <c r="AC29"/>
  <c r="AD29" s="1"/>
  <c r="AE29" s="1"/>
  <c r="AL25"/>
  <c r="AM25" s="1"/>
  <c r="AN25" s="1"/>
  <c r="AJ25"/>
  <c r="AI25"/>
  <c r="AA21"/>
  <c r="AC21"/>
  <c r="AD21" s="1"/>
  <c r="AE21" s="1"/>
  <c r="Z21"/>
  <c r="AI17"/>
  <c r="AJ17"/>
  <c r="AL17"/>
  <c r="AM17" s="1"/>
  <c r="AN17" s="1"/>
  <c r="AI13"/>
  <c r="AL13"/>
  <c r="AM13" s="1"/>
  <c r="AN13" s="1"/>
  <c r="AJ13"/>
  <c r="AL9"/>
  <c r="AM9" s="1"/>
  <c r="AN9" s="1"/>
  <c r="AJ9"/>
  <c r="AI9"/>
  <c r="AI5"/>
  <c r="AL5"/>
  <c r="AM5" s="1"/>
  <c r="AN5" s="1"/>
  <c r="AJ5"/>
  <c r="Z104"/>
  <c r="AA104"/>
  <c r="AC104"/>
  <c r="AD104" s="1"/>
  <c r="AE104" s="1"/>
  <c r="Z108"/>
  <c r="AC108"/>
  <c r="AD108" s="1"/>
  <c r="AE108" s="1"/>
  <c r="AA108"/>
  <c r="Z125"/>
  <c r="AC125"/>
  <c r="AD125" s="1"/>
  <c r="AE125" s="1"/>
  <c r="AA125"/>
  <c r="Z129"/>
  <c r="AC129"/>
  <c r="AD129" s="1"/>
  <c r="AE129" s="1"/>
  <c r="AA129"/>
  <c r="AA151"/>
  <c r="Z151"/>
  <c r="AC151"/>
  <c r="AD151" s="1"/>
  <c r="AE151" s="1"/>
  <c r="Z161"/>
  <c r="AE161"/>
  <c r="AD161"/>
  <c r="AA161"/>
  <c r="AC161"/>
  <c r="Z165"/>
  <c r="AE165"/>
  <c r="AC165"/>
  <c r="AD165"/>
  <c r="AA165"/>
  <c r="AD176"/>
  <c r="AE176"/>
  <c r="AA176"/>
  <c r="Z176"/>
  <c r="AC176"/>
  <c r="AD180"/>
  <c r="AE180"/>
  <c r="AA180"/>
  <c r="Z180"/>
  <c r="AC180"/>
  <c r="AD194"/>
  <c r="AE194"/>
  <c r="Z194"/>
  <c r="AC194"/>
  <c r="AA194"/>
  <c r="AD199"/>
  <c r="AA199"/>
  <c r="Z199"/>
  <c r="AE199"/>
  <c r="AC199"/>
  <c r="AC210"/>
  <c r="AD210"/>
  <c r="Z210"/>
  <c r="AE210"/>
  <c r="AA210"/>
  <c r="Z214"/>
  <c r="AE214"/>
  <c r="AD214"/>
  <c r="AC214"/>
  <c r="AA214"/>
  <c r="AE218"/>
  <c r="AD218"/>
  <c r="Z218"/>
  <c r="AC218"/>
  <c r="AA218"/>
  <c r="AD222"/>
  <c r="AC222"/>
  <c r="AE222"/>
  <c r="Z222"/>
  <c r="AA222"/>
  <c r="AD238"/>
  <c r="AC238"/>
  <c r="AE238"/>
  <c r="Z238"/>
  <c r="AA238"/>
  <c r="AE261"/>
  <c r="AC261"/>
  <c r="AD261"/>
  <c r="Z261"/>
  <c r="AA261"/>
  <c r="AD268"/>
  <c r="AE268"/>
  <c r="Z268"/>
  <c r="AC268"/>
  <c r="AA268"/>
  <c r="AD272"/>
  <c r="AE272"/>
  <c r="AC272"/>
  <c r="Z272"/>
  <c r="AA272"/>
  <c r="AJ285"/>
  <c r="AI285"/>
  <c r="AL285"/>
  <c r="AM285" s="1"/>
  <c r="AN285" s="1"/>
  <c r="AE289"/>
  <c r="Z289"/>
  <c r="AA289"/>
  <c r="AC289"/>
  <c r="AD289"/>
  <c r="AE293"/>
  <c r="AC293"/>
  <c r="AD293"/>
  <c r="Z293"/>
  <c r="AA293"/>
  <c r="AD297"/>
  <c r="Z297"/>
  <c r="AE297"/>
  <c r="AC297"/>
  <c r="AA297"/>
  <c r="AL310"/>
  <c r="AM310" s="1"/>
  <c r="AN310" s="1"/>
  <c r="AI310"/>
  <c r="AJ310"/>
  <c r="AE325"/>
  <c r="AC325"/>
  <c r="AD325"/>
  <c r="Z325"/>
  <c r="AA325"/>
  <c r="AC338"/>
  <c r="AD338"/>
  <c r="Z338"/>
  <c r="AE338"/>
  <c r="AA338"/>
  <c r="AC342"/>
  <c r="AE342"/>
  <c r="Z342"/>
  <c r="AD342"/>
  <c r="AA342"/>
  <c r="Z347"/>
  <c r="AE347"/>
  <c r="AD347"/>
  <c r="AC347"/>
  <c r="AA347"/>
  <c r="AC358"/>
  <c r="AE358"/>
  <c r="Z358"/>
  <c r="AD358"/>
  <c r="AA358"/>
  <c r="Z375"/>
  <c r="AC375"/>
  <c r="AD375"/>
  <c r="AE375"/>
  <c r="AA375"/>
  <c r="Z379"/>
  <c r="AE379"/>
  <c r="AD379"/>
  <c r="AC379"/>
  <c r="AA379"/>
  <c r="AD393"/>
  <c r="Z393"/>
  <c r="AE393"/>
  <c r="AC393"/>
  <c r="AA393"/>
  <c r="AA397"/>
  <c r="AC397"/>
  <c r="AE397"/>
  <c r="Z397"/>
  <c r="AD397"/>
  <c r="AD409"/>
  <c r="Z409"/>
  <c r="AC409"/>
  <c r="AA409"/>
  <c r="AE409"/>
  <c r="AA413"/>
  <c r="AD413"/>
  <c r="AC413"/>
  <c r="Z413"/>
  <c r="AE413"/>
  <c r="AE433"/>
  <c r="AD433"/>
  <c r="Z433"/>
  <c r="AC433"/>
  <c r="AA433"/>
  <c r="AE437"/>
  <c r="AC437"/>
  <c r="AD437"/>
  <c r="Z437"/>
  <c r="AA437"/>
  <c r="AD441"/>
  <c r="Z441"/>
  <c r="AC441"/>
  <c r="AE441"/>
  <c r="AA441"/>
  <c r="AA445"/>
  <c r="AD445"/>
  <c r="AE445"/>
  <c r="Z445"/>
  <c r="AC445"/>
  <c r="AD464"/>
  <c r="AE464"/>
  <c r="Z464"/>
  <c r="AC464"/>
  <c r="AA464"/>
  <c r="AD468"/>
  <c r="AE468"/>
  <c r="AC468"/>
  <c r="Z468"/>
  <c r="AA468"/>
  <c r="AD472"/>
  <c r="AE472"/>
  <c r="Z472"/>
  <c r="AC472"/>
  <c r="AA472"/>
  <c r="AL483"/>
  <c r="AI483"/>
  <c r="AM483"/>
  <c r="AN483"/>
  <c r="AJ483"/>
  <c r="Z487"/>
  <c r="AC487"/>
  <c r="AD487"/>
  <c r="AE487"/>
  <c r="AA487"/>
  <c r="AL491"/>
  <c r="AM491"/>
  <c r="AJ491"/>
  <c r="AN491"/>
  <c r="AI491"/>
  <c r="Z495"/>
  <c r="AE495"/>
  <c r="AD495"/>
  <c r="AC495"/>
  <c r="AA495"/>
  <c r="AM499"/>
  <c r="AI499"/>
  <c r="AL499"/>
  <c r="AJ499"/>
  <c r="AN499"/>
  <c r="AA112"/>
  <c r="Z112"/>
  <c r="AC112"/>
  <c r="AD112" s="1"/>
  <c r="AE112" s="1"/>
  <c r="AA116"/>
  <c r="Z116"/>
  <c r="AC116"/>
  <c r="AD116" s="1"/>
  <c r="AE116" s="1"/>
  <c r="Z120"/>
  <c r="AC120"/>
  <c r="AD120" s="1"/>
  <c r="AE120" s="1"/>
  <c r="AA120"/>
  <c r="AL133"/>
  <c r="AM133" s="1"/>
  <c r="AN133" s="1"/>
  <c r="AI133"/>
  <c r="AJ133"/>
  <c r="AL137"/>
  <c r="AM137" s="1"/>
  <c r="AN137" s="1"/>
  <c r="AI137"/>
  <c r="AJ137"/>
  <c r="AC142"/>
  <c r="AD142" s="1"/>
  <c r="AE142" s="1"/>
  <c r="Z142"/>
  <c r="AA142"/>
  <c r="AC146"/>
  <c r="AD146" s="1"/>
  <c r="AE146"/>
  <c r="Z146"/>
  <c r="AA146"/>
  <c r="Z153"/>
  <c r="AC153"/>
  <c r="AD153" s="1"/>
  <c r="AE153" s="1"/>
  <c r="AA153"/>
  <c r="AD160"/>
  <c r="AE160"/>
  <c r="AA160"/>
  <c r="Z160"/>
  <c r="AC160"/>
  <c r="AL171"/>
  <c r="AM171" s="1"/>
  <c r="AN171" s="1"/>
  <c r="AI171"/>
  <c r="AJ171"/>
  <c r="AE175"/>
  <c r="AD175"/>
  <c r="AC175"/>
  <c r="AA175"/>
  <c r="Z175"/>
  <c r="Z187"/>
  <c r="AE187"/>
  <c r="AA187"/>
  <c r="AD187"/>
  <c r="AC187"/>
  <c r="AE191"/>
  <c r="AA191"/>
  <c r="AD191"/>
  <c r="AC191"/>
  <c r="Z191"/>
  <c r="AL198"/>
  <c r="AM198" s="1"/>
  <c r="AN198" s="1"/>
  <c r="AI198"/>
  <c r="AJ198"/>
  <c r="Z205"/>
  <c r="AC205"/>
  <c r="AD205"/>
  <c r="AE205"/>
  <c r="AA205"/>
  <c r="Z209"/>
  <c r="AE209"/>
  <c r="AD209"/>
  <c r="AA209"/>
  <c r="AC209"/>
  <c r="AC226"/>
  <c r="Z226"/>
  <c r="AE226"/>
  <c r="AD226"/>
  <c r="AA226"/>
  <c r="AE230"/>
  <c r="AC230"/>
  <c r="Z230"/>
  <c r="AD230"/>
  <c r="AA230"/>
  <c r="AA235"/>
  <c r="AE235"/>
  <c r="AD235"/>
  <c r="Z235"/>
  <c r="AC235"/>
  <c r="Z242"/>
  <c r="AD242"/>
  <c r="AC242"/>
  <c r="AE242"/>
  <c r="AA242"/>
  <c r="AC246"/>
  <c r="AE246"/>
  <c r="Z246"/>
  <c r="AD246"/>
  <c r="AA246"/>
  <c r="AE250"/>
  <c r="AD250"/>
  <c r="AC250"/>
  <c r="Z250"/>
  <c r="AA250"/>
  <c r="AD254"/>
  <c r="Z254"/>
  <c r="AE254"/>
  <c r="AC254"/>
  <c r="AA254"/>
  <c r="AJ258"/>
  <c r="AL258"/>
  <c r="AM258" s="1"/>
  <c r="AN258" s="1"/>
  <c r="AI258"/>
  <c r="Z263"/>
  <c r="AC263"/>
  <c r="AD263"/>
  <c r="AE263"/>
  <c r="AA263"/>
  <c r="AL278"/>
  <c r="AM278" s="1"/>
  <c r="AN278" s="1"/>
  <c r="AI278"/>
  <c r="AJ278"/>
  <c r="AC282"/>
  <c r="AE282"/>
  <c r="Z282"/>
  <c r="AD282"/>
  <c r="AA282"/>
  <c r="Z303"/>
  <c r="AE303"/>
  <c r="AD303"/>
  <c r="AC303"/>
  <c r="AA303"/>
  <c r="Z307"/>
  <c r="AD307"/>
  <c r="AE307"/>
  <c r="AC307"/>
  <c r="AA307"/>
  <c r="AD316"/>
  <c r="AE316"/>
  <c r="Z316"/>
  <c r="AC316"/>
  <c r="AA316"/>
  <c r="AD320"/>
  <c r="AE320"/>
  <c r="AC320"/>
  <c r="Z320"/>
  <c r="AA320"/>
  <c r="AL324"/>
  <c r="AM324" s="1"/>
  <c r="AN324" s="1"/>
  <c r="AI324"/>
  <c r="AJ324"/>
  <c r="Z331"/>
  <c r="AE331"/>
  <c r="AD331"/>
  <c r="AC331"/>
  <c r="AA331"/>
  <c r="Z335"/>
  <c r="AE335"/>
  <c r="AD335"/>
  <c r="AC335"/>
  <c r="AA335"/>
  <c r="AL353"/>
  <c r="AM353" s="1"/>
  <c r="AN353" s="1"/>
  <c r="AJ353"/>
  <c r="AI353"/>
  <c r="AC362"/>
  <c r="AE362"/>
  <c r="Z362"/>
  <c r="AD362"/>
  <c r="AA362"/>
  <c r="AL366"/>
  <c r="AM366" s="1"/>
  <c r="AN366" s="1"/>
  <c r="AI366"/>
  <c r="AJ366"/>
  <c r="AC370"/>
  <c r="AD370"/>
  <c r="AE370"/>
  <c r="Z370"/>
  <c r="AA370"/>
  <c r="AA381"/>
  <c r="AD381"/>
  <c r="Z381"/>
  <c r="AC381"/>
  <c r="AE381"/>
  <c r="AL385"/>
  <c r="AM385"/>
  <c r="AN385" s="1"/>
  <c r="AI385"/>
  <c r="AJ385"/>
  <c r="AE389"/>
  <c r="AC389"/>
  <c r="AD389"/>
  <c r="Z389"/>
  <c r="AA389"/>
  <c r="Z399"/>
  <c r="AE399"/>
  <c r="AD399"/>
  <c r="AC399"/>
  <c r="AA399"/>
  <c r="AI403"/>
  <c r="AL403"/>
  <c r="AM403"/>
  <c r="AJ403"/>
  <c r="AN403"/>
  <c r="AD408"/>
  <c r="AE408"/>
  <c r="Z408"/>
  <c r="AC408"/>
  <c r="AA408"/>
  <c r="AE417"/>
  <c r="AA417"/>
  <c r="AC417"/>
  <c r="AD417"/>
  <c r="Z417"/>
  <c r="AE421"/>
  <c r="AC421"/>
  <c r="AD421"/>
  <c r="AA421"/>
  <c r="Z421"/>
  <c r="AC426"/>
  <c r="AE426"/>
  <c r="Z426"/>
  <c r="AD426"/>
  <c r="AA426"/>
  <c r="AC430"/>
  <c r="AD430"/>
  <c r="AE430"/>
  <c r="Z430"/>
  <c r="AA430"/>
  <c r="AI451"/>
  <c r="AL451"/>
  <c r="AM451"/>
  <c r="AJ451"/>
  <c r="AN451"/>
  <c r="Z455"/>
  <c r="AC455"/>
  <c r="AD455"/>
  <c r="AE455"/>
  <c r="AA455"/>
  <c r="Z459"/>
  <c r="AE459"/>
  <c r="AC459"/>
  <c r="AD459"/>
  <c r="AA459"/>
  <c r="Z463"/>
  <c r="AE463"/>
  <c r="AD463"/>
  <c r="AC463"/>
  <c r="AA463"/>
  <c r="AC478"/>
  <c r="AD478"/>
  <c r="AE478"/>
  <c r="Z478"/>
  <c r="AA478"/>
  <c r="AC482"/>
  <c r="AE482"/>
  <c r="AD482"/>
  <c r="Z482"/>
  <c r="AA482"/>
  <c r="AA100"/>
  <c r="Z100"/>
  <c r="AC100"/>
  <c r="AD100" s="1"/>
  <c r="AE100" s="1"/>
  <c r="AA96"/>
  <c r="Z96"/>
  <c r="AC96"/>
  <c r="AD96" s="1"/>
  <c r="AE96" s="1"/>
  <c r="AC92"/>
  <c r="AD92" s="1"/>
  <c r="AE92" s="1"/>
  <c r="AA92"/>
  <c r="Z92"/>
  <c r="AC88"/>
  <c r="AD88" s="1"/>
  <c r="AE88" s="1"/>
  <c r="Z88"/>
  <c r="AA88"/>
  <c r="Z84"/>
  <c r="AA84"/>
  <c r="AC84"/>
  <c r="AD84" s="1"/>
  <c r="AE84" s="1"/>
  <c r="AA80"/>
  <c r="Z80"/>
  <c r="AC80"/>
  <c r="AD80" s="1"/>
  <c r="AE80" s="1"/>
  <c r="Z76"/>
  <c r="AA76"/>
  <c r="AC76"/>
  <c r="AD76" s="1"/>
  <c r="AE76" s="1"/>
  <c r="Z72"/>
  <c r="AC72"/>
  <c r="AD72" s="1"/>
  <c r="AE72" s="1"/>
  <c r="AA72"/>
  <c r="Z68"/>
  <c r="AA68"/>
  <c r="AC68"/>
  <c r="AD68" s="1"/>
  <c r="AE68" s="1"/>
  <c r="AA64"/>
  <c r="AC64"/>
  <c r="AD64" s="1"/>
  <c r="AE64" s="1"/>
  <c r="Z64"/>
  <c r="Z60"/>
  <c r="AA60"/>
  <c r="AC60"/>
  <c r="AD60" s="1"/>
  <c r="AE60" s="1"/>
  <c r="AC56"/>
  <c r="AD56" s="1"/>
  <c r="AE56" s="1"/>
  <c r="AA56"/>
  <c r="Z56"/>
  <c r="AC52"/>
  <c r="AD52" s="1"/>
  <c r="AE52" s="1"/>
  <c r="Z52"/>
  <c r="AA52"/>
  <c r="AA48"/>
  <c r="Z48"/>
  <c r="AC48"/>
  <c r="AD48" s="1"/>
  <c r="AE48" s="1"/>
  <c r="Z44"/>
  <c r="AA44"/>
  <c r="AC44"/>
  <c r="AD44" s="1"/>
  <c r="AE44" s="1"/>
  <c r="AL40"/>
  <c r="AM40" s="1"/>
  <c r="AN40" s="1"/>
  <c r="AJ40"/>
  <c r="AI40"/>
  <c r="AC36"/>
  <c r="AD36" s="1"/>
  <c r="AE36" s="1"/>
  <c r="Z36"/>
  <c r="AA36"/>
  <c r="AA32"/>
  <c r="Z32"/>
  <c r="AC32"/>
  <c r="AD32" s="1"/>
  <c r="AE32" s="1"/>
  <c r="Z28"/>
  <c r="AA28"/>
  <c r="AC28"/>
  <c r="AD28" s="1"/>
  <c r="AE28" s="1"/>
  <c r="Z24"/>
  <c r="AC24"/>
  <c r="AD24" s="1"/>
  <c r="AE24" s="1"/>
  <c r="AA24"/>
  <c r="AA20"/>
  <c r="Z20"/>
  <c r="AC20"/>
  <c r="AD20" s="1"/>
  <c r="AE20" s="1"/>
  <c r="AC16"/>
  <c r="AD16" s="1"/>
  <c r="AE16" s="1"/>
  <c r="Z16"/>
  <c r="AA16"/>
  <c r="Z12"/>
  <c r="AA12"/>
  <c r="AC12"/>
  <c r="AD12" s="1"/>
  <c r="AE12" s="1"/>
  <c r="Z8"/>
  <c r="AA8"/>
  <c r="AC8"/>
  <c r="AD8" s="1"/>
  <c r="AE8" s="1"/>
  <c r="AA4"/>
  <c r="AC4"/>
  <c r="AD4" s="1"/>
  <c r="AE4" s="1"/>
  <c r="Z4"/>
  <c r="AE309"/>
  <c r="AC309"/>
  <c r="AD309"/>
  <c r="Z309"/>
  <c r="AA309"/>
  <c r="Z150"/>
  <c r="AC150"/>
  <c r="AD150" s="1"/>
  <c r="AE150" s="1"/>
  <c r="AA150"/>
  <c r="AE357"/>
  <c r="AC357"/>
  <c r="AD357"/>
  <c r="AA357"/>
  <c r="Z357"/>
  <c r="AD265"/>
  <c r="Z265"/>
  <c r="AE265"/>
  <c r="AA265"/>
  <c r="AC265"/>
  <c r="AC124"/>
  <c r="AD124" s="1"/>
  <c r="AE124" s="1"/>
  <c r="AA124"/>
  <c r="Z124"/>
  <c r="AE337"/>
  <c r="AC337"/>
  <c r="AD337"/>
  <c r="Z337"/>
  <c r="AA337"/>
  <c r="Z105"/>
  <c r="AC105"/>
  <c r="AD105" s="1"/>
  <c r="AE105" s="1"/>
  <c r="AA105"/>
  <c r="Z109"/>
  <c r="AA109"/>
  <c r="AC109"/>
  <c r="AD109" s="1"/>
  <c r="AE109" s="1"/>
  <c r="Z126"/>
  <c r="AC126"/>
  <c r="AD126" s="1"/>
  <c r="AE126" s="1"/>
  <c r="AA126"/>
  <c r="AJ130"/>
  <c r="AL130"/>
  <c r="AM130" s="1"/>
  <c r="AN130" s="1"/>
  <c r="AI130"/>
  <c r="AC159"/>
  <c r="AD159" s="1"/>
  <c r="AE159" s="1"/>
  <c r="AA159"/>
  <c r="Z159"/>
  <c r="AD164"/>
  <c r="AE164"/>
  <c r="AA164"/>
  <c r="Z164"/>
  <c r="AC164"/>
  <c r="Z177"/>
  <c r="AE177"/>
  <c r="AD177"/>
  <c r="AC177"/>
  <c r="AA177"/>
  <c r="AD195"/>
  <c r="Z195"/>
  <c r="AA195"/>
  <c r="AC195"/>
  <c r="AE195"/>
  <c r="AD200"/>
  <c r="AE200"/>
  <c r="Z200"/>
  <c r="AC200"/>
  <c r="AA200"/>
  <c r="AD211"/>
  <c r="AC211"/>
  <c r="AE211"/>
  <c r="Z211"/>
  <c r="AA211"/>
  <c r="AA215"/>
  <c r="AC215"/>
  <c r="Z215"/>
  <c r="AD215"/>
  <c r="AE215"/>
  <c r="AE219"/>
  <c r="AC219"/>
  <c r="AD219"/>
  <c r="Z219"/>
  <c r="AA219"/>
  <c r="AE239"/>
  <c r="AD239"/>
  <c r="AA239"/>
  <c r="AC239"/>
  <c r="Z239"/>
  <c r="AA269"/>
  <c r="AC269"/>
  <c r="AD269"/>
  <c r="Z269"/>
  <c r="AE269"/>
  <c r="AE273"/>
  <c r="AA273"/>
  <c r="Z273"/>
  <c r="AC273"/>
  <c r="AD273"/>
  <c r="AD288"/>
  <c r="AE288"/>
  <c r="Z288"/>
  <c r="AC288"/>
  <c r="AA288"/>
  <c r="AD292"/>
  <c r="AE292"/>
  <c r="AC292"/>
  <c r="Z292"/>
  <c r="AA292"/>
  <c r="AD296"/>
  <c r="AE296"/>
  <c r="AC296"/>
  <c r="Z296"/>
  <c r="AA296"/>
  <c r="AD300"/>
  <c r="AE300"/>
  <c r="Z300"/>
  <c r="AC300"/>
  <c r="AA300"/>
  <c r="AD313"/>
  <c r="Z313"/>
  <c r="AA313"/>
  <c r="AE313"/>
  <c r="AC313"/>
  <c r="AD328"/>
  <c r="AE328"/>
  <c r="AC328"/>
  <c r="Z328"/>
  <c r="AA328"/>
  <c r="AE341"/>
  <c r="AC341"/>
  <c r="AD341"/>
  <c r="Z341"/>
  <c r="AA341"/>
  <c r="AD348"/>
  <c r="AE348"/>
  <c r="Z348"/>
  <c r="AC348"/>
  <c r="AA348"/>
  <c r="Z359"/>
  <c r="AC359"/>
  <c r="AD359"/>
  <c r="AE359"/>
  <c r="AA359"/>
  <c r="AC378"/>
  <c r="AE378"/>
  <c r="Z378"/>
  <c r="AD378"/>
  <c r="AA378"/>
  <c r="Z391"/>
  <c r="AC391"/>
  <c r="AD391"/>
  <c r="AE391"/>
  <c r="AA391"/>
  <c r="AD396"/>
  <c r="AE396"/>
  <c r="Z396"/>
  <c r="AC396"/>
  <c r="AA396"/>
  <c r="AD412"/>
  <c r="AE412"/>
  <c r="Z412"/>
  <c r="AC412"/>
  <c r="AA412"/>
  <c r="AI432"/>
  <c r="AM432"/>
  <c r="AJ432"/>
  <c r="AL432"/>
  <c r="AN432"/>
  <c r="AD436"/>
  <c r="AE436"/>
  <c r="AC436"/>
  <c r="Z436"/>
  <c r="AA436"/>
  <c r="AD440"/>
  <c r="AE440"/>
  <c r="AC440"/>
  <c r="Z440"/>
  <c r="AA440"/>
  <c r="AD444"/>
  <c r="AE444"/>
  <c r="Z444"/>
  <c r="AC444"/>
  <c r="AA444"/>
  <c r="AE465"/>
  <c r="AC465"/>
  <c r="AD465"/>
  <c r="Z465"/>
  <c r="AA465"/>
  <c r="AE469"/>
  <c r="AC469"/>
  <c r="AD469"/>
  <c r="Z469"/>
  <c r="AA469"/>
  <c r="AD473"/>
  <c r="Z473"/>
  <c r="AE473"/>
  <c r="AA473"/>
  <c r="AC473"/>
  <c r="AC486"/>
  <c r="AE486"/>
  <c r="Z486"/>
  <c r="AD486"/>
  <c r="AA486"/>
  <c r="AC490"/>
  <c r="AE490"/>
  <c r="Z490"/>
  <c r="AD490"/>
  <c r="AA490"/>
  <c r="AC494"/>
  <c r="AD494"/>
  <c r="AE494"/>
  <c r="Z494"/>
  <c r="AA494"/>
  <c r="AC498"/>
  <c r="AD498"/>
  <c r="Z498"/>
  <c r="AE498"/>
  <c r="AA498"/>
  <c r="AC502"/>
  <c r="AE502"/>
  <c r="AD502"/>
  <c r="Z502"/>
  <c r="AA502"/>
  <c r="AA115"/>
  <c r="AC115"/>
  <c r="AD115" s="1"/>
  <c r="AE115" s="1"/>
  <c r="Z115"/>
  <c r="AC119"/>
  <c r="AD119" s="1"/>
  <c r="AE119" s="1"/>
  <c r="Z119"/>
  <c r="AA119"/>
  <c r="Z123"/>
  <c r="AC123"/>
  <c r="AD123" s="1"/>
  <c r="AE123" s="1"/>
  <c r="AA123"/>
  <c r="AC134"/>
  <c r="AD134" s="1"/>
  <c r="AE134" s="1"/>
  <c r="Z134"/>
  <c r="AA134"/>
  <c r="AC138"/>
  <c r="AD138" s="1"/>
  <c r="AE138" s="1"/>
  <c r="Z138"/>
  <c r="AA138"/>
  <c r="Z143"/>
  <c r="AA143"/>
  <c r="AC143"/>
  <c r="AD143" s="1"/>
  <c r="AE143" s="1"/>
  <c r="AD147"/>
  <c r="AE147" s="1"/>
  <c r="AC147"/>
  <c r="AA147"/>
  <c r="Z147"/>
  <c r="Z154"/>
  <c r="AC154"/>
  <c r="AD154" s="1"/>
  <c r="AE154" s="1"/>
  <c r="AA154"/>
  <c r="AD168"/>
  <c r="AE168"/>
  <c r="Z168"/>
  <c r="AA168"/>
  <c r="AC168"/>
  <c r="AD172"/>
  <c r="AE172"/>
  <c r="Z172"/>
  <c r="AC172"/>
  <c r="AA172"/>
  <c r="Z181"/>
  <c r="AE181"/>
  <c r="AD181"/>
  <c r="AC181"/>
  <c r="AA181"/>
  <c r="AL186"/>
  <c r="AM186" s="1"/>
  <c r="AN186" s="1"/>
  <c r="AI186"/>
  <c r="AJ186"/>
  <c r="AD190"/>
  <c r="Z190"/>
  <c r="AE190"/>
  <c r="AC190"/>
  <c r="AA190"/>
  <c r="AD204"/>
  <c r="AE204"/>
  <c r="Z204"/>
  <c r="AC204"/>
  <c r="AA204"/>
  <c r="AD208"/>
  <c r="AE208"/>
  <c r="AA208"/>
  <c r="Z208"/>
  <c r="AC208"/>
  <c r="Z225"/>
  <c r="AE225"/>
  <c r="AD225"/>
  <c r="AA225"/>
  <c r="AC225"/>
  <c r="Z229"/>
  <c r="AE229"/>
  <c r="AC229"/>
  <c r="AD229"/>
  <c r="AA229"/>
  <c r="AE234"/>
  <c r="Z234"/>
  <c r="AD234"/>
  <c r="AC234"/>
  <c r="AA234"/>
  <c r="Z241"/>
  <c r="AE241"/>
  <c r="AD241"/>
  <c r="AC241"/>
  <c r="AA241"/>
  <c r="Z245"/>
  <c r="AE245"/>
  <c r="AD245"/>
  <c r="AC245"/>
  <c r="AA245"/>
  <c r="Z249"/>
  <c r="AD249"/>
  <c r="AC249"/>
  <c r="AE249"/>
  <c r="AA249"/>
  <c r="Z253"/>
  <c r="AD253"/>
  <c r="AC253"/>
  <c r="AE253"/>
  <c r="AA253"/>
  <c r="Z257"/>
  <c r="AE257"/>
  <c r="AD257"/>
  <c r="AC257"/>
  <c r="AA257"/>
  <c r="AC262"/>
  <c r="AE262"/>
  <c r="AD262"/>
  <c r="Z262"/>
  <c r="AA262"/>
  <c r="Z275"/>
  <c r="AD275"/>
  <c r="AE275"/>
  <c r="AC275"/>
  <c r="AA275"/>
  <c r="Z279"/>
  <c r="AC279"/>
  <c r="AD279"/>
  <c r="AE279"/>
  <c r="AA279"/>
  <c r="Z283"/>
  <c r="AE283"/>
  <c r="AC283"/>
  <c r="AD283"/>
  <c r="AA283"/>
  <c r="AD304"/>
  <c r="AE304"/>
  <c r="Z304"/>
  <c r="AC304"/>
  <c r="AA304"/>
  <c r="AD308"/>
  <c r="AE308"/>
  <c r="AC308"/>
  <c r="Z308"/>
  <c r="AA308"/>
  <c r="AA317"/>
  <c r="AD317"/>
  <c r="AE317"/>
  <c r="Z317"/>
  <c r="AC317"/>
  <c r="AE321"/>
  <c r="AD321"/>
  <c r="Z321"/>
  <c r="AA321"/>
  <c r="AC321"/>
  <c r="AC330"/>
  <c r="AE330"/>
  <c r="Z330"/>
  <c r="AD330"/>
  <c r="AA330"/>
  <c r="AC334"/>
  <c r="AD334"/>
  <c r="AE334"/>
  <c r="Z334"/>
  <c r="AA334"/>
  <c r="AD345"/>
  <c r="Z345"/>
  <c r="AE345"/>
  <c r="AC345"/>
  <c r="AA345"/>
  <c r="AC354"/>
  <c r="AD354"/>
  <c r="Z354"/>
  <c r="AE354"/>
  <c r="AA354"/>
  <c r="AD361"/>
  <c r="Z361"/>
  <c r="AE361"/>
  <c r="AA361"/>
  <c r="AC361"/>
  <c r="AA365"/>
  <c r="Z365"/>
  <c r="AD365"/>
  <c r="AE365"/>
  <c r="AC365"/>
  <c r="AE369"/>
  <c r="Z369"/>
  <c r="AA369"/>
  <c r="AC369"/>
  <c r="AD369"/>
  <c r="AE373"/>
  <c r="AC373"/>
  <c r="AD373"/>
  <c r="Z373"/>
  <c r="AA373"/>
  <c r="AJ384"/>
  <c r="AL384"/>
  <c r="AM384" s="1"/>
  <c r="AN384" s="1"/>
  <c r="AI384"/>
  <c r="AD388"/>
  <c r="AE388"/>
  <c r="AC388"/>
  <c r="Z388"/>
  <c r="AA388"/>
  <c r="AD400"/>
  <c r="AE400"/>
  <c r="Z400"/>
  <c r="AC400"/>
  <c r="AA400"/>
  <c r="AE405"/>
  <c r="AC405"/>
  <c r="AD405"/>
  <c r="Z405"/>
  <c r="AA405"/>
  <c r="AL416"/>
  <c r="AI416"/>
  <c r="AN416"/>
  <c r="AJ416"/>
  <c r="AM416"/>
  <c r="AD420"/>
  <c r="AE420"/>
  <c r="AC420"/>
  <c r="Z420"/>
  <c r="AA420"/>
  <c r="AD425"/>
  <c r="Z425"/>
  <c r="AE425"/>
  <c r="AA425"/>
  <c r="AC425"/>
  <c r="AL429"/>
  <c r="AN429"/>
  <c r="AJ429"/>
  <c r="AI429"/>
  <c r="AM429"/>
  <c r="AC450"/>
  <c r="Z450"/>
  <c r="AD450"/>
  <c r="AE450"/>
  <c r="AA450"/>
  <c r="AC454"/>
  <c r="AE454"/>
  <c r="Z454"/>
  <c r="AD454"/>
  <c r="AA454"/>
  <c r="AC458"/>
  <c r="AE458"/>
  <c r="Z458"/>
  <c r="AD458"/>
  <c r="AA458"/>
  <c r="AN462"/>
  <c r="AJ462"/>
  <c r="AL462"/>
  <c r="AM462"/>
  <c r="AI462"/>
  <c r="AL477"/>
  <c r="AM477"/>
  <c r="AN477"/>
  <c r="AJ477"/>
  <c r="AI477"/>
  <c r="AL481"/>
  <c r="AM481"/>
  <c r="AN481"/>
  <c r="AI481"/>
  <c r="AJ481"/>
  <c r="AA99"/>
  <c r="Z99"/>
  <c r="AC99"/>
  <c r="AD99" s="1"/>
  <c r="AE99" s="1"/>
  <c r="AC95"/>
  <c r="AD95" s="1"/>
  <c r="AE95" s="1"/>
  <c r="Z95"/>
  <c r="AA95"/>
  <c r="AL91"/>
  <c r="AM91" s="1"/>
  <c r="AN91" s="1"/>
  <c r="AI91"/>
  <c r="AJ91"/>
  <c r="AC87"/>
  <c r="AD87" s="1"/>
  <c r="AE87" s="1"/>
  <c r="Z87"/>
  <c r="AA87"/>
  <c r="AC83"/>
  <c r="AD83" s="1"/>
  <c r="AE83" s="1"/>
  <c r="AA83"/>
  <c r="Z83"/>
  <c r="AL79"/>
  <c r="AM79" s="1"/>
  <c r="AN79" s="1"/>
  <c r="AI79"/>
  <c r="AJ79"/>
  <c r="AC75"/>
  <c r="AD75" s="1"/>
  <c r="AE75" s="1"/>
  <c r="AA75"/>
  <c r="Z75"/>
  <c r="AC71"/>
  <c r="AD71" s="1"/>
  <c r="AE71" s="1"/>
  <c r="Z71"/>
  <c r="AA71"/>
  <c r="AC67"/>
  <c r="AD67" s="1"/>
  <c r="AE67" s="1"/>
  <c r="AA67"/>
  <c r="Z67"/>
  <c r="AC63"/>
  <c r="AD63" s="1"/>
  <c r="AE63" s="1"/>
  <c r="Z63"/>
  <c r="AA63"/>
  <c r="AC59"/>
  <c r="AD59" s="1"/>
  <c r="AE59" s="1"/>
  <c r="AA59"/>
  <c r="Z59"/>
  <c r="AJ55"/>
  <c r="AL55"/>
  <c r="AM55" s="1"/>
  <c r="AN55" s="1"/>
  <c r="AI55"/>
  <c r="AC51"/>
  <c r="AD51" s="1"/>
  <c r="AE51" s="1"/>
  <c r="AA51"/>
  <c r="Z51"/>
  <c r="AC47"/>
  <c r="AD47" s="1"/>
  <c r="AE47" s="1"/>
  <c r="AA47"/>
  <c r="Z47"/>
  <c r="AC43"/>
  <c r="AD43" s="1"/>
  <c r="AE43" s="1"/>
  <c r="Z43"/>
  <c r="AA43"/>
  <c r="AA39"/>
  <c r="Z39"/>
  <c r="AC39"/>
  <c r="AD39" s="1"/>
  <c r="AE39" s="1"/>
  <c r="AC35"/>
  <c r="AD35" s="1"/>
  <c r="AE35" s="1"/>
  <c r="AA35"/>
  <c r="Z35"/>
  <c r="AC31"/>
  <c r="AD31" s="1"/>
  <c r="AE31" s="1"/>
  <c r="AA31"/>
  <c r="Z31"/>
  <c r="AC27"/>
  <c r="AD27" s="1"/>
  <c r="AE27" s="1"/>
  <c r="AA27"/>
  <c r="Z27"/>
  <c r="AA23"/>
  <c r="Z23"/>
  <c r="AC23"/>
  <c r="AD23" s="1"/>
  <c r="AE23" s="1"/>
  <c r="AC19"/>
  <c r="AD19" s="1"/>
  <c r="AE19" s="1"/>
  <c r="Z19"/>
  <c r="AA19"/>
  <c r="AC15"/>
  <c r="AD15" s="1"/>
  <c r="AE15" s="1"/>
  <c r="Z15"/>
  <c r="AA15"/>
  <c r="AC11"/>
  <c r="AD11" s="1"/>
  <c r="AE11" s="1"/>
  <c r="Z11"/>
  <c r="AA11"/>
  <c r="AA7"/>
  <c r="Z7"/>
  <c r="AC7"/>
  <c r="AD7" s="1"/>
  <c r="AE7" s="1"/>
  <c r="Z3"/>
  <c r="AA3"/>
  <c r="AC3"/>
  <c r="AD3" s="1"/>
  <c r="AE3" s="1"/>
  <c r="AL104"/>
  <c r="AM104" s="1"/>
  <c r="AN104" s="1"/>
  <c r="AI104"/>
  <c r="AJ104"/>
  <c r="AJ108"/>
  <c r="AI108"/>
  <c r="AL108"/>
  <c r="AM108" s="1"/>
  <c r="AN108" s="1"/>
  <c r="AL125"/>
  <c r="AJ125"/>
  <c r="AI125"/>
  <c r="AM125"/>
  <c r="AN125" s="1"/>
  <c r="AJ129"/>
  <c r="AL129"/>
  <c r="AM129" s="1"/>
  <c r="AN129" s="1"/>
  <c r="AI129"/>
  <c r="AI151"/>
  <c r="AL151"/>
  <c r="AM151" s="1"/>
  <c r="AN151" s="1"/>
  <c r="AJ151"/>
  <c r="AL161"/>
  <c r="AM161" s="1"/>
  <c r="AN161" s="1"/>
  <c r="AI161"/>
  <c r="AJ161"/>
  <c r="AI165"/>
  <c r="AJ165"/>
  <c r="AL165"/>
  <c r="AM165" s="1"/>
  <c r="AN165" s="1"/>
  <c r="AL176"/>
  <c r="AM176" s="1"/>
  <c r="AN176" s="1"/>
  <c r="AJ176"/>
  <c r="AI176"/>
  <c r="AL180"/>
  <c r="AM180" s="1"/>
  <c r="AN180" s="1"/>
  <c r="AI180"/>
  <c r="AJ180"/>
  <c r="AL194"/>
  <c r="AM194" s="1"/>
  <c r="AN194" s="1"/>
  <c r="AI194"/>
  <c r="AJ194"/>
  <c r="AL199"/>
  <c r="AM199" s="1"/>
  <c r="AN199" s="1"/>
  <c r="AI199"/>
  <c r="AJ199"/>
  <c r="AJ210"/>
  <c r="AL210"/>
  <c r="AM210" s="1"/>
  <c r="AN210" s="1"/>
  <c r="AI210"/>
  <c r="AL214"/>
  <c r="AM214" s="1"/>
  <c r="AN214" s="1"/>
  <c r="AI214"/>
  <c r="AJ214"/>
  <c r="AL218"/>
  <c r="AM218" s="1"/>
  <c r="AN218" s="1"/>
  <c r="AI218"/>
  <c r="AJ218"/>
  <c r="AL222"/>
  <c r="AM222" s="1"/>
  <c r="AN222" s="1"/>
  <c r="AJ222"/>
  <c r="AI222"/>
  <c r="AJ238"/>
  <c r="AI238"/>
  <c r="AL238"/>
  <c r="AM238" s="1"/>
  <c r="AN238" s="1"/>
  <c r="AL261"/>
  <c r="AM261" s="1"/>
  <c r="AN261" s="1"/>
  <c r="AI261"/>
  <c r="AJ261"/>
  <c r="AL268"/>
  <c r="AM268" s="1"/>
  <c r="AN268" s="1"/>
  <c r="AI268"/>
  <c r="AJ268"/>
  <c r="AL272"/>
  <c r="AM272" s="1"/>
  <c r="AN272" s="1"/>
  <c r="AJ272"/>
  <c r="AI272"/>
  <c r="AA285"/>
  <c r="AD285"/>
  <c r="Z285"/>
  <c r="AC285"/>
  <c r="AE285"/>
  <c r="AJ289"/>
  <c r="AI289"/>
  <c r="AL289"/>
  <c r="AM289" s="1"/>
  <c r="AN289" s="1"/>
  <c r="AJ293"/>
  <c r="AI293"/>
  <c r="AL293"/>
  <c r="AM293" s="1"/>
  <c r="AN293" s="1"/>
  <c r="AJ297"/>
  <c r="AL297"/>
  <c r="AM297" s="1"/>
  <c r="AN297" s="1"/>
  <c r="AI297"/>
  <c r="AC310"/>
  <c r="AE310"/>
  <c r="AD310"/>
  <c r="Z310"/>
  <c r="AA310"/>
  <c r="AJ325"/>
  <c r="AL325"/>
  <c r="AM325" s="1"/>
  <c r="AN325" s="1"/>
  <c r="AI325"/>
  <c r="AL338"/>
  <c r="AM338" s="1"/>
  <c r="AN338" s="1"/>
  <c r="AI338"/>
  <c r="AJ338"/>
  <c r="AL342"/>
  <c r="AM342" s="1"/>
  <c r="AN342" s="1"/>
  <c r="AJ342"/>
  <c r="AI342"/>
  <c r="AJ347"/>
  <c r="AL347"/>
  <c r="AM347" s="1"/>
  <c r="AN347" s="1"/>
  <c r="AI347"/>
  <c r="AL358"/>
  <c r="AM358" s="1"/>
  <c r="AN358" s="1"/>
  <c r="AJ358"/>
  <c r="AI358"/>
  <c r="AJ375"/>
  <c r="AL375"/>
  <c r="AM375" s="1"/>
  <c r="AN375" s="1"/>
  <c r="AI375"/>
  <c r="AL379"/>
  <c r="AM379" s="1"/>
  <c r="AN379" s="1"/>
  <c r="AJ379"/>
  <c r="AI379"/>
  <c r="AL393"/>
  <c r="AJ393"/>
  <c r="AN393"/>
  <c r="AM393"/>
  <c r="AI393"/>
  <c r="AL397"/>
  <c r="AN397"/>
  <c r="AJ397"/>
  <c r="AI397"/>
  <c r="AM397"/>
  <c r="AL409"/>
  <c r="AI409"/>
  <c r="AN409"/>
  <c r="AM409"/>
  <c r="AJ409"/>
  <c r="AL413"/>
  <c r="AM413"/>
  <c r="AN413"/>
  <c r="AJ413"/>
  <c r="AI413"/>
  <c r="AL433"/>
  <c r="AM433"/>
  <c r="AJ433"/>
  <c r="AN433"/>
  <c r="AI433"/>
  <c r="AL437"/>
  <c r="AM437"/>
  <c r="AI437"/>
  <c r="AN437"/>
  <c r="AJ437"/>
  <c r="AL441"/>
  <c r="AI441"/>
  <c r="AN441"/>
  <c r="AJ441"/>
  <c r="AM441"/>
  <c r="AL445"/>
  <c r="AN445"/>
  <c r="AM445"/>
  <c r="AJ445"/>
  <c r="AI445"/>
  <c r="AL464"/>
  <c r="AM464"/>
  <c r="AJ464"/>
  <c r="AN464"/>
  <c r="AI464"/>
  <c r="AI468"/>
  <c r="AM468"/>
  <c r="AL468"/>
  <c r="AN468"/>
  <c r="AJ468"/>
  <c r="AI472"/>
  <c r="AN472"/>
  <c r="AJ472"/>
  <c r="AL472"/>
  <c r="AM472"/>
  <c r="Z483"/>
  <c r="AD483"/>
  <c r="AC483"/>
  <c r="AE483"/>
  <c r="AA483"/>
  <c r="AJ487"/>
  <c r="AI487"/>
  <c r="AN487"/>
  <c r="AM487"/>
  <c r="AL487"/>
  <c r="Z491"/>
  <c r="AE491"/>
  <c r="AD491"/>
  <c r="AC491"/>
  <c r="AA491"/>
  <c r="AM495"/>
  <c r="AL495"/>
  <c r="AI495"/>
  <c r="AJ495"/>
  <c r="AN495"/>
  <c r="Z499"/>
  <c r="AD499"/>
  <c r="AE499"/>
  <c r="AC499"/>
  <c r="AA499"/>
  <c r="AL112"/>
  <c r="AM112" s="1"/>
  <c r="AN112" s="1"/>
  <c r="AJ112"/>
  <c r="AI112"/>
  <c r="AL116"/>
  <c r="AM116"/>
  <c r="AN116" s="1"/>
  <c r="AI116"/>
  <c r="AJ116"/>
  <c r="AI120"/>
  <c r="AL120"/>
  <c r="AM120" s="1"/>
  <c r="AN120" s="1"/>
  <c r="AJ120"/>
  <c r="Z133"/>
  <c r="AC133"/>
  <c r="AD133" s="1"/>
  <c r="AE133" s="1"/>
  <c r="AA133"/>
  <c r="Z137"/>
  <c r="AC137"/>
  <c r="AD137" s="1"/>
  <c r="AE137" s="1"/>
  <c r="AA137"/>
  <c r="AL142"/>
  <c r="AM142" s="1"/>
  <c r="AN142" s="1"/>
  <c r="AJ142"/>
  <c r="AI142"/>
  <c r="AJ146"/>
  <c r="AI146"/>
  <c r="AL146"/>
  <c r="AM146" s="1"/>
  <c r="AN146" s="1"/>
  <c r="AI153"/>
  <c r="AJ153"/>
  <c r="AL153"/>
  <c r="AM153" s="1"/>
  <c r="AN153" s="1"/>
  <c r="AL160"/>
  <c r="AM160" s="1"/>
  <c r="AN160" s="1"/>
  <c r="AJ160"/>
  <c r="AI160"/>
  <c r="AA171"/>
  <c r="AE171"/>
  <c r="AC171"/>
  <c r="Z171"/>
  <c r="AD171"/>
  <c r="AJ175"/>
  <c r="AL175"/>
  <c r="AM175" s="1"/>
  <c r="AN175" s="1"/>
  <c r="AI175"/>
  <c r="AL187"/>
  <c r="AM187" s="1"/>
  <c r="AN187" s="1"/>
  <c r="AJ187"/>
  <c r="AI187"/>
  <c r="AL191"/>
  <c r="AJ191"/>
  <c r="AI191"/>
  <c r="AM191"/>
  <c r="AN191" s="1"/>
  <c r="AE198"/>
  <c r="AC198"/>
  <c r="Z198"/>
  <c r="AD198"/>
  <c r="AA198"/>
  <c r="AI205"/>
  <c r="AJ205"/>
  <c r="AL205"/>
  <c r="AM205" s="1"/>
  <c r="AN205" s="1"/>
  <c r="AJ209"/>
  <c r="AL209"/>
  <c r="AM209" s="1"/>
  <c r="AN209" s="1"/>
  <c r="AI209"/>
  <c r="AL226"/>
  <c r="AM226" s="1"/>
  <c r="AN226" s="1"/>
  <c r="AI226"/>
  <c r="AJ226"/>
  <c r="AL230"/>
  <c r="AM230" s="1"/>
  <c r="AN230" s="1"/>
  <c r="AI230"/>
  <c r="AJ230"/>
  <c r="AL235"/>
  <c r="AM235" s="1"/>
  <c r="AN235" s="1"/>
  <c r="AJ235"/>
  <c r="AI235"/>
  <c r="AL242"/>
  <c r="AM242" s="1"/>
  <c r="AN242" s="1"/>
  <c r="AI242"/>
  <c r="AJ242"/>
  <c r="AL246"/>
  <c r="AM246" s="1"/>
  <c r="AN246" s="1"/>
  <c r="AI246"/>
  <c r="AJ246"/>
  <c r="AL250"/>
  <c r="AM250" s="1"/>
  <c r="AN250" s="1"/>
  <c r="AI250"/>
  <c r="AJ250"/>
  <c r="AL254"/>
  <c r="AM254" s="1"/>
  <c r="AN254" s="1"/>
  <c r="AI254"/>
  <c r="AJ254"/>
  <c r="Z258"/>
  <c r="AE258"/>
  <c r="AC258"/>
  <c r="AD258"/>
  <c r="AA258"/>
  <c r="AL263"/>
  <c r="AM263" s="1"/>
  <c r="AN263" s="1"/>
  <c r="AJ263"/>
  <c r="AI263"/>
  <c r="AC278"/>
  <c r="AE278"/>
  <c r="AD278"/>
  <c r="Z278"/>
  <c r="AA278"/>
  <c r="AL282"/>
  <c r="AM282" s="1"/>
  <c r="AN282" s="1"/>
  <c r="AI282"/>
  <c r="AJ282"/>
  <c r="AJ303"/>
  <c r="AL303"/>
  <c r="AM303" s="1"/>
  <c r="AN303" s="1"/>
  <c r="AI303"/>
  <c r="AJ307"/>
  <c r="AI307"/>
  <c r="AL307"/>
  <c r="AM307" s="1"/>
  <c r="AN307" s="1"/>
  <c r="AL316"/>
  <c r="AM316" s="1"/>
  <c r="AN316" s="1"/>
  <c r="AI316"/>
  <c r="AJ316"/>
  <c r="AL320"/>
  <c r="AM320" s="1"/>
  <c r="AJ320"/>
  <c r="AI320"/>
  <c r="AN320"/>
  <c r="AD324"/>
  <c r="AE324"/>
  <c r="AC324"/>
  <c r="Z324"/>
  <c r="AA324"/>
  <c r="AI331"/>
  <c r="AL331"/>
  <c r="AM331" s="1"/>
  <c r="AN331" s="1"/>
  <c r="AJ331"/>
  <c r="AJ335"/>
  <c r="AL335"/>
  <c r="AM335" s="1"/>
  <c r="AN335" s="1"/>
  <c r="AI335"/>
  <c r="AE353"/>
  <c r="AA353"/>
  <c r="AD353"/>
  <c r="AC353"/>
  <c r="Z353"/>
  <c r="AJ362"/>
  <c r="AI362"/>
  <c r="AL362"/>
  <c r="AM362" s="1"/>
  <c r="AN362" s="1"/>
  <c r="AC366"/>
  <c r="AD366"/>
  <c r="AE366"/>
  <c r="Z366"/>
  <c r="AA366"/>
  <c r="AL370"/>
  <c r="AM370" s="1"/>
  <c r="AN370" s="1"/>
  <c r="AJ370"/>
  <c r="AI370"/>
  <c r="AL381"/>
  <c r="AM381" s="1"/>
  <c r="AN381" s="1"/>
  <c r="AI381"/>
  <c r="AJ381"/>
  <c r="AE385"/>
  <c r="Z385"/>
  <c r="AD385"/>
  <c r="AA385"/>
  <c r="AC385"/>
  <c r="AL389"/>
  <c r="AN389"/>
  <c r="AM389"/>
  <c r="AI389"/>
  <c r="AJ389"/>
  <c r="AL399"/>
  <c r="AM399"/>
  <c r="AJ399"/>
  <c r="AI399"/>
  <c r="AN399"/>
  <c r="Z403"/>
  <c r="AD403"/>
  <c r="AE403"/>
  <c r="AC403"/>
  <c r="AA403"/>
  <c r="AJ408"/>
  <c r="AN408"/>
  <c r="AM408"/>
  <c r="AI408"/>
  <c r="AL408"/>
  <c r="AL417"/>
  <c r="AM417"/>
  <c r="AN417"/>
  <c r="AJ417"/>
  <c r="AI417"/>
  <c r="AL421"/>
  <c r="AI421"/>
  <c r="AM421"/>
  <c r="AN421"/>
  <c r="AJ421"/>
  <c r="AL426"/>
  <c r="AN426"/>
  <c r="AI426"/>
  <c r="AM426"/>
  <c r="AJ426"/>
  <c r="AJ430"/>
  <c r="AN430"/>
  <c r="AL430"/>
  <c r="AI430"/>
  <c r="AM430"/>
  <c r="Z451"/>
  <c r="AD451"/>
  <c r="AE451"/>
  <c r="AC451"/>
  <c r="AA451"/>
  <c r="AJ455"/>
  <c r="AI455"/>
  <c r="AL455"/>
  <c r="AN455"/>
  <c r="AM455"/>
  <c r="AL459"/>
  <c r="AJ459"/>
  <c r="AM459"/>
  <c r="AN459"/>
  <c r="AI459"/>
  <c r="AM463"/>
  <c r="AL463"/>
  <c r="AJ463"/>
  <c r="AI463"/>
  <c r="AN463"/>
  <c r="AJ478"/>
  <c r="AL478"/>
  <c r="AN478"/>
  <c r="AI478"/>
  <c r="AM478"/>
  <c r="AM482"/>
  <c r="AJ482"/>
  <c r="AN482"/>
  <c r="AL482"/>
  <c r="AI482"/>
  <c r="AL100"/>
  <c r="AM100" s="1"/>
  <c r="AN100" s="1"/>
  <c r="AJ100"/>
  <c r="AI100"/>
  <c r="AI96"/>
  <c r="AL96"/>
  <c r="AM96" s="1"/>
  <c r="AN96" s="1"/>
  <c r="AJ96"/>
  <c r="AL92"/>
  <c r="AM92" s="1"/>
  <c r="AN92" s="1"/>
  <c r="AI92"/>
  <c r="AJ92"/>
  <c r="AL88"/>
  <c r="AM88" s="1"/>
  <c r="AN88" s="1"/>
  <c r="AI88"/>
  <c r="AJ88"/>
  <c r="AL84"/>
  <c r="AM84" s="1"/>
  <c r="AN84" s="1"/>
  <c r="AJ84"/>
  <c r="AI84"/>
  <c r="AI80"/>
  <c r="AL80"/>
  <c r="AM80" s="1"/>
  <c r="AN80" s="1"/>
  <c r="AJ80"/>
  <c r="AI76"/>
  <c r="AJ76"/>
  <c r="AL76"/>
  <c r="AM76" s="1"/>
  <c r="AN76" s="1"/>
  <c r="AL72"/>
  <c r="AM72" s="1"/>
  <c r="AN72" s="1"/>
  <c r="AI72"/>
  <c r="AJ72"/>
  <c r="AL68"/>
  <c r="AM68" s="1"/>
  <c r="AN68" s="1"/>
  <c r="AI68"/>
  <c r="AJ68"/>
  <c r="AL64"/>
  <c r="AM64" s="1"/>
  <c r="AN64" s="1"/>
  <c r="AJ64"/>
  <c r="AI64"/>
  <c r="AL60"/>
  <c r="AM60" s="1"/>
  <c r="AN60" s="1"/>
  <c r="AJ60"/>
  <c r="AI60"/>
  <c r="AJ56"/>
  <c r="AL56"/>
  <c r="AM56" s="1"/>
  <c r="AN56" s="1"/>
  <c r="AI56"/>
  <c r="AI52"/>
  <c r="AL52"/>
  <c r="AM52" s="1"/>
  <c r="AN52" s="1"/>
  <c r="AJ52"/>
  <c r="AJ48"/>
  <c r="AL48"/>
  <c r="AM48" s="1"/>
  <c r="AN48" s="1"/>
  <c r="AI48"/>
  <c r="AI44"/>
  <c r="AL44"/>
  <c r="AM44" s="1"/>
  <c r="AN44" s="1"/>
  <c r="AJ44"/>
  <c r="AC40"/>
  <c r="AD40" s="1"/>
  <c r="AE40" s="1"/>
  <c r="AA40"/>
  <c r="Z40"/>
  <c r="AL36"/>
  <c r="AM36" s="1"/>
  <c r="AN36" s="1"/>
  <c r="AI36"/>
  <c r="AJ36"/>
  <c r="AJ32"/>
  <c r="AI32"/>
  <c r="AL32"/>
  <c r="AM32" s="1"/>
  <c r="AN32" s="1"/>
  <c r="AJ28"/>
  <c r="AI28"/>
  <c r="AL28"/>
  <c r="AM28" s="1"/>
  <c r="AN28" s="1"/>
  <c r="AJ24"/>
  <c r="AL24"/>
  <c r="AI24"/>
  <c r="AM24"/>
  <c r="AN24" s="1"/>
  <c r="AL20"/>
  <c r="AM20" s="1"/>
  <c r="AN20" s="1"/>
  <c r="AI20"/>
  <c r="AJ20"/>
  <c r="AL16"/>
  <c r="AM16" s="1"/>
  <c r="AN16" s="1"/>
  <c r="AJ16"/>
  <c r="AI16"/>
  <c r="AJ12"/>
  <c r="AI12"/>
  <c r="AL12"/>
  <c r="AM12" s="1"/>
  <c r="AN12" s="1"/>
  <c r="AJ8"/>
  <c r="AL8"/>
  <c r="AM8" s="1"/>
  <c r="AN8" s="1"/>
  <c r="AI8"/>
  <c r="AL4"/>
  <c r="AM4" s="1"/>
  <c r="AN4" s="1"/>
  <c r="AI4"/>
  <c r="AJ4"/>
  <c r="AI309"/>
  <c r="AL309"/>
  <c r="AM309" s="1"/>
  <c r="AN309" s="1"/>
  <c r="AJ309"/>
  <c r="AI150"/>
  <c r="AJ150"/>
  <c r="AL150"/>
  <c r="AM150" s="1"/>
  <c r="AN150" s="1"/>
  <c r="AL357"/>
  <c r="AM357" s="1"/>
  <c r="AN357" s="1"/>
  <c r="AJ357"/>
  <c r="AI357"/>
  <c r="AL265"/>
  <c r="AM265" s="1"/>
  <c r="AN265" s="1"/>
  <c r="AJ265"/>
  <c r="AI265"/>
  <c r="AJ124"/>
  <c r="AI124"/>
  <c r="AL124"/>
  <c r="AM124" s="1"/>
  <c r="AN124" s="1"/>
  <c r="AJ337"/>
  <c r="AL337"/>
  <c r="AM337" s="1"/>
  <c r="AN337" s="1"/>
  <c r="AI337"/>
  <c r="AJ105"/>
  <c r="AL105"/>
  <c r="AM105" s="1"/>
  <c r="AN105" s="1"/>
  <c r="AI105"/>
  <c r="AI109"/>
  <c r="AJ109"/>
  <c r="AL109"/>
  <c r="AM109" s="1"/>
  <c r="AN109" s="1"/>
  <c r="AL126"/>
  <c r="AM126" s="1"/>
  <c r="AN126" s="1"/>
  <c r="AJ126"/>
  <c r="AI126"/>
  <c r="AC130"/>
  <c r="AD130" s="1"/>
  <c r="AE130" s="1"/>
  <c r="Z130"/>
  <c r="AA130"/>
  <c r="AL159"/>
  <c r="AM159" s="1"/>
  <c r="AN159" s="1"/>
  <c r="AJ159"/>
  <c r="AI159"/>
  <c r="AI164"/>
  <c r="AL164"/>
  <c r="AM164" s="1"/>
  <c r="AN164" s="1"/>
  <c r="AJ164"/>
  <c r="AL177"/>
  <c r="AM177" s="1"/>
  <c r="AN177" s="1"/>
  <c r="AJ177"/>
  <c r="AI177"/>
  <c r="AI195"/>
  <c r="AL195"/>
  <c r="AM195" s="1"/>
  <c r="AN195" s="1"/>
  <c r="AJ195"/>
  <c r="AL200"/>
  <c r="AM200" s="1"/>
  <c r="AN200" s="1"/>
  <c r="AI200"/>
  <c r="AJ200"/>
  <c r="AJ211"/>
  <c r="AL211"/>
  <c r="AM211" s="1"/>
  <c r="AN211" s="1"/>
  <c r="AI211"/>
  <c r="AL215"/>
  <c r="AM215" s="1"/>
  <c r="AN215" s="1"/>
  <c r="AJ215"/>
  <c r="AI215"/>
  <c r="AL219"/>
  <c r="AM219" s="1"/>
  <c r="AN219" s="1"/>
  <c r="AJ219"/>
  <c r="AI219"/>
  <c r="AL239"/>
  <c r="AJ239"/>
  <c r="AI239"/>
  <c r="AM239"/>
  <c r="AN239" s="1"/>
  <c r="AL269"/>
  <c r="AI269"/>
  <c r="AJ269"/>
  <c r="AM269"/>
  <c r="AN269" s="1"/>
  <c r="AJ273"/>
  <c r="AI273"/>
  <c r="AL273"/>
  <c r="AM273" s="1"/>
  <c r="AN273" s="1"/>
  <c r="AL288"/>
  <c r="AM288" s="1"/>
  <c r="AN288" s="1"/>
  <c r="AJ288"/>
  <c r="AI288"/>
  <c r="AI292"/>
  <c r="AL292"/>
  <c r="AM292" s="1"/>
  <c r="AN292" s="1"/>
  <c r="AJ292"/>
  <c r="AL296"/>
  <c r="AM296" s="1"/>
  <c r="AN296" s="1"/>
  <c r="AI296"/>
  <c r="AJ296"/>
  <c r="AL300"/>
  <c r="AM300" s="1"/>
  <c r="AN300" s="1"/>
  <c r="AI300"/>
  <c r="AJ300"/>
  <c r="AI313"/>
  <c r="AL313"/>
  <c r="AM313" s="1"/>
  <c r="AN313" s="1"/>
  <c r="AJ313"/>
  <c r="AI328"/>
  <c r="AJ328"/>
  <c r="AL328"/>
  <c r="AM328" s="1"/>
  <c r="AN328" s="1"/>
  <c r="AL341"/>
  <c r="AM341" s="1"/>
  <c r="AN341" s="1"/>
  <c r="AI341"/>
  <c r="AJ341"/>
  <c r="AL348"/>
  <c r="AM348" s="1"/>
  <c r="AN348" s="1"/>
  <c r="AJ348"/>
  <c r="AI348"/>
  <c r="AJ359"/>
  <c r="AL359"/>
  <c r="AM359" s="1"/>
  <c r="AN359" s="1"/>
  <c r="AI359"/>
  <c r="AL378"/>
  <c r="AM378" s="1"/>
  <c r="AN378" s="1"/>
  <c r="AI378"/>
  <c r="AJ378"/>
  <c r="AJ391"/>
  <c r="AI391"/>
  <c r="AL391"/>
  <c r="AN391"/>
  <c r="AM391"/>
  <c r="AM396"/>
  <c r="AI396"/>
  <c r="AJ396"/>
  <c r="AN396"/>
  <c r="AL396"/>
  <c r="AL412"/>
  <c r="AI412"/>
  <c r="AN412"/>
  <c r="AJ412"/>
  <c r="AM412"/>
  <c r="AD432"/>
  <c r="AE432"/>
  <c r="Z432"/>
  <c r="AC432"/>
  <c r="AA432"/>
  <c r="AJ436"/>
  <c r="AN436"/>
  <c r="AI436"/>
  <c r="AL436"/>
  <c r="AM436"/>
  <c r="AL440"/>
  <c r="AM440"/>
  <c r="AI440"/>
  <c r="AJ440"/>
  <c r="AN440"/>
  <c r="AJ444"/>
  <c r="AN444"/>
  <c r="AL444"/>
  <c r="AM444"/>
  <c r="AI444"/>
  <c r="AL465"/>
  <c r="AM465"/>
  <c r="AI465"/>
  <c r="AJ465"/>
  <c r="AN465"/>
  <c r="AL469"/>
  <c r="AM469"/>
  <c r="AN469"/>
  <c r="AI469"/>
  <c r="AJ469"/>
  <c r="AL473"/>
  <c r="AM473"/>
  <c r="AN473"/>
  <c r="AI473"/>
  <c r="AJ473"/>
  <c r="AL486"/>
  <c r="AJ486"/>
  <c r="AN486"/>
  <c r="AI486"/>
  <c r="AM486"/>
  <c r="AN490"/>
  <c r="AL490"/>
  <c r="AI490"/>
  <c r="AM490"/>
  <c r="AJ490"/>
  <c r="AL494"/>
  <c r="AN494"/>
  <c r="AJ494"/>
  <c r="AI494"/>
  <c r="AM494"/>
  <c r="AM498"/>
  <c r="AL498"/>
  <c r="AI498"/>
  <c r="AJ498"/>
  <c r="AN498"/>
  <c r="AL502"/>
  <c r="AI502"/>
  <c r="AM502"/>
  <c r="AJ502"/>
  <c r="AN502"/>
  <c r="AJ115"/>
  <c r="AL115"/>
  <c r="AM115" s="1"/>
  <c r="AN115" s="1"/>
  <c r="AI115"/>
  <c r="AJ119"/>
  <c r="AI119"/>
  <c r="AL119"/>
  <c r="AM119" s="1"/>
  <c r="AN119" s="1"/>
  <c r="AL123"/>
  <c r="AM123" s="1"/>
  <c r="AN123" s="1"/>
  <c r="AI123"/>
  <c r="AJ123"/>
  <c r="AI134"/>
  <c r="AJ134"/>
  <c r="AL134"/>
  <c r="AM134" s="1"/>
  <c r="AN134" s="1"/>
  <c r="AI138"/>
  <c r="AL138"/>
  <c r="AM138" s="1"/>
  <c r="AN138" s="1"/>
  <c r="AJ138"/>
  <c r="AJ143"/>
  <c r="AI143"/>
  <c r="AL143"/>
  <c r="AM143" s="1"/>
  <c r="AN143" s="1"/>
  <c r="AJ147"/>
  <c r="AL147"/>
  <c r="AM147" s="1"/>
  <c r="AN147" s="1"/>
  <c r="AI147"/>
  <c r="AL154"/>
  <c r="AM154" s="1"/>
  <c r="AN154" s="1"/>
  <c r="AJ154"/>
  <c r="AI154"/>
  <c r="AJ168"/>
  <c r="AI168"/>
  <c r="AL168"/>
  <c r="AM168" s="1"/>
  <c r="AN168" s="1"/>
  <c r="AL172"/>
  <c r="AM172" s="1"/>
  <c r="AN172" s="1"/>
  <c r="AI172"/>
  <c r="AJ172"/>
  <c r="AL181"/>
  <c r="AM181" s="1"/>
  <c r="AN181" s="1"/>
  <c r="AJ181"/>
  <c r="AI181"/>
  <c r="AE186"/>
  <c r="AD186"/>
  <c r="AC186"/>
  <c r="Z186"/>
  <c r="AA186"/>
  <c r="AI190"/>
  <c r="AL190"/>
  <c r="AM190" s="1"/>
  <c r="AN190" s="1"/>
  <c r="AJ190"/>
  <c r="AL204"/>
  <c r="AM204" s="1"/>
  <c r="AN204" s="1"/>
  <c r="AJ204"/>
  <c r="AI204"/>
  <c r="AL208"/>
  <c r="AM208" s="1"/>
  <c r="AN208" s="1"/>
  <c r="AJ208"/>
  <c r="AI208"/>
  <c r="AJ225"/>
  <c r="AL225"/>
  <c r="AM225" s="1"/>
  <c r="AN225" s="1"/>
  <c r="AI225"/>
  <c r="AI229"/>
  <c r="AL229"/>
  <c r="AM229" s="1"/>
  <c r="AN229" s="1"/>
  <c r="AJ229"/>
  <c r="AL234"/>
  <c r="AM234" s="1"/>
  <c r="AN234" s="1"/>
  <c r="AJ234"/>
  <c r="AI234"/>
  <c r="AI241"/>
  <c r="AL241"/>
  <c r="AM241" s="1"/>
  <c r="AN241" s="1"/>
  <c r="AJ241"/>
  <c r="AI245"/>
  <c r="AL245"/>
  <c r="AM245" s="1"/>
  <c r="AN245" s="1"/>
  <c r="AJ245"/>
  <c r="AI249"/>
  <c r="AL249"/>
  <c r="AM249" s="1"/>
  <c r="AN249" s="1"/>
  <c r="AJ249"/>
  <c r="AL253"/>
  <c r="AM253" s="1"/>
  <c r="AN253" s="1"/>
  <c r="AJ253"/>
  <c r="AI253"/>
  <c r="AJ257"/>
  <c r="AL257"/>
  <c r="AM257" s="1"/>
  <c r="AN257" s="1"/>
  <c r="AI257"/>
  <c r="AL262"/>
  <c r="AM262" s="1"/>
  <c r="AN262" s="1"/>
  <c r="AI262"/>
  <c r="AJ262"/>
  <c r="AJ275"/>
  <c r="AI275"/>
  <c r="AL275"/>
  <c r="AM275" s="1"/>
  <c r="AN275" s="1"/>
  <c r="AL279"/>
  <c r="AM279" s="1"/>
  <c r="AN279" s="1"/>
  <c r="AI279"/>
  <c r="AJ279"/>
  <c r="AL283"/>
  <c r="AM283" s="1"/>
  <c r="AN283" s="1"/>
  <c r="AJ283"/>
  <c r="AI283"/>
  <c r="AL304"/>
  <c r="AM304" s="1"/>
  <c r="AN304" s="1"/>
  <c r="AJ304"/>
  <c r="AI304"/>
  <c r="AI308"/>
  <c r="AL308"/>
  <c r="AM308" s="1"/>
  <c r="AN308" s="1"/>
  <c r="AJ308"/>
  <c r="AI317"/>
  <c r="AL317"/>
  <c r="AM317" s="1"/>
  <c r="AN317" s="1"/>
  <c r="AJ317"/>
  <c r="AI321"/>
  <c r="AJ321"/>
  <c r="AL321"/>
  <c r="AM321" s="1"/>
  <c r="AN321" s="1"/>
  <c r="AL330"/>
  <c r="AM330" s="1"/>
  <c r="AN330" s="1"/>
  <c r="AI330"/>
  <c r="AJ330"/>
  <c r="AL334"/>
  <c r="AM334" s="1"/>
  <c r="AN334" s="1"/>
  <c r="AI334"/>
  <c r="AJ334"/>
  <c r="AJ345"/>
  <c r="AL345"/>
  <c r="AM345" s="1"/>
  <c r="AN345" s="1"/>
  <c r="AI345"/>
  <c r="AL354"/>
  <c r="AM354" s="1"/>
  <c r="AN354" s="1"/>
  <c r="AJ354"/>
  <c r="AI354"/>
  <c r="AJ361"/>
  <c r="AL361"/>
  <c r="AM361" s="1"/>
  <c r="AN361" s="1"/>
  <c r="AI361"/>
  <c r="AL365"/>
  <c r="AM365" s="1"/>
  <c r="AN365" s="1"/>
  <c r="AJ365"/>
  <c r="AI365"/>
  <c r="AL369"/>
  <c r="AM369" s="1"/>
  <c r="AN369" s="1"/>
  <c r="AJ369"/>
  <c r="AI369"/>
  <c r="AL373"/>
  <c r="AM373" s="1"/>
  <c r="AN373" s="1"/>
  <c r="AJ373"/>
  <c r="AI373"/>
  <c r="AD384"/>
  <c r="AE384"/>
  <c r="AC384"/>
  <c r="Z384"/>
  <c r="AA384"/>
  <c r="AM388"/>
  <c r="AL388"/>
  <c r="AN388"/>
  <c r="AJ388"/>
  <c r="AI388"/>
  <c r="AM400"/>
  <c r="AN400"/>
  <c r="AI400"/>
  <c r="AJ400"/>
  <c r="AL400"/>
  <c r="AL405"/>
  <c r="AI405"/>
  <c r="AN405"/>
  <c r="AM405"/>
  <c r="AJ405"/>
  <c r="AD416"/>
  <c r="AE416"/>
  <c r="Z416"/>
  <c r="AC416"/>
  <c r="AA416"/>
  <c r="AI420"/>
  <c r="AM420"/>
  <c r="AJ420"/>
  <c r="AN420"/>
  <c r="AL420"/>
  <c r="AL425"/>
  <c r="AM425"/>
  <c r="AJ425"/>
  <c r="AI425"/>
  <c r="AN425"/>
  <c r="AA429"/>
  <c r="Z429"/>
  <c r="AE429"/>
  <c r="AC429"/>
  <c r="AD429"/>
  <c r="AM450"/>
  <c r="AJ450"/>
  <c r="AN450"/>
  <c r="AI450"/>
  <c r="AL450"/>
  <c r="AL454"/>
  <c r="AJ454"/>
  <c r="AI454"/>
  <c r="AN454"/>
  <c r="AM454"/>
  <c r="AN458"/>
  <c r="AL458"/>
  <c r="AI458"/>
  <c r="AJ458"/>
  <c r="AM458"/>
  <c r="AC462"/>
  <c r="AD462"/>
  <c r="AE462"/>
  <c r="Z462"/>
  <c r="AA462"/>
  <c r="AA477"/>
  <c r="AD477"/>
  <c r="AE477"/>
  <c r="AC477"/>
  <c r="Z477"/>
  <c r="AE481"/>
  <c r="AA481"/>
  <c r="AD481"/>
  <c r="Z481"/>
  <c r="AC481"/>
  <c r="AL99"/>
  <c r="AM99" s="1"/>
  <c r="AN99" s="1"/>
  <c r="AJ99"/>
  <c r="AI99"/>
  <c r="AL95"/>
  <c r="AM95" s="1"/>
  <c r="AN95" s="1"/>
  <c r="AJ95"/>
  <c r="AI95"/>
  <c r="Z91"/>
  <c r="AA91"/>
  <c r="AC91"/>
  <c r="AD91" s="1"/>
  <c r="AE91" s="1"/>
  <c r="AJ87"/>
  <c r="AI87"/>
  <c r="AL87"/>
  <c r="AM87" s="1"/>
  <c r="AN87" s="1"/>
  <c r="AJ83"/>
  <c r="AL83"/>
  <c r="AM83" s="1"/>
  <c r="AN83" s="1"/>
  <c r="AI83"/>
  <c r="AC79"/>
  <c r="AD79" s="1"/>
  <c r="AE79" s="1"/>
  <c r="Z79"/>
  <c r="AA79"/>
  <c r="AL75"/>
  <c r="AM75" s="1"/>
  <c r="AN75" s="1"/>
  <c r="AJ75"/>
  <c r="AI75"/>
  <c r="AI71"/>
  <c r="AJ71"/>
  <c r="AL71"/>
  <c r="AM71" s="1"/>
  <c r="AN71" s="1"/>
  <c r="AL67"/>
  <c r="AM67" s="1"/>
  <c r="AN67" s="1"/>
  <c r="AJ67"/>
  <c r="AI67"/>
  <c r="AI63"/>
  <c r="AL63"/>
  <c r="AM63" s="1"/>
  <c r="AN63" s="1"/>
  <c r="AJ63"/>
  <c r="AL59"/>
  <c r="AM59" s="1"/>
  <c r="AN59" s="1"/>
  <c r="AJ59"/>
  <c r="AI59"/>
  <c r="AA55"/>
  <c r="Z55"/>
  <c r="AC55"/>
  <c r="AD55" s="1"/>
  <c r="AE55" s="1"/>
  <c r="AL51"/>
  <c r="AM51" s="1"/>
  <c r="AN51" s="1"/>
  <c r="AI51"/>
  <c r="AJ51"/>
  <c r="AI47"/>
  <c r="AL47"/>
  <c r="AM47" s="1"/>
  <c r="AN47" s="1"/>
  <c r="AJ47"/>
  <c r="AI43"/>
  <c r="AJ43"/>
  <c r="AL43"/>
  <c r="AM43" s="1"/>
  <c r="AN43" s="1"/>
  <c r="AJ39"/>
  <c r="AL39"/>
  <c r="AM39" s="1"/>
  <c r="AN39" s="1"/>
  <c r="AI39"/>
  <c r="AL35"/>
  <c r="AM35" s="1"/>
  <c r="AN35" s="1"/>
  <c r="AI35"/>
  <c r="AJ35"/>
  <c r="AI31"/>
  <c r="AL31"/>
  <c r="AM31" s="1"/>
  <c r="AN31" s="1"/>
  <c r="AJ31"/>
  <c r="AJ27"/>
  <c r="AL27"/>
  <c r="AM27" s="1"/>
  <c r="AN27" s="1"/>
  <c r="AI27"/>
  <c r="AL23"/>
  <c r="AM23" s="1"/>
  <c r="AN23" s="1"/>
  <c r="AI23"/>
  <c r="AJ23"/>
  <c r="AL19"/>
  <c r="AM19" s="1"/>
  <c r="AN19" s="1"/>
  <c r="AI19"/>
  <c r="AJ19"/>
  <c r="AI15"/>
  <c r="AL15"/>
  <c r="AM15" s="1"/>
  <c r="AN15" s="1"/>
  <c r="AJ15"/>
  <c r="AL11"/>
  <c r="AM11" s="1"/>
  <c r="AN11" s="1"/>
  <c r="AJ11"/>
  <c r="AI11"/>
  <c r="AJ7"/>
  <c r="AI7"/>
  <c r="AL7"/>
  <c r="AM7" s="1"/>
  <c r="AN7" s="1"/>
  <c r="AJ3"/>
  <c r="AL3"/>
  <c r="AM3" s="1"/>
  <c r="AN3" s="1"/>
  <c r="AI3"/>
  <c r="Z106"/>
  <c r="AC106"/>
  <c r="AD106" s="1"/>
  <c r="AE106" s="1"/>
  <c r="AA106"/>
  <c r="Z110"/>
  <c r="AC110"/>
  <c r="AD110" s="1"/>
  <c r="AE110" s="1"/>
  <c r="AA110"/>
  <c r="AA127"/>
  <c r="AC127"/>
  <c r="AD127" s="1"/>
  <c r="AE127" s="1"/>
  <c r="Z127"/>
  <c r="Z131"/>
  <c r="AC131"/>
  <c r="AD131" s="1"/>
  <c r="AE131" s="1"/>
  <c r="AA131"/>
  <c r="AC158"/>
  <c r="AD158" s="1"/>
  <c r="AE158" s="1"/>
  <c r="Z158"/>
  <c r="AA158"/>
  <c r="AI163"/>
  <c r="AL163"/>
  <c r="AM163" s="1"/>
  <c r="AN163" s="1"/>
  <c r="AJ163"/>
  <c r="Z167"/>
  <c r="AD167"/>
  <c r="AC167"/>
  <c r="AE167"/>
  <c r="AA167"/>
  <c r="Z178"/>
  <c r="AD178"/>
  <c r="AC178"/>
  <c r="AE178"/>
  <c r="AA178"/>
  <c r="AC183"/>
  <c r="Z183"/>
  <c r="AD183"/>
  <c r="AE183"/>
  <c r="AA183"/>
  <c r="AI196"/>
  <c r="AL196"/>
  <c r="AM196" s="1"/>
  <c r="AN196" s="1"/>
  <c r="AJ196"/>
  <c r="Z201"/>
  <c r="AD201"/>
  <c r="AE201"/>
  <c r="AC201"/>
  <c r="AA201"/>
  <c r="AD212"/>
  <c r="AE212"/>
  <c r="AA212"/>
  <c r="Z212"/>
  <c r="AC212"/>
  <c r="AD216"/>
  <c r="AE216"/>
  <c r="Z216"/>
  <c r="AC216"/>
  <c r="AA216"/>
  <c r="AD220"/>
  <c r="AE220"/>
  <c r="AC220"/>
  <c r="AA220"/>
  <c r="Z220"/>
  <c r="Z231"/>
  <c r="AD231"/>
  <c r="AE231"/>
  <c r="AC231"/>
  <c r="AA231"/>
  <c r="AD240"/>
  <c r="AE240"/>
  <c r="AA240"/>
  <c r="Z240"/>
  <c r="AC240"/>
  <c r="AC266"/>
  <c r="AE266"/>
  <c r="Z266"/>
  <c r="AD266"/>
  <c r="AA266"/>
  <c r="AC270"/>
  <c r="AD270"/>
  <c r="Z270"/>
  <c r="AE270"/>
  <c r="AA270"/>
  <c r="AC274"/>
  <c r="AD274"/>
  <c r="AE274"/>
  <c r="Z274"/>
  <c r="AA274"/>
  <c r="Z287"/>
  <c r="AE287"/>
  <c r="AD287"/>
  <c r="AC287"/>
  <c r="AA287"/>
  <c r="Z291"/>
  <c r="AD291"/>
  <c r="AE291"/>
  <c r="AC291"/>
  <c r="AA291"/>
  <c r="Z295"/>
  <c r="AC295"/>
  <c r="AD295"/>
  <c r="AE295"/>
  <c r="AA295"/>
  <c r="AL299"/>
  <c r="AM299" s="1"/>
  <c r="AN299" s="1"/>
  <c r="AI299"/>
  <c r="AJ299"/>
  <c r="AD312"/>
  <c r="AE312"/>
  <c r="AC312"/>
  <c r="Z312"/>
  <c r="AA312"/>
  <c r="Z327"/>
  <c r="AC327"/>
  <c r="AD327"/>
  <c r="AE327"/>
  <c r="AA327"/>
  <c r="AD340"/>
  <c r="AE340"/>
  <c r="AC340"/>
  <c r="Z340"/>
  <c r="AA340"/>
  <c r="AD344"/>
  <c r="AE344"/>
  <c r="Z344"/>
  <c r="AC344"/>
  <c r="AA344"/>
  <c r="AA349"/>
  <c r="AD349"/>
  <c r="AE349"/>
  <c r="AC349"/>
  <c r="Z349"/>
  <c r="AD360"/>
  <c r="AE360"/>
  <c r="Z360"/>
  <c r="AC360"/>
  <c r="AA360"/>
  <c r="AD377"/>
  <c r="Z377"/>
  <c r="AE377"/>
  <c r="AA377"/>
  <c r="AC377"/>
  <c r="AC390"/>
  <c r="AE390"/>
  <c r="AD390"/>
  <c r="Z390"/>
  <c r="AA390"/>
  <c r="Z395"/>
  <c r="AE395"/>
  <c r="AD395"/>
  <c r="AC395"/>
  <c r="AA395"/>
  <c r="AL404"/>
  <c r="AI404"/>
  <c r="AN404"/>
  <c r="AM404"/>
  <c r="AJ404"/>
  <c r="Z411"/>
  <c r="AE411"/>
  <c r="AC411"/>
  <c r="AD411"/>
  <c r="AA411"/>
  <c r="Z431"/>
  <c r="AE431"/>
  <c r="AD431"/>
  <c r="AC431"/>
  <c r="AA431"/>
  <c r="Z435"/>
  <c r="AD435"/>
  <c r="AE435"/>
  <c r="AC435"/>
  <c r="AA435"/>
  <c r="Z439"/>
  <c r="AC439"/>
  <c r="AD439"/>
  <c r="AE439"/>
  <c r="AA439"/>
  <c r="Z443"/>
  <c r="AE443"/>
  <c r="AD443"/>
  <c r="AC443"/>
  <c r="AA443"/>
  <c r="Z447"/>
  <c r="AE447"/>
  <c r="AD447"/>
  <c r="AC447"/>
  <c r="AA447"/>
  <c r="AC466"/>
  <c r="AD466"/>
  <c r="AE466"/>
  <c r="Z466"/>
  <c r="AA466"/>
  <c r="AC470"/>
  <c r="AE470"/>
  <c r="AD470"/>
  <c r="Z470"/>
  <c r="AA470"/>
  <c r="AC474"/>
  <c r="AE474"/>
  <c r="Z474"/>
  <c r="AD474"/>
  <c r="AA474"/>
  <c r="AE485"/>
  <c r="AC485"/>
  <c r="AD485"/>
  <c r="AA485"/>
  <c r="Z485"/>
  <c r="AD489"/>
  <c r="Z489"/>
  <c r="AE489"/>
  <c r="AA489"/>
  <c r="AC489"/>
  <c r="AA493"/>
  <c r="Z493"/>
  <c r="AD493"/>
  <c r="AE493"/>
  <c r="AC493"/>
  <c r="AL497"/>
  <c r="AM497"/>
  <c r="AJ497"/>
  <c r="AN497"/>
  <c r="AI497"/>
  <c r="AE501"/>
  <c r="AC501"/>
  <c r="AD501"/>
  <c r="Z501"/>
  <c r="AA501"/>
  <c r="AI114"/>
  <c r="AL114"/>
  <c r="AM114" s="1"/>
  <c r="AN114" s="1"/>
  <c r="AJ114"/>
  <c r="AJ118"/>
  <c r="AL118"/>
  <c r="AM118" s="1"/>
  <c r="AN118" s="1"/>
  <c r="AI118"/>
  <c r="Z122"/>
  <c r="AC122"/>
  <c r="AD122" s="1"/>
  <c r="AE122" s="1"/>
  <c r="AA122"/>
  <c r="AI135"/>
  <c r="AJ135"/>
  <c r="AL135"/>
  <c r="AM135" s="1"/>
  <c r="AN135" s="1"/>
  <c r="AC139"/>
  <c r="AD139" s="1"/>
  <c r="AE139" s="1"/>
  <c r="Z139"/>
  <c r="AA139"/>
  <c r="AA144"/>
  <c r="Z144"/>
  <c r="AC144"/>
  <c r="AD144" s="1"/>
  <c r="AE144" s="1"/>
  <c r="AA148"/>
  <c r="Z148"/>
  <c r="AC148"/>
  <c r="AD148" s="1"/>
  <c r="AE148" s="1"/>
  <c r="AL155"/>
  <c r="AM155" s="1"/>
  <c r="AN155" s="1"/>
  <c r="AJ155"/>
  <c r="AI155"/>
  <c r="Z169"/>
  <c r="AD169"/>
  <c r="AE169"/>
  <c r="AC169"/>
  <c r="AA169"/>
  <c r="Z173"/>
  <c r="AA173"/>
  <c r="AC173"/>
  <c r="AE173"/>
  <c r="AD173"/>
  <c r="Z185"/>
  <c r="AD185"/>
  <c r="AC185"/>
  <c r="AE185"/>
  <c r="AA185"/>
  <c r="Z189"/>
  <c r="AD189"/>
  <c r="AA189"/>
  <c r="AE189"/>
  <c r="AC189"/>
  <c r="Z193"/>
  <c r="AE193"/>
  <c r="AD193"/>
  <c r="AC193"/>
  <c r="AA193"/>
  <c r="AC203"/>
  <c r="AE203"/>
  <c r="AA203"/>
  <c r="Z203"/>
  <c r="AD203"/>
  <c r="AE207"/>
  <c r="Z207"/>
  <c r="AD207"/>
  <c r="AA207"/>
  <c r="AC207"/>
  <c r="AD224"/>
  <c r="AE224"/>
  <c r="AA224"/>
  <c r="Z224"/>
  <c r="AC224"/>
  <c r="AD228"/>
  <c r="AE228"/>
  <c r="AA228"/>
  <c r="Z228"/>
  <c r="AC228"/>
  <c r="Z233"/>
  <c r="AD233"/>
  <c r="AE233"/>
  <c r="AC233"/>
  <c r="AA233"/>
  <c r="Z237"/>
  <c r="AA237"/>
  <c r="AD237"/>
  <c r="AE237"/>
  <c r="AC237"/>
  <c r="AD244"/>
  <c r="AE244"/>
  <c r="AA244"/>
  <c r="Z244"/>
  <c r="AC244"/>
  <c r="AD248"/>
  <c r="AE248"/>
  <c r="Z248"/>
  <c r="AC248"/>
  <c r="AA248"/>
  <c r="AD252"/>
  <c r="AE252"/>
  <c r="AC252"/>
  <c r="AA252"/>
  <c r="Z252"/>
  <c r="AL256"/>
  <c r="AM256" s="1"/>
  <c r="AN256" s="1"/>
  <c r="AJ256"/>
  <c r="AI256"/>
  <c r="AD260"/>
  <c r="AE260"/>
  <c r="AC260"/>
  <c r="Z260"/>
  <c r="AA260"/>
  <c r="AD276"/>
  <c r="AE276"/>
  <c r="AC276"/>
  <c r="Z276"/>
  <c r="AA276"/>
  <c r="AD280"/>
  <c r="AE280"/>
  <c r="AC280"/>
  <c r="Z280"/>
  <c r="AA280"/>
  <c r="AA301"/>
  <c r="Z301"/>
  <c r="AD301"/>
  <c r="AC301"/>
  <c r="AE301"/>
  <c r="AI305"/>
  <c r="AL305"/>
  <c r="AM305" s="1"/>
  <c r="AN305" s="1"/>
  <c r="AJ305"/>
  <c r="AC314"/>
  <c r="AE314"/>
  <c r="Z314"/>
  <c r="AD314"/>
  <c r="AA314"/>
  <c r="AC318"/>
  <c r="AD318"/>
  <c r="AE318"/>
  <c r="Z318"/>
  <c r="AA318"/>
  <c r="AC322"/>
  <c r="Z322"/>
  <c r="AD322"/>
  <c r="AE322"/>
  <c r="AA322"/>
  <c r="AD329"/>
  <c r="Z329"/>
  <c r="AE329"/>
  <c r="AC329"/>
  <c r="AA329"/>
  <c r="AA333"/>
  <c r="AD333"/>
  <c r="AE333"/>
  <c r="AC333"/>
  <c r="Z333"/>
  <c r="Z351"/>
  <c r="AE351"/>
  <c r="AD351"/>
  <c r="AC351"/>
  <c r="AA351"/>
  <c r="AJ355"/>
  <c r="AL355"/>
  <c r="AM355" s="1"/>
  <c r="AN355" s="1"/>
  <c r="AI355"/>
  <c r="AD364"/>
  <c r="AE364"/>
  <c r="Z364"/>
  <c r="AC364"/>
  <c r="AA364"/>
  <c r="AD368"/>
  <c r="AE368"/>
  <c r="Z368"/>
  <c r="AC368"/>
  <c r="AA368"/>
  <c r="AD372"/>
  <c r="AE372"/>
  <c r="AC372"/>
  <c r="Z372"/>
  <c r="AA372"/>
  <c r="Z383"/>
  <c r="AE383"/>
  <c r="AD383"/>
  <c r="AC383"/>
  <c r="AA383"/>
  <c r="Z387"/>
  <c r="AD387"/>
  <c r="AE387"/>
  <c r="AC387"/>
  <c r="AA387"/>
  <c r="AD392"/>
  <c r="AE392"/>
  <c r="AC392"/>
  <c r="Z392"/>
  <c r="AA392"/>
  <c r="AL401"/>
  <c r="AM401"/>
  <c r="AI401"/>
  <c r="AJ401"/>
  <c r="AN401"/>
  <c r="AC406"/>
  <c r="AE406"/>
  <c r="AD406"/>
  <c r="Z406"/>
  <c r="AA406"/>
  <c r="Z415"/>
  <c r="AE415"/>
  <c r="AD415"/>
  <c r="AC415"/>
  <c r="AA415"/>
  <c r="Z419"/>
  <c r="AD419"/>
  <c r="AC419"/>
  <c r="AE419"/>
  <c r="AA419"/>
  <c r="AD424"/>
  <c r="AE424"/>
  <c r="Z424"/>
  <c r="AC424"/>
  <c r="AA424"/>
  <c r="AD428"/>
  <c r="AE428"/>
  <c r="Z428"/>
  <c r="AC428"/>
  <c r="AA428"/>
  <c r="AE449"/>
  <c r="AD449"/>
  <c r="AA449"/>
  <c r="AC449"/>
  <c r="Z449"/>
  <c r="AE453"/>
  <c r="AC453"/>
  <c r="AD453"/>
  <c r="Z453"/>
  <c r="AA453"/>
  <c r="AD457"/>
  <c r="Z457"/>
  <c r="AE457"/>
  <c r="AC457"/>
  <c r="AA457"/>
  <c r="AA461"/>
  <c r="AD461"/>
  <c r="AE461"/>
  <c r="AC461"/>
  <c r="Z461"/>
  <c r="AD476"/>
  <c r="AE476"/>
  <c r="Z476"/>
  <c r="AC476"/>
  <c r="AA476"/>
  <c r="AI480"/>
  <c r="AM480"/>
  <c r="AL480"/>
  <c r="AN480"/>
  <c r="AJ480"/>
  <c r="Z102"/>
  <c r="AC102"/>
  <c r="AD102" s="1"/>
  <c r="AE102" s="1"/>
  <c r="AA102"/>
  <c r="AC98"/>
  <c r="AD98" s="1"/>
  <c r="AE98" s="1"/>
  <c r="Z98"/>
  <c r="AA98"/>
  <c r="AC94"/>
  <c r="AD94" s="1"/>
  <c r="AE94" s="1"/>
  <c r="Z94"/>
  <c r="AA94"/>
  <c r="Z90"/>
  <c r="AC90"/>
  <c r="AD90" s="1"/>
  <c r="AE90" s="1"/>
  <c r="AA90"/>
  <c r="Z86"/>
  <c r="AC86"/>
  <c r="AD86" s="1"/>
  <c r="AE86" s="1"/>
  <c r="AA86"/>
  <c r="Z82"/>
  <c r="AC82"/>
  <c r="AD82" s="1"/>
  <c r="AE82" s="1"/>
  <c r="AA82"/>
  <c r="Z78"/>
  <c r="AC78"/>
  <c r="AD78" s="1"/>
  <c r="AE78" s="1"/>
  <c r="AA78"/>
  <c r="AI74"/>
  <c r="AL74"/>
  <c r="AM74" s="1"/>
  <c r="AN74" s="1"/>
  <c r="AJ74"/>
  <c r="Z70"/>
  <c r="AA70"/>
  <c r="AC70"/>
  <c r="AD70" s="1"/>
  <c r="AE70" s="1"/>
  <c r="Z66"/>
  <c r="AA66"/>
  <c r="AC66"/>
  <c r="AD66" s="1"/>
  <c r="AE66" s="1"/>
  <c r="Z62"/>
  <c r="AA62"/>
  <c r="AC62"/>
  <c r="AD62" s="1"/>
  <c r="AE62" s="1"/>
  <c r="Z58"/>
  <c r="AC58"/>
  <c r="AD58" s="1"/>
  <c r="AE58" s="1"/>
  <c r="AA58"/>
  <c r="Z54"/>
  <c r="AC54"/>
  <c r="AD54" s="1"/>
  <c r="AE54" s="1"/>
  <c r="AA54"/>
  <c r="Z50"/>
  <c r="AA50"/>
  <c r="AC50"/>
  <c r="AD50" s="1"/>
  <c r="AE50" s="1"/>
  <c r="Z46"/>
  <c r="AC46"/>
  <c r="AD46" s="1"/>
  <c r="AE46" s="1"/>
  <c r="AA46"/>
  <c r="Z42"/>
  <c r="AC42"/>
  <c r="AD42" s="1"/>
  <c r="AE42" s="1"/>
  <c r="AA42"/>
  <c r="Z38"/>
  <c r="AC38"/>
  <c r="AD38" s="1"/>
  <c r="AE38" s="1"/>
  <c r="AA38"/>
  <c r="Z34"/>
  <c r="AA34"/>
  <c r="AC34"/>
  <c r="AD34" s="1"/>
  <c r="AE34" s="1"/>
  <c r="Z30"/>
  <c r="AC30"/>
  <c r="AD30" s="1"/>
  <c r="AE30" s="1"/>
  <c r="AA30"/>
  <c r="Z26"/>
  <c r="AC26"/>
  <c r="AD26" s="1"/>
  <c r="AE26" s="1"/>
  <c r="AA26"/>
  <c r="Z22"/>
  <c r="AA22"/>
  <c r="AC22"/>
  <c r="AD22" s="1"/>
  <c r="AE22" s="1"/>
  <c r="Z18"/>
  <c r="AC18"/>
  <c r="AD18" s="1"/>
  <c r="AE18" s="1"/>
  <c r="AA18"/>
  <c r="Z14"/>
  <c r="AA14"/>
  <c r="AC14"/>
  <c r="AD14" s="1"/>
  <c r="AE14" s="1"/>
  <c r="AI10"/>
  <c r="AL10"/>
  <c r="AM10" s="1"/>
  <c r="AN10" s="1"/>
  <c r="AJ10"/>
  <c r="Z6"/>
  <c r="AA6"/>
  <c r="AC6"/>
  <c r="AD6" s="1"/>
  <c r="AE6" s="1"/>
  <c r="Z157"/>
  <c r="AC157"/>
  <c r="AD157" s="1"/>
  <c r="AE157" s="1"/>
  <c r="AA157"/>
  <c r="AC374"/>
  <c r="AE374"/>
  <c r="Z374"/>
  <c r="AD374"/>
  <c r="AA374"/>
  <c r="AD284"/>
  <c r="AE284"/>
  <c r="Z284"/>
  <c r="AC284"/>
  <c r="AA284"/>
  <c r="AI141"/>
  <c r="AJ141"/>
  <c r="AL141"/>
  <c r="AM141" s="1"/>
  <c r="AN141" s="1"/>
  <c r="AC346"/>
  <c r="AE346"/>
  <c r="Z346"/>
  <c r="AD346"/>
  <c r="AA346"/>
  <c r="AC182"/>
  <c r="AE182"/>
  <c r="Z182"/>
  <c r="AD182"/>
  <c r="AA182"/>
  <c r="Z423"/>
  <c r="AC423"/>
  <c r="AD423"/>
  <c r="AE423"/>
  <c r="AA423"/>
  <c r="Z103"/>
  <c r="AC103"/>
  <c r="AD103" s="1"/>
  <c r="AE103" s="1"/>
  <c r="AA103"/>
  <c r="AA107"/>
  <c r="Z107"/>
  <c r="AC107"/>
  <c r="AD107" s="1"/>
  <c r="AE107" s="1"/>
  <c r="AL111"/>
  <c r="AM111" s="1"/>
  <c r="AN111" s="1"/>
  <c r="AJ111"/>
  <c r="AI111"/>
  <c r="AA128"/>
  <c r="Z128"/>
  <c r="AC128"/>
  <c r="AD128" s="1"/>
  <c r="AE128" s="1"/>
  <c r="AL152"/>
  <c r="AM152" s="1"/>
  <c r="AN152" s="1"/>
  <c r="AI152"/>
  <c r="AJ152"/>
  <c r="Z162"/>
  <c r="AD162"/>
  <c r="AE162"/>
  <c r="AC162"/>
  <c r="AA162"/>
  <c r="AE166"/>
  <c r="AD166"/>
  <c r="Z166"/>
  <c r="AC166"/>
  <c r="AA166"/>
  <c r="AJ179"/>
  <c r="AL179"/>
  <c r="AM179" s="1"/>
  <c r="AN179" s="1"/>
  <c r="AI179"/>
  <c r="Z197"/>
  <c r="AE197"/>
  <c r="AD197"/>
  <c r="AC197"/>
  <c r="AA197"/>
  <c r="AE202"/>
  <c r="AC202"/>
  <c r="AD202"/>
  <c r="Z202"/>
  <c r="AA202"/>
  <c r="AJ213"/>
  <c r="AL213"/>
  <c r="AM213" s="1"/>
  <c r="AN213" s="1"/>
  <c r="AI213"/>
  <c r="Z217"/>
  <c r="AD217"/>
  <c r="AE217"/>
  <c r="AC217"/>
  <c r="AA217"/>
  <c r="AJ221"/>
  <c r="AL221"/>
  <c r="AM221" s="1"/>
  <c r="AN221" s="1"/>
  <c r="AI221"/>
  <c r="Z267"/>
  <c r="AE267"/>
  <c r="AC267"/>
  <c r="AD267"/>
  <c r="AA267"/>
  <c r="Z271"/>
  <c r="AE271"/>
  <c r="AD271"/>
  <c r="AC271"/>
  <c r="AA271"/>
  <c r="AL286"/>
  <c r="AM286" s="1"/>
  <c r="AN286" s="1"/>
  <c r="AI286"/>
  <c r="AJ286"/>
  <c r="AC290"/>
  <c r="AD290"/>
  <c r="AE290"/>
  <c r="Z290"/>
  <c r="AA290"/>
  <c r="AC294"/>
  <c r="AE294"/>
  <c r="AD294"/>
  <c r="Z294"/>
  <c r="AA294"/>
  <c r="AC298"/>
  <c r="AE298"/>
  <c r="Z298"/>
  <c r="AD298"/>
  <c r="AA298"/>
  <c r="Z311"/>
  <c r="AC311"/>
  <c r="AE311"/>
  <c r="AD311"/>
  <c r="AA311"/>
  <c r="AC326"/>
  <c r="AE326"/>
  <c r="Z326"/>
  <c r="AD326"/>
  <c r="AA326"/>
  <c r="AJ339"/>
  <c r="AI339"/>
  <c r="AL339"/>
  <c r="AM339" s="1"/>
  <c r="AN339" s="1"/>
  <c r="Z343"/>
  <c r="AC343"/>
  <c r="AE343"/>
  <c r="AD343"/>
  <c r="AA343"/>
  <c r="AL350"/>
  <c r="AI350"/>
  <c r="AM350"/>
  <c r="AN350" s="1"/>
  <c r="AJ350"/>
  <c r="AD376"/>
  <c r="AE376"/>
  <c r="AC376"/>
  <c r="Z376"/>
  <c r="AA376"/>
  <c r="AD380"/>
  <c r="AE380"/>
  <c r="Z380"/>
  <c r="AC380"/>
  <c r="AA380"/>
  <c r="AC394"/>
  <c r="AE394"/>
  <c r="Z394"/>
  <c r="AD394"/>
  <c r="AA394"/>
  <c r="AC410"/>
  <c r="AE410"/>
  <c r="Z410"/>
  <c r="AD410"/>
  <c r="AA410"/>
  <c r="AN414"/>
  <c r="AL414"/>
  <c r="AJ414"/>
  <c r="AI414"/>
  <c r="AM414"/>
  <c r="AC434"/>
  <c r="AD434"/>
  <c r="AE434"/>
  <c r="Z434"/>
  <c r="AA434"/>
  <c r="AC438"/>
  <c r="AE438"/>
  <c r="AD438"/>
  <c r="Z438"/>
  <c r="AA438"/>
  <c r="AC442"/>
  <c r="AE442"/>
  <c r="Z442"/>
  <c r="AD442"/>
  <c r="AA442"/>
  <c r="AC446"/>
  <c r="AD446"/>
  <c r="AE446"/>
  <c r="Z446"/>
  <c r="AA446"/>
  <c r="Z467"/>
  <c r="AD467"/>
  <c r="AE467"/>
  <c r="AC467"/>
  <c r="AA467"/>
  <c r="Z471"/>
  <c r="AC471"/>
  <c r="AD471"/>
  <c r="AE471"/>
  <c r="AA471"/>
  <c r="AD484"/>
  <c r="AE484"/>
  <c r="AC484"/>
  <c r="Z484"/>
  <c r="AA484"/>
  <c r="AD488"/>
  <c r="AE488"/>
  <c r="AC488"/>
  <c r="Z488"/>
  <c r="AA488"/>
  <c r="AD492"/>
  <c r="AE492"/>
  <c r="Z492"/>
  <c r="AC492"/>
  <c r="AA492"/>
  <c r="AJ496"/>
  <c r="AN496"/>
  <c r="AM496"/>
  <c r="AI496"/>
  <c r="AL496"/>
  <c r="AD500"/>
  <c r="AE500"/>
  <c r="AC500"/>
  <c r="Z500"/>
  <c r="AA500"/>
  <c r="Z113"/>
  <c r="AC113"/>
  <c r="AD113" s="1"/>
  <c r="AE113" s="1"/>
  <c r="AA113"/>
  <c r="AJ117"/>
  <c r="AI117"/>
  <c r="AL117"/>
  <c r="AM117"/>
  <c r="AN117" s="1"/>
  <c r="Z121"/>
  <c r="AC121"/>
  <c r="AD121" s="1"/>
  <c r="AE121" s="1"/>
  <c r="AA121"/>
  <c r="AA132"/>
  <c r="Z132"/>
  <c r="AC132"/>
  <c r="AD132" s="1"/>
  <c r="AE132" s="1"/>
  <c r="AI136"/>
  <c r="AL136"/>
  <c r="AM136" s="1"/>
  <c r="AN136" s="1"/>
  <c r="AJ136"/>
  <c r="Z140"/>
  <c r="AC140"/>
  <c r="AD140" s="1"/>
  <c r="AE140" s="1"/>
  <c r="AA140"/>
  <c r="Z145"/>
  <c r="AA145"/>
  <c r="AC145"/>
  <c r="AD145" s="1"/>
  <c r="AE145" s="1"/>
  <c r="Z149"/>
  <c r="AC149"/>
  <c r="AD149" s="1"/>
  <c r="AE149" s="1"/>
  <c r="AA149"/>
  <c r="AC156"/>
  <c r="AD156" s="1"/>
  <c r="AE156" s="1"/>
  <c r="AA156"/>
  <c r="Z156"/>
  <c r="AE170"/>
  <c r="Z170"/>
  <c r="AD170"/>
  <c r="AC170"/>
  <c r="AA170"/>
  <c r="AD174"/>
  <c r="Z174"/>
  <c r="AE174"/>
  <c r="AC174"/>
  <c r="AA174"/>
  <c r="AD184"/>
  <c r="AE184"/>
  <c r="Z184"/>
  <c r="AC184"/>
  <c r="AA184"/>
  <c r="AD188"/>
  <c r="AE188"/>
  <c r="AC188"/>
  <c r="AA188"/>
  <c r="Z188"/>
  <c r="AD192"/>
  <c r="AE192"/>
  <c r="AA192"/>
  <c r="Z192"/>
  <c r="AC192"/>
  <c r="AD206"/>
  <c r="AE206"/>
  <c r="AC206"/>
  <c r="Z206"/>
  <c r="AA206"/>
  <c r="AE223"/>
  <c r="AC223"/>
  <c r="AD223"/>
  <c r="Z223"/>
  <c r="AA223"/>
  <c r="AD227"/>
  <c r="Z227"/>
  <c r="AE227"/>
  <c r="AA227"/>
  <c r="AC227"/>
  <c r="AJ232"/>
  <c r="AL232"/>
  <c r="AM232" s="1"/>
  <c r="AN232" s="1"/>
  <c r="AI232"/>
  <c r="AL236"/>
  <c r="AM236" s="1"/>
  <c r="AN236" s="1"/>
  <c r="AJ236"/>
  <c r="AI236"/>
  <c r="AJ243"/>
  <c r="AI243"/>
  <c r="AL243"/>
  <c r="AM243" s="1"/>
  <c r="AN243" s="1"/>
  <c r="AC247"/>
  <c r="AA247"/>
  <c r="AD247"/>
  <c r="AE247"/>
  <c r="Z247"/>
  <c r="Z251"/>
  <c r="AE251"/>
  <c r="AA251"/>
  <c r="AD251"/>
  <c r="AC251"/>
  <c r="AE255"/>
  <c r="AA255"/>
  <c r="AD255"/>
  <c r="Z255"/>
  <c r="AC255"/>
  <c r="Z259"/>
  <c r="AD259"/>
  <c r="AE259"/>
  <c r="AC259"/>
  <c r="AA259"/>
  <c r="AD264"/>
  <c r="AE264"/>
  <c r="Z264"/>
  <c r="AC264"/>
  <c r="AA264"/>
  <c r="AE277"/>
  <c r="AC277"/>
  <c r="AD277"/>
  <c r="AA277"/>
  <c r="Z277"/>
  <c r="AD281"/>
  <c r="Z281"/>
  <c r="AA281"/>
  <c r="AE281"/>
  <c r="AC281"/>
  <c r="AJ302"/>
  <c r="AL302"/>
  <c r="AM302" s="1"/>
  <c r="AN302" s="1"/>
  <c r="AI302"/>
  <c r="AC306"/>
  <c r="AD306"/>
  <c r="AE306"/>
  <c r="Z306"/>
  <c r="AA306"/>
  <c r="Z315"/>
  <c r="AE315"/>
  <c r="AC315"/>
  <c r="AD315"/>
  <c r="AA315"/>
  <c r="Z319"/>
  <c r="AE319"/>
  <c r="AD319"/>
  <c r="AC319"/>
  <c r="AA319"/>
  <c r="Z323"/>
  <c r="AD323"/>
  <c r="AC323"/>
  <c r="AE323"/>
  <c r="AA323"/>
  <c r="AD332"/>
  <c r="AE332"/>
  <c r="Z332"/>
  <c r="AC332"/>
  <c r="AA332"/>
  <c r="AL336"/>
  <c r="AM336" s="1"/>
  <c r="AN336" s="1"/>
  <c r="AJ336"/>
  <c r="AI336"/>
  <c r="AJ352"/>
  <c r="AI352"/>
  <c r="AL352"/>
  <c r="AM352" s="1"/>
  <c r="AN352" s="1"/>
  <c r="AD356"/>
  <c r="AE356"/>
  <c r="AC356"/>
  <c r="Z356"/>
  <c r="AA356"/>
  <c r="Z363"/>
  <c r="AE363"/>
  <c r="AD363"/>
  <c r="AC363"/>
  <c r="AA363"/>
  <c r="Z367"/>
  <c r="AE367"/>
  <c r="AD367"/>
  <c r="AC367"/>
  <c r="AA367"/>
  <c r="Z371"/>
  <c r="AD371"/>
  <c r="AE371"/>
  <c r="AC371"/>
  <c r="AA371"/>
  <c r="AJ382"/>
  <c r="AL382"/>
  <c r="AM382" s="1"/>
  <c r="AN382" s="1"/>
  <c r="AI382"/>
  <c r="AC386"/>
  <c r="Z386"/>
  <c r="AD386"/>
  <c r="AE386"/>
  <c r="AA386"/>
  <c r="AC398"/>
  <c r="AD398"/>
  <c r="Z398"/>
  <c r="AE398"/>
  <c r="AA398"/>
  <c r="AC402"/>
  <c r="AD402"/>
  <c r="AE402"/>
  <c r="Z402"/>
  <c r="AA402"/>
  <c r="Z407"/>
  <c r="AC407"/>
  <c r="AD407"/>
  <c r="AE407"/>
  <c r="AA407"/>
  <c r="AC418"/>
  <c r="AD418"/>
  <c r="AE418"/>
  <c r="Z418"/>
  <c r="AA418"/>
  <c r="AC422"/>
  <c r="AE422"/>
  <c r="AD422"/>
  <c r="Z422"/>
  <c r="AA422"/>
  <c r="AL427"/>
  <c r="AM427"/>
  <c r="AJ427"/>
  <c r="AN427"/>
  <c r="AI427"/>
  <c r="AD448"/>
  <c r="AE448"/>
  <c r="AC448"/>
  <c r="Z448"/>
  <c r="AA448"/>
  <c r="AD452"/>
  <c r="AE452"/>
  <c r="AC452"/>
  <c r="Z452"/>
  <c r="AA452"/>
  <c r="AD456"/>
  <c r="AE456"/>
  <c r="Z456"/>
  <c r="AC456"/>
  <c r="AA456"/>
  <c r="AD460"/>
  <c r="AE460"/>
  <c r="Z460"/>
  <c r="AC460"/>
  <c r="AA460"/>
  <c r="Z475"/>
  <c r="AE475"/>
  <c r="AD475"/>
  <c r="AC475"/>
  <c r="AA475"/>
  <c r="Z479"/>
  <c r="AE479"/>
  <c r="AD479"/>
  <c r="AC479"/>
  <c r="AA479"/>
  <c r="Z101"/>
  <c r="AC101"/>
  <c r="AD101" s="1"/>
  <c r="AE101" s="1"/>
  <c r="AA101"/>
  <c r="Z97"/>
  <c r="AA97"/>
  <c r="AC97"/>
  <c r="AD97" s="1"/>
  <c r="AE97" s="1"/>
  <c r="AJ93"/>
  <c r="AI93"/>
  <c r="AL93"/>
  <c r="AM93" s="1"/>
  <c r="AN93" s="1"/>
  <c r="AC89"/>
  <c r="AD89" s="1"/>
  <c r="AE89" s="1"/>
  <c r="AA89"/>
  <c r="Z89"/>
  <c r="AC85"/>
  <c r="AD85" s="1"/>
  <c r="AE85" s="1"/>
  <c r="AA85"/>
  <c r="Z85"/>
  <c r="AC81"/>
  <c r="AD81" s="1"/>
  <c r="AE81" s="1"/>
  <c r="AA81"/>
  <c r="Z81"/>
  <c r="AC77"/>
  <c r="AD77" s="1"/>
  <c r="AE77" s="1"/>
  <c r="AA77"/>
  <c r="Z77"/>
  <c r="AC73"/>
  <c r="AD73"/>
  <c r="AE73" s="1"/>
  <c r="AA73"/>
  <c r="Z73"/>
  <c r="AC69"/>
  <c r="AD69" s="1"/>
  <c r="AE69" s="1"/>
  <c r="AA69"/>
  <c r="Z69"/>
  <c r="AC65"/>
  <c r="AD65" s="1"/>
  <c r="AE65" s="1"/>
  <c r="AA65"/>
  <c r="Z65"/>
  <c r="AI61"/>
  <c r="AL61"/>
  <c r="AM61" s="1"/>
  <c r="AN61" s="1"/>
  <c r="AJ61"/>
  <c r="AC57"/>
  <c r="AD57" s="1"/>
  <c r="AE57" s="1"/>
  <c r="AA57"/>
  <c r="Z57"/>
  <c r="Z53"/>
  <c r="AA53"/>
  <c r="AC53"/>
  <c r="AD53" s="1"/>
  <c r="AE53" s="1"/>
  <c r="Z49"/>
  <c r="AA49"/>
  <c r="AC49"/>
  <c r="AD49" s="1"/>
  <c r="AE49" s="1"/>
  <c r="AI45"/>
  <c r="AL45"/>
  <c r="AM45" s="1"/>
  <c r="AN45" s="1"/>
  <c r="AJ45"/>
  <c r="AC41"/>
  <c r="AD41" s="1"/>
  <c r="AE41" s="1"/>
  <c r="AA41"/>
  <c r="Z41"/>
  <c r="AC37"/>
  <c r="AD37" s="1"/>
  <c r="AE37" s="1"/>
  <c r="Z37"/>
  <c r="AA37"/>
  <c r="AC33"/>
  <c r="AD33" s="1"/>
  <c r="AE33" s="1"/>
  <c r="Z33"/>
  <c r="AA33"/>
  <c r="AL29"/>
  <c r="AM29" s="1"/>
  <c r="AN29" s="1"/>
  <c r="AI29"/>
  <c r="AJ29"/>
  <c r="AA25"/>
  <c r="AC25"/>
  <c r="AD25" s="1"/>
  <c r="AE25" s="1"/>
  <c r="Z25"/>
  <c r="AL21"/>
  <c r="AM21" s="1"/>
  <c r="AN21" s="1"/>
  <c r="AI21"/>
  <c r="AJ21"/>
  <c r="AA17"/>
  <c r="AC17"/>
  <c r="AD17" s="1"/>
  <c r="AE17" s="1"/>
  <c r="Z17"/>
  <c r="AA13"/>
  <c r="AC13"/>
  <c r="AD13" s="1"/>
  <c r="AE13" s="1"/>
  <c r="Z13"/>
  <c r="AA9"/>
  <c r="AC9"/>
  <c r="AD9" s="1"/>
  <c r="AE9" s="1"/>
  <c r="Z9"/>
  <c r="AA5"/>
  <c r="AC5"/>
  <c r="AD5" s="1"/>
  <c r="AE5" s="1"/>
  <c r="Z5"/>
  <c r="AI106"/>
  <c r="AL106"/>
  <c r="AM106" s="1"/>
  <c r="AN106" s="1"/>
  <c r="AJ106"/>
  <c r="AL110"/>
  <c r="AM110" s="1"/>
  <c r="AN110" s="1"/>
  <c r="AI110"/>
  <c r="AJ110"/>
  <c r="AJ127"/>
  <c r="AL127"/>
  <c r="AM127" s="1"/>
  <c r="AN127" s="1"/>
  <c r="AI127"/>
  <c r="AJ131"/>
  <c r="AL131"/>
  <c r="AM131" s="1"/>
  <c r="AN131" s="1"/>
  <c r="AI131"/>
  <c r="AJ158"/>
  <c r="AL158"/>
  <c r="AM158" s="1"/>
  <c r="AN158" s="1"/>
  <c r="AI158"/>
  <c r="AD163"/>
  <c r="AC163"/>
  <c r="AE163"/>
  <c r="Z163"/>
  <c r="AA163"/>
  <c r="AL167"/>
  <c r="AM167" s="1"/>
  <c r="AN167" s="1"/>
  <c r="AI167"/>
  <c r="AJ167"/>
  <c r="AL178"/>
  <c r="AM178" s="1"/>
  <c r="AN178" s="1"/>
  <c r="AI178"/>
  <c r="AJ178"/>
  <c r="AL183"/>
  <c r="AM183" s="1"/>
  <c r="AN183" s="1"/>
  <c r="AJ183"/>
  <c r="AI183"/>
  <c r="AD196"/>
  <c r="AE196"/>
  <c r="AA196"/>
  <c r="Z196"/>
  <c r="AC196"/>
  <c r="AI201"/>
  <c r="AL201"/>
  <c r="AM201" s="1"/>
  <c r="AN201" s="1"/>
  <c r="AJ201"/>
  <c r="AL212"/>
  <c r="AM212" s="1"/>
  <c r="AN212" s="1"/>
  <c r="AI212"/>
  <c r="AJ212"/>
  <c r="AJ216"/>
  <c r="AL216"/>
  <c r="AM216" s="1"/>
  <c r="AN216" s="1"/>
  <c r="AI216"/>
  <c r="AL220"/>
  <c r="AM220" s="1"/>
  <c r="AN220" s="1"/>
  <c r="AI220"/>
  <c r="AJ220"/>
  <c r="AL231"/>
  <c r="AM231" s="1"/>
  <c r="AN231" s="1"/>
  <c r="AI231"/>
  <c r="AJ231"/>
  <c r="AL240"/>
  <c r="AM240" s="1"/>
  <c r="AN240" s="1"/>
  <c r="AJ240"/>
  <c r="AI240"/>
  <c r="AL266"/>
  <c r="AM266" s="1"/>
  <c r="AN266" s="1"/>
  <c r="AI266"/>
  <c r="AJ266"/>
  <c r="AJ270"/>
  <c r="AI270"/>
  <c r="AL270"/>
  <c r="AM270" s="1"/>
  <c r="AN270" s="1"/>
  <c r="AI274"/>
  <c r="AJ274"/>
  <c r="AL274"/>
  <c r="AM274" s="1"/>
  <c r="AN274" s="1"/>
  <c r="AJ287"/>
  <c r="AL287"/>
  <c r="AI287"/>
  <c r="AM287"/>
  <c r="AN287" s="1"/>
  <c r="AJ291"/>
  <c r="AI291"/>
  <c r="AL291"/>
  <c r="AM291" s="1"/>
  <c r="AN291" s="1"/>
  <c r="AL295"/>
  <c r="AM295" s="1"/>
  <c r="AN295" s="1"/>
  <c r="AJ295"/>
  <c r="AI295"/>
  <c r="Z299"/>
  <c r="AE299"/>
  <c r="AD299"/>
  <c r="AC299"/>
  <c r="AA299"/>
  <c r="AI312"/>
  <c r="AJ312"/>
  <c r="AL312"/>
  <c r="AM312" s="1"/>
  <c r="AN312" s="1"/>
  <c r="AL327"/>
  <c r="AM327" s="1"/>
  <c r="AN327" s="1"/>
  <c r="AJ327"/>
  <c r="AI327"/>
  <c r="AL340"/>
  <c r="AM340" s="1"/>
  <c r="AN340" s="1"/>
  <c r="AI340"/>
  <c r="AJ340"/>
  <c r="AL344"/>
  <c r="AM344" s="1"/>
  <c r="AN344" s="1"/>
  <c r="AI344"/>
  <c r="AJ344"/>
  <c r="AJ349"/>
  <c r="AL349"/>
  <c r="AM349" s="1"/>
  <c r="AN349" s="1"/>
  <c r="AI349"/>
  <c r="AI360"/>
  <c r="AJ360"/>
  <c r="AL360"/>
  <c r="AM360" s="1"/>
  <c r="AN360" s="1"/>
  <c r="AL377"/>
  <c r="AM377" s="1"/>
  <c r="AN377" s="1"/>
  <c r="AJ377"/>
  <c r="AI377"/>
  <c r="AL390"/>
  <c r="AJ390"/>
  <c r="AI390"/>
  <c r="AN390"/>
  <c r="AM390"/>
  <c r="AL395"/>
  <c r="AJ395"/>
  <c r="AM395"/>
  <c r="AN395"/>
  <c r="AI395"/>
  <c r="AD404"/>
  <c r="AE404"/>
  <c r="AC404"/>
  <c r="Z404"/>
  <c r="AA404"/>
  <c r="AL411"/>
  <c r="AJ411"/>
  <c r="AN411"/>
  <c r="AI411"/>
  <c r="AM411"/>
  <c r="AM431"/>
  <c r="AL431"/>
  <c r="AI431"/>
  <c r="AJ431"/>
  <c r="AN431"/>
  <c r="AL435"/>
  <c r="AM435"/>
  <c r="AI435"/>
  <c r="AJ435"/>
  <c r="AN435"/>
  <c r="AM439"/>
  <c r="AJ439"/>
  <c r="AN439"/>
  <c r="AL439"/>
  <c r="AI439"/>
  <c r="AL443"/>
  <c r="AJ443"/>
  <c r="AN443"/>
  <c r="AI443"/>
  <c r="AM443"/>
  <c r="AL447"/>
  <c r="AM447"/>
  <c r="AJ447"/>
  <c r="AN447"/>
  <c r="AI447"/>
  <c r="AM466"/>
  <c r="AL466"/>
  <c r="AI466"/>
  <c r="AJ466"/>
  <c r="AN466"/>
  <c r="AL470"/>
  <c r="AI470"/>
  <c r="AM470"/>
  <c r="AN470"/>
  <c r="AJ470"/>
  <c r="AL474"/>
  <c r="AN474"/>
  <c r="AI474"/>
  <c r="AJ474"/>
  <c r="AM474"/>
  <c r="AL485"/>
  <c r="AM485"/>
  <c r="AN485"/>
  <c r="AI485"/>
  <c r="AJ485"/>
  <c r="AL489"/>
  <c r="AI489"/>
  <c r="AN489"/>
  <c r="AJ489"/>
  <c r="AM489"/>
  <c r="AL493"/>
  <c r="AN493"/>
  <c r="AJ493"/>
  <c r="AI493"/>
  <c r="AM493"/>
  <c r="AE497"/>
  <c r="Z497"/>
  <c r="AD497"/>
  <c r="AA497"/>
  <c r="AC497"/>
  <c r="AL501"/>
  <c r="AN501"/>
  <c r="AI501"/>
  <c r="AM501"/>
  <c r="AJ501"/>
  <c r="Z114"/>
  <c r="AC114"/>
  <c r="AD114" s="1"/>
  <c r="AE114" s="1"/>
  <c r="AA114"/>
  <c r="AC118"/>
  <c r="AD118" s="1"/>
  <c r="AE118" s="1"/>
  <c r="Z118"/>
  <c r="AA118"/>
  <c r="AL122"/>
  <c r="AM122" s="1"/>
  <c r="AN122" s="1"/>
  <c r="AJ122"/>
  <c r="AI122"/>
  <c r="Z135"/>
  <c r="AA135"/>
  <c r="AC135"/>
  <c r="AD135" s="1"/>
  <c r="AE135" s="1"/>
  <c r="AL139"/>
  <c r="AM139" s="1"/>
  <c r="AN139" s="1"/>
  <c r="AJ139"/>
  <c r="AI139"/>
  <c r="AL144"/>
  <c r="AM144" s="1"/>
  <c r="AN144" s="1"/>
  <c r="AJ144"/>
  <c r="AI144"/>
  <c r="AI148"/>
  <c r="AL148"/>
  <c r="AM148" s="1"/>
  <c r="AN148" s="1"/>
  <c r="AJ148"/>
  <c r="AA155"/>
  <c r="Z155"/>
  <c r="AC155"/>
  <c r="AD155" s="1"/>
  <c r="AE155" s="1"/>
  <c r="AL169"/>
  <c r="AM169" s="1"/>
  <c r="AN169" s="1"/>
  <c r="AI169"/>
  <c r="AJ169"/>
  <c r="AL173"/>
  <c r="AM173" s="1"/>
  <c r="AN173" s="1"/>
  <c r="AJ173"/>
  <c r="AI173"/>
  <c r="AJ185"/>
  <c r="AL185"/>
  <c r="AM185" s="1"/>
  <c r="AN185" s="1"/>
  <c r="AI185"/>
  <c r="AJ189"/>
  <c r="AI189"/>
  <c r="AL189"/>
  <c r="AM189" s="1"/>
  <c r="AN189" s="1"/>
  <c r="AJ193"/>
  <c r="AL193"/>
  <c r="AI193"/>
  <c r="AM193"/>
  <c r="AN193" s="1"/>
  <c r="AL203"/>
  <c r="AM203" s="1"/>
  <c r="AN203" s="1"/>
  <c r="AJ203"/>
  <c r="AI203"/>
  <c r="AJ207"/>
  <c r="AL207"/>
  <c r="AM207" s="1"/>
  <c r="AN207" s="1"/>
  <c r="AI207"/>
  <c r="AL224"/>
  <c r="AM224" s="1"/>
  <c r="AN224" s="1"/>
  <c r="AJ224"/>
  <c r="AI224"/>
  <c r="AI228"/>
  <c r="AL228"/>
  <c r="AM228" s="1"/>
  <c r="AN228" s="1"/>
  <c r="AJ228"/>
  <c r="AL233"/>
  <c r="AM233" s="1"/>
  <c r="AN233" s="1"/>
  <c r="AJ233"/>
  <c r="AI233"/>
  <c r="AL237"/>
  <c r="AM237" s="1"/>
  <c r="AN237" s="1"/>
  <c r="AJ237"/>
  <c r="AI237"/>
  <c r="AI244"/>
  <c r="AL244"/>
  <c r="AM244" s="1"/>
  <c r="AN244" s="1"/>
  <c r="AJ244"/>
  <c r="AM248"/>
  <c r="AN248" s="1"/>
  <c r="AJ248"/>
  <c r="AL248"/>
  <c r="AI248"/>
  <c r="AL252"/>
  <c r="AM252" s="1"/>
  <c r="AN252" s="1"/>
  <c r="AI252"/>
  <c r="AJ252"/>
  <c r="AD256"/>
  <c r="AE256"/>
  <c r="AA256"/>
  <c r="Z256"/>
  <c r="AC256"/>
  <c r="AI260"/>
  <c r="AL260"/>
  <c r="AM260" s="1"/>
  <c r="AN260" s="1"/>
  <c r="AJ260"/>
  <c r="AL276"/>
  <c r="AM276" s="1"/>
  <c r="AN276" s="1"/>
  <c r="AI276"/>
  <c r="AJ276"/>
  <c r="AJ280"/>
  <c r="AL280"/>
  <c r="AM280" s="1"/>
  <c r="AN280" s="1"/>
  <c r="AI280"/>
  <c r="AJ301"/>
  <c r="AI301"/>
  <c r="AL301"/>
  <c r="AM301" s="1"/>
  <c r="AN301" s="1"/>
  <c r="AE305"/>
  <c r="AD305"/>
  <c r="Z305"/>
  <c r="AA305"/>
  <c r="AC305"/>
  <c r="AL314"/>
  <c r="AM314" s="1"/>
  <c r="AN314" s="1"/>
  <c r="AJ314"/>
  <c r="AI314"/>
  <c r="AL318"/>
  <c r="AM318" s="1"/>
  <c r="AN318" s="1"/>
  <c r="AJ318"/>
  <c r="AI318"/>
  <c r="AL322"/>
  <c r="AM322" s="1"/>
  <c r="AN322" s="1"/>
  <c r="AI322"/>
  <c r="AJ322"/>
  <c r="AI329"/>
  <c r="AJ329"/>
  <c r="AL329"/>
  <c r="AM329" s="1"/>
  <c r="AN329" s="1"/>
  <c r="AJ333"/>
  <c r="AL333"/>
  <c r="AM333" s="1"/>
  <c r="AN333" s="1"/>
  <c r="AI333"/>
  <c r="AJ351"/>
  <c r="AI351"/>
  <c r="AL351"/>
  <c r="AM351" s="1"/>
  <c r="AN351" s="1"/>
  <c r="Z355"/>
  <c r="AD355"/>
  <c r="AC355"/>
  <c r="AE355"/>
  <c r="AA355"/>
  <c r="AI364"/>
  <c r="AL364"/>
  <c r="AM364" s="1"/>
  <c r="AN364" s="1"/>
  <c r="AJ364"/>
  <c r="AL368"/>
  <c r="AM368" s="1"/>
  <c r="AN368" s="1"/>
  <c r="AI368"/>
  <c r="AJ368"/>
  <c r="AL372"/>
  <c r="AM372" s="1"/>
  <c r="AN372" s="1"/>
  <c r="AJ372"/>
  <c r="AI372"/>
  <c r="AL383"/>
  <c r="AM383"/>
  <c r="AN383" s="1"/>
  <c r="AJ383"/>
  <c r="AI383"/>
  <c r="AL387"/>
  <c r="AM387" s="1"/>
  <c r="AN387" s="1"/>
  <c r="AI387"/>
  <c r="AJ387"/>
  <c r="AI392"/>
  <c r="AM392"/>
  <c r="AJ392"/>
  <c r="AL392"/>
  <c r="AN392"/>
  <c r="AE401"/>
  <c r="AC401"/>
  <c r="Z401"/>
  <c r="AA401"/>
  <c r="AD401"/>
  <c r="AL406"/>
  <c r="AI406"/>
  <c r="AM406"/>
  <c r="AN406"/>
  <c r="AJ406"/>
  <c r="AM415"/>
  <c r="AL415"/>
  <c r="AJ415"/>
  <c r="AN415"/>
  <c r="AI415"/>
  <c r="AI419"/>
  <c r="AM419"/>
  <c r="AL419"/>
  <c r="AN419"/>
  <c r="AJ419"/>
  <c r="AL424"/>
  <c r="AN424"/>
  <c r="AI424"/>
  <c r="AM424"/>
  <c r="AJ424"/>
  <c r="AI428"/>
  <c r="AM428"/>
  <c r="AJ428"/>
  <c r="AL428"/>
  <c r="AN428"/>
  <c r="AL449"/>
  <c r="AM449"/>
  <c r="AN449"/>
  <c r="AI449"/>
  <c r="AJ449"/>
  <c r="AL453"/>
  <c r="AI453"/>
  <c r="AM453"/>
  <c r="AN453"/>
  <c r="AJ453"/>
  <c r="AL457"/>
  <c r="AM457"/>
  <c r="AN457"/>
  <c r="AJ457"/>
  <c r="AI457"/>
  <c r="AL461"/>
  <c r="AN461"/>
  <c r="AJ461"/>
  <c r="AI461"/>
  <c r="AM461"/>
  <c r="AI476"/>
  <c r="AM476"/>
  <c r="AL476"/>
  <c r="AN476"/>
  <c r="AJ476"/>
  <c r="AD480"/>
  <c r="AE480"/>
  <c r="AC480"/>
  <c r="Z480"/>
  <c r="AA480"/>
  <c r="AJ102"/>
  <c r="AI102"/>
  <c r="AL102"/>
  <c r="AM102" s="1"/>
  <c r="AN102" s="1"/>
  <c r="AJ98"/>
  <c r="AI98"/>
  <c r="AL98"/>
  <c r="AM98" s="1"/>
  <c r="AN98" s="1"/>
  <c r="AL94"/>
  <c r="AM94" s="1"/>
  <c r="AN94" s="1"/>
  <c r="AI94"/>
  <c r="AJ94"/>
  <c r="AL90"/>
  <c r="AM90" s="1"/>
  <c r="AN90" s="1"/>
  <c r="AI90"/>
  <c r="AJ90"/>
  <c r="AL86"/>
  <c r="AM86" s="1"/>
  <c r="AN86" s="1"/>
  <c r="AJ86"/>
  <c r="AI86"/>
  <c r="AL82"/>
  <c r="AM82" s="1"/>
  <c r="AN82" s="1"/>
  <c r="AI82"/>
  <c r="AJ82"/>
  <c r="AL78"/>
  <c r="AM78" s="1"/>
  <c r="AN78" s="1"/>
  <c r="AJ78"/>
  <c r="AI78"/>
  <c r="Z74"/>
  <c r="AA74"/>
  <c r="AC74"/>
  <c r="AD74" s="1"/>
  <c r="AE74" s="1"/>
  <c r="AI70"/>
  <c r="AJ70"/>
  <c r="AL70"/>
  <c r="AM70" s="1"/>
  <c r="AN70" s="1"/>
  <c r="AI66"/>
  <c r="AJ66"/>
  <c r="AL66"/>
  <c r="AM66" s="1"/>
  <c r="AN66" s="1"/>
  <c r="AL62"/>
  <c r="AM62" s="1"/>
  <c r="AN62" s="1"/>
  <c r="AJ62"/>
  <c r="AI62"/>
  <c r="AL58"/>
  <c r="AM58" s="1"/>
  <c r="AN58" s="1"/>
  <c r="AI58"/>
  <c r="AJ58"/>
  <c r="AI54"/>
  <c r="AJ54"/>
  <c r="AL54"/>
  <c r="AM54" s="1"/>
  <c r="AN54" s="1"/>
  <c r="AJ50"/>
  <c r="AL50"/>
  <c r="AM50" s="1"/>
  <c r="AN50" s="1"/>
  <c r="AI50"/>
  <c r="AI46"/>
  <c r="AJ46"/>
  <c r="AL46"/>
  <c r="AM46" s="1"/>
  <c r="AN46" s="1"/>
  <c r="AJ42"/>
  <c r="AL42"/>
  <c r="AM42" s="1"/>
  <c r="AN42" s="1"/>
  <c r="AI42"/>
  <c r="AI38"/>
  <c r="AJ38"/>
  <c r="AL38"/>
  <c r="AM38" s="1"/>
  <c r="AN38" s="1"/>
  <c r="AJ34"/>
  <c r="AL34"/>
  <c r="AM34" s="1"/>
  <c r="AN34" s="1"/>
  <c r="AI34"/>
  <c r="AL30"/>
  <c r="AM30" s="1"/>
  <c r="AN30" s="1"/>
  <c r="AI30"/>
  <c r="AJ30"/>
  <c r="AI26"/>
  <c r="AJ26"/>
  <c r="AL26"/>
  <c r="AM26" s="1"/>
  <c r="AN26" s="1"/>
  <c r="AL22"/>
  <c r="AM22" s="1"/>
  <c r="AN22" s="1"/>
  <c r="AI22"/>
  <c r="AJ22"/>
  <c r="AI18"/>
  <c r="AJ18"/>
  <c r="AL18"/>
  <c r="AM18" s="1"/>
  <c r="AN18" s="1"/>
  <c r="AI14"/>
  <c r="AL14"/>
  <c r="AM14" s="1"/>
  <c r="AN14" s="1"/>
  <c r="AJ14"/>
  <c r="Z10"/>
  <c r="AA10"/>
  <c r="AC10"/>
  <c r="AD10" s="1"/>
  <c r="AE10" s="1"/>
  <c r="AJ6"/>
  <c r="AI6"/>
  <c r="AL6"/>
  <c r="AM6" s="1"/>
  <c r="AN6" s="1"/>
  <c r="AL157"/>
  <c r="AM157" s="1"/>
  <c r="AN157" s="1"/>
  <c r="AI157"/>
  <c r="AJ157"/>
  <c r="AL374"/>
  <c r="AM374" s="1"/>
  <c r="AN374" s="1"/>
  <c r="AI374"/>
  <c r="AJ374"/>
  <c r="AL284"/>
  <c r="AM284" s="1"/>
  <c r="AN284" s="1"/>
  <c r="AJ284"/>
  <c r="AI284"/>
  <c r="Z141"/>
  <c r="AC141"/>
  <c r="AD141" s="1"/>
  <c r="AE141" s="1"/>
  <c r="AA141"/>
  <c r="AI346"/>
  <c r="AL346"/>
  <c r="AM346" s="1"/>
  <c r="AN346" s="1"/>
  <c r="AJ346"/>
  <c r="AL182"/>
  <c r="AM182" s="1"/>
  <c r="AN182" s="1"/>
  <c r="AI182"/>
  <c r="AJ182"/>
  <c r="AJ423"/>
  <c r="AI423"/>
  <c r="AN423"/>
  <c r="AM423"/>
  <c r="AL423"/>
  <c r="AA5" i="13"/>
  <c r="O389" i="12"/>
  <c r="N389"/>
  <c r="K389"/>
  <c r="M389"/>
  <c r="J389"/>
  <c r="U411"/>
  <c r="W411"/>
  <c r="R411"/>
  <c r="V411"/>
  <c r="S411"/>
  <c r="R449"/>
  <c r="V449"/>
  <c r="S449"/>
  <c r="U449"/>
  <c r="W449"/>
  <c r="O464"/>
  <c r="M464"/>
  <c r="J464"/>
  <c r="N464"/>
  <c r="K464"/>
  <c r="O483"/>
  <c r="M483"/>
  <c r="N483"/>
  <c r="J483"/>
  <c r="K483"/>
  <c r="M101"/>
  <c r="O101"/>
  <c r="K101"/>
  <c r="N101"/>
  <c r="J101"/>
  <c r="O93"/>
  <c r="J93"/>
  <c r="N93"/>
  <c r="M93"/>
  <c r="K93"/>
  <c r="O89"/>
  <c r="J89"/>
  <c r="M89"/>
  <c r="K89"/>
  <c r="N89"/>
  <c r="K85"/>
  <c r="O85"/>
  <c r="M85"/>
  <c r="N85"/>
  <c r="J85"/>
  <c r="M81"/>
  <c r="O81"/>
  <c r="J81"/>
  <c r="N81"/>
  <c r="K81"/>
  <c r="O77"/>
  <c r="M77"/>
  <c r="K77"/>
  <c r="N77"/>
  <c r="J77"/>
  <c r="O73"/>
  <c r="K73"/>
  <c r="J73"/>
  <c r="N73"/>
  <c r="M73"/>
  <c r="O69"/>
  <c r="J69"/>
  <c r="M69"/>
  <c r="N69"/>
  <c r="K69"/>
  <c r="M65"/>
  <c r="K65"/>
  <c r="N65"/>
  <c r="J65"/>
  <c r="O65"/>
  <c r="O61"/>
  <c r="N61"/>
  <c r="K61"/>
  <c r="M61"/>
  <c r="J61"/>
  <c r="O53"/>
  <c r="M53"/>
  <c r="K53"/>
  <c r="J53"/>
  <c r="N53"/>
  <c r="M49"/>
  <c r="J49"/>
  <c r="K49"/>
  <c r="O49"/>
  <c r="N49"/>
  <c r="O45"/>
  <c r="J45"/>
  <c r="N45"/>
  <c r="K45"/>
  <c r="M45"/>
  <c r="O41"/>
  <c r="N41"/>
  <c r="K41"/>
  <c r="J41"/>
  <c r="M41"/>
  <c r="O37"/>
  <c r="J37"/>
  <c r="N37"/>
  <c r="M37"/>
  <c r="K37"/>
  <c r="M33"/>
  <c r="N33"/>
  <c r="J33"/>
  <c r="O33"/>
  <c r="K33"/>
  <c r="O29"/>
  <c r="N29"/>
  <c r="M29"/>
  <c r="J29"/>
  <c r="K29"/>
  <c r="K21"/>
  <c r="J21"/>
  <c r="M21"/>
  <c r="N21" s="1"/>
  <c r="O21" s="1"/>
  <c r="M17"/>
  <c r="N17" s="1"/>
  <c r="O17" s="1"/>
  <c r="J17"/>
  <c r="K17"/>
  <c r="M13"/>
  <c r="N13" s="1"/>
  <c r="O13" s="1"/>
  <c r="K13"/>
  <c r="J13"/>
  <c r="K9"/>
  <c r="J9"/>
  <c r="M9"/>
  <c r="N9" s="1"/>
  <c r="O9" s="1"/>
  <c r="O164"/>
  <c r="K164"/>
  <c r="M164"/>
  <c r="J164"/>
  <c r="N164"/>
  <c r="O328"/>
  <c r="J328"/>
  <c r="N328"/>
  <c r="K328"/>
  <c r="M328"/>
  <c r="O432"/>
  <c r="M432"/>
  <c r="N432"/>
  <c r="J432"/>
  <c r="K432"/>
  <c r="O190"/>
  <c r="J190"/>
  <c r="N190"/>
  <c r="M190"/>
  <c r="K190"/>
  <c r="K369"/>
  <c r="O369"/>
  <c r="M369"/>
  <c r="J369"/>
  <c r="N369"/>
  <c r="M129"/>
  <c r="O129"/>
  <c r="J129"/>
  <c r="N129"/>
  <c r="K129"/>
  <c r="N297"/>
  <c r="O297"/>
  <c r="M297"/>
  <c r="J297"/>
  <c r="K297"/>
  <c r="O413"/>
  <c r="M413"/>
  <c r="K413"/>
  <c r="J413"/>
  <c r="N413"/>
  <c r="O116"/>
  <c r="M116"/>
  <c r="K116"/>
  <c r="N116"/>
  <c r="J116"/>
  <c r="O254"/>
  <c r="N254"/>
  <c r="K254"/>
  <c r="M254"/>
  <c r="J254"/>
  <c r="O406"/>
  <c r="M406"/>
  <c r="K406"/>
  <c r="J406"/>
  <c r="N406"/>
  <c r="R103"/>
  <c r="V103"/>
  <c r="U103"/>
  <c r="W103"/>
  <c r="S103"/>
  <c r="U120"/>
  <c r="V120"/>
  <c r="R120"/>
  <c r="S120"/>
  <c r="W120"/>
  <c r="R171"/>
  <c r="U171"/>
  <c r="V171"/>
  <c r="S171"/>
  <c r="W171"/>
  <c r="V217"/>
  <c r="U217"/>
  <c r="R217"/>
  <c r="W217"/>
  <c r="S217"/>
  <c r="U260"/>
  <c r="S260"/>
  <c r="R260"/>
  <c r="V260"/>
  <c r="W260"/>
  <c r="R299"/>
  <c r="U299"/>
  <c r="V299"/>
  <c r="S299"/>
  <c r="W299"/>
  <c r="S335"/>
  <c r="W335"/>
  <c r="R335"/>
  <c r="U335"/>
  <c r="V335"/>
  <c r="W394"/>
  <c r="U394"/>
  <c r="R394"/>
  <c r="V394"/>
  <c r="S394"/>
  <c r="U438"/>
  <c r="S438"/>
  <c r="R438"/>
  <c r="V438"/>
  <c r="W438"/>
  <c r="U476"/>
  <c r="V476"/>
  <c r="S476"/>
  <c r="R476"/>
  <c r="W476"/>
  <c r="U497"/>
  <c r="V497"/>
  <c r="R497"/>
  <c r="W497"/>
  <c r="S497"/>
  <c r="V126"/>
  <c r="U126"/>
  <c r="S126"/>
  <c r="W126"/>
  <c r="R126"/>
  <c r="V142"/>
  <c r="U142"/>
  <c r="S142"/>
  <c r="W142"/>
  <c r="R142"/>
  <c r="U161"/>
  <c r="V161"/>
  <c r="S161"/>
  <c r="W161"/>
  <c r="R161"/>
  <c r="V187"/>
  <c r="R187"/>
  <c r="U187"/>
  <c r="S187"/>
  <c r="W187"/>
  <c r="S204"/>
  <c r="W204"/>
  <c r="U204"/>
  <c r="R204"/>
  <c r="V204"/>
  <c r="U229"/>
  <c r="V229"/>
  <c r="R229"/>
  <c r="W229"/>
  <c r="S229"/>
  <c r="U241"/>
  <c r="V241"/>
  <c r="R241"/>
  <c r="S241"/>
  <c r="W241"/>
  <c r="U253"/>
  <c r="V253"/>
  <c r="R253"/>
  <c r="W253"/>
  <c r="S253"/>
  <c r="U284"/>
  <c r="R284"/>
  <c r="S284"/>
  <c r="V284"/>
  <c r="W284"/>
  <c r="V303"/>
  <c r="S303"/>
  <c r="R303"/>
  <c r="W303"/>
  <c r="U303"/>
  <c r="O327"/>
  <c r="M327"/>
  <c r="N327"/>
  <c r="K327"/>
  <c r="J327"/>
  <c r="M348"/>
  <c r="O348"/>
  <c r="J348"/>
  <c r="K348"/>
  <c r="N348"/>
  <c r="W366"/>
  <c r="U366"/>
  <c r="S366"/>
  <c r="R366"/>
  <c r="V366"/>
  <c r="S384"/>
  <c r="V384"/>
  <c r="R384"/>
  <c r="U384"/>
  <c r="W384"/>
  <c r="U405"/>
  <c r="V405"/>
  <c r="W405"/>
  <c r="R405"/>
  <c r="S405"/>
  <c r="R421"/>
  <c r="V421"/>
  <c r="S421"/>
  <c r="U421"/>
  <c r="W421"/>
  <c r="U452"/>
  <c r="R452"/>
  <c r="V452"/>
  <c r="S452"/>
  <c r="W452"/>
  <c r="R467"/>
  <c r="S467"/>
  <c r="V467"/>
  <c r="U467"/>
  <c r="W467"/>
  <c r="S488"/>
  <c r="R488"/>
  <c r="V488"/>
  <c r="W488"/>
  <c r="U488"/>
  <c r="S94"/>
  <c r="U94"/>
  <c r="W94"/>
  <c r="V94"/>
  <c r="R94"/>
  <c r="R82"/>
  <c r="U82"/>
  <c r="V82"/>
  <c r="W82"/>
  <c r="S82"/>
  <c r="U70"/>
  <c r="W70"/>
  <c r="S70"/>
  <c r="V70"/>
  <c r="R70"/>
  <c r="R10"/>
  <c r="U10"/>
  <c r="V10" s="1"/>
  <c r="W10" s="1"/>
  <c r="S10"/>
  <c r="U117"/>
  <c r="R117"/>
  <c r="S117"/>
  <c r="V117"/>
  <c r="W117"/>
  <c r="R153"/>
  <c r="U153"/>
  <c r="V153"/>
  <c r="W153"/>
  <c r="S153"/>
  <c r="U172"/>
  <c r="S172"/>
  <c r="V172"/>
  <c r="W172"/>
  <c r="R172"/>
  <c r="U210"/>
  <c r="W210"/>
  <c r="V210"/>
  <c r="S210"/>
  <c r="R210"/>
  <c r="S222"/>
  <c r="R222"/>
  <c r="U222"/>
  <c r="V222"/>
  <c r="W222"/>
  <c r="U259"/>
  <c r="S259"/>
  <c r="W259"/>
  <c r="V259"/>
  <c r="R259"/>
  <c r="V281"/>
  <c r="W281"/>
  <c r="S281"/>
  <c r="U281"/>
  <c r="R281"/>
  <c r="O320"/>
  <c r="M320"/>
  <c r="N320"/>
  <c r="J320"/>
  <c r="K320"/>
  <c r="W350"/>
  <c r="V350"/>
  <c r="S350"/>
  <c r="R350"/>
  <c r="U350"/>
  <c r="S393"/>
  <c r="W393"/>
  <c r="R393"/>
  <c r="U393"/>
  <c r="V393"/>
  <c r="U423"/>
  <c r="R423"/>
  <c r="V423"/>
  <c r="S423"/>
  <c r="W423"/>
  <c r="U439"/>
  <c r="R439"/>
  <c r="V439"/>
  <c r="W439"/>
  <c r="S439"/>
  <c r="U479"/>
  <c r="S479"/>
  <c r="W479"/>
  <c r="R479"/>
  <c r="V479"/>
  <c r="R500"/>
  <c r="U500"/>
  <c r="V500"/>
  <c r="S500"/>
  <c r="W500"/>
  <c r="U136"/>
  <c r="S136"/>
  <c r="R136"/>
  <c r="V136"/>
  <c r="W136"/>
  <c r="U150"/>
  <c r="V150"/>
  <c r="W150"/>
  <c r="R150"/>
  <c r="S150"/>
  <c r="U184"/>
  <c r="V184"/>
  <c r="W184"/>
  <c r="R184"/>
  <c r="S184"/>
  <c r="U203"/>
  <c r="V203"/>
  <c r="R203"/>
  <c r="S203"/>
  <c r="W203"/>
  <c r="U233"/>
  <c r="R233"/>
  <c r="W233"/>
  <c r="S233"/>
  <c r="V233"/>
  <c r="R248"/>
  <c r="V248"/>
  <c r="S248"/>
  <c r="U248"/>
  <c r="W248"/>
  <c r="U270"/>
  <c r="V270"/>
  <c r="W270"/>
  <c r="S270"/>
  <c r="R270"/>
  <c r="U291"/>
  <c r="S291"/>
  <c r="W291"/>
  <c r="V291"/>
  <c r="R291"/>
  <c r="U308"/>
  <c r="V308"/>
  <c r="W308"/>
  <c r="R308"/>
  <c r="S308"/>
  <c r="S344"/>
  <c r="R344"/>
  <c r="U344"/>
  <c r="V344"/>
  <c r="W344"/>
  <c r="U363"/>
  <c r="V363"/>
  <c r="S363"/>
  <c r="R363"/>
  <c r="W363"/>
  <c r="S385"/>
  <c r="U385"/>
  <c r="V385"/>
  <c r="W385"/>
  <c r="R385"/>
  <c r="K411"/>
  <c r="O411"/>
  <c r="N411"/>
  <c r="J411"/>
  <c r="M411"/>
  <c r="M449"/>
  <c r="O449"/>
  <c r="N449"/>
  <c r="J449"/>
  <c r="K449"/>
  <c r="U464"/>
  <c r="V464"/>
  <c r="R464"/>
  <c r="S464"/>
  <c r="W464"/>
  <c r="R483"/>
  <c r="U483"/>
  <c r="V483"/>
  <c r="W483"/>
  <c r="S483"/>
  <c r="W97"/>
  <c r="V97"/>
  <c r="U97"/>
  <c r="R97"/>
  <c r="S97"/>
  <c r="V85"/>
  <c r="W85"/>
  <c r="S85"/>
  <c r="U85"/>
  <c r="R85"/>
  <c r="U77"/>
  <c r="W77"/>
  <c r="S77"/>
  <c r="R77"/>
  <c r="V77"/>
  <c r="U73"/>
  <c r="W73"/>
  <c r="R73"/>
  <c r="V73"/>
  <c r="S73"/>
  <c r="R69"/>
  <c r="U69"/>
  <c r="S69"/>
  <c r="W69"/>
  <c r="V69"/>
  <c r="O57"/>
  <c r="N57"/>
  <c r="M57"/>
  <c r="J57"/>
  <c r="K57"/>
  <c r="K25"/>
  <c r="J25"/>
  <c r="M25"/>
  <c r="N25" s="1"/>
  <c r="O25" s="1"/>
  <c r="S13"/>
  <c r="R13"/>
  <c r="U13"/>
  <c r="V13" s="1"/>
  <c r="W13" s="1"/>
  <c r="S9"/>
  <c r="R9"/>
  <c r="U9"/>
  <c r="V9" s="1"/>
  <c r="W9" s="1"/>
  <c r="U5"/>
  <c r="V5" s="1"/>
  <c r="W5" s="1"/>
  <c r="R5"/>
  <c r="S5"/>
  <c r="U164"/>
  <c r="W164"/>
  <c r="R164"/>
  <c r="S164"/>
  <c r="V164"/>
  <c r="R328"/>
  <c r="V328"/>
  <c r="W328"/>
  <c r="S328"/>
  <c r="U328"/>
  <c r="S432"/>
  <c r="V432"/>
  <c r="R432"/>
  <c r="U432"/>
  <c r="W432"/>
  <c r="U190"/>
  <c r="S190"/>
  <c r="R190"/>
  <c r="W190"/>
  <c r="V190"/>
  <c r="S369"/>
  <c r="W369"/>
  <c r="V369"/>
  <c r="R369"/>
  <c r="U369"/>
  <c r="S129"/>
  <c r="W129"/>
  <c r="U129"/>
  <c r="V129"/>
  <c r="R129"/>
  <c r="S297"/>
  <c r="U297"/>
  <c r="R297"/>
  <c r="V297"/>
  <c r="W297"/>
  <c r="U413"/>
  <c r="V413"/>
  <c r="S413"/>
  <c r="W413"/>
  <c r="R413"/>
  <c r="W116"/>
  <c r="V116"/>
  <c r="U116"/>
  <c r="R116"/>
  <c r="S116"/>
  <c r="U254"/>
  <c r="V254"/>
  <c r="W254"/>
  <c r="R254"/>
  <c r="S254"/>
  <c r="V406"/>
  <c r="S406"/>
  <c r="U406"/>
  <c r="W406"/>
  <c r="R406"/>
  <c r="O103"/>
  <c r="K103"/>
  <c r="N103"/>
  <c r="J103"/>
  <c r="M103"/>
  <c r="O107"/>
  <c r="M107"/>
  <c r="K107"/>
  <c r="N107"/>
  <c r="J107"/>
  <c r="O111"/>
  <c r="M111"/>
  <c r="J111"/>
  <c r="K111"/>
  <c r="N111"/>
  <c r="O120"/>
  <c r="N120"/>
  <c r="K120"/>
  <c r="M120"/>
  <c r="J120"/>
  <c r="O131"/>
  <c r="J131"/>
  <c r="N131"/>
  <c r="K131"/>
  <c r="M131"/>
  <c r="O156"/>
  <c r="M156"/>
  <c r="K156"/>
  <c r="J156"/>
  <c r="N156"/>
  <c r="O171"/>
  <c r="M171"/>
  <c r="N171"/>
  <c r="J171"/>
  <c r="K171"/>
  <c r="O175"/>
  <c r="K175"/>
  <c r="J175"/>
  <c r="N175"/>
  <c r="M175"/>
  <c r="J192"/>
  <c r="N192"/>
  <c r="O192"/>
  <c r="K192"/>
  <c r="M192"/>
  <c r="O213"/>
  <c r="J213"/>
  <c r="K213"/>
  <c r="N213"/>
  <c r="M213"/>
  <c r="N217"/>
  <c r="O217"/>
  <c r="K217"/>
  <c r="J217"/>
  <c r="M217"/>
  <c r="M221"/>
  <c r="J221"/>
  <c r="O221"/>
  <c r="N221"/>
  <c r="K221"/>
  <c r="O256"/>
  <c r="M256"/>
  <c r="J256"/>
  <c r="N256"/>
  <c r="K256"/>
  <c r="J260"/>
  <c r="N260"/>
  <c r="O260"/>
  <c r="K260"/>
  <c r="M260"/>
  <c r="J276"/>
  <c r="N276"/>
  <c r="O276"/>
  <c r="K276"/>
  <c r="M276"/>
  <c r="O280"/>
  <c r="M280"/>
  <c r="N280"/>
  <c r="J280"/>
  <c r="K280"/>
  <c r="O299"/>
  <c r="J299"/>
  <c r="M299"/>
  <c r="N299"/>
  <c r="K299"/>
  <c r="O312"/>
  <c r="K312"/>
  <c r="J312"/>
  <c r="M312"/>
  <c r="N312"/>
  <c r="M321"/>
  <c r="J321"/>
  <c r="O321"/>
  <c r="K321"/>
  <c r="N321"/>
  <c r="O335"/>
  <c r="M335"/>
  <c r="N335"/>
  <c r="K335"/>
  <c r="J335"/>
  <c r="O360"/>
  <c r="K360"/>
  <c r="M360"/>
  <c r="N360"/>
  <c r="J360"/>
  <c r="O373"/>
  <c r="M373"/>
  <c r="J373"/>
  <c r="N373"/>
  <c r="K373"/>
  <c r="O394"/>
  <c r="M394"/>
  <c r="J394"/>
  <c r="N394"/>
  <c r="K394"/>
  <c r="O408"/>
  <c r="K408"/>
  <c r="J408"/>
  <c r="M408"/>
  <c r="N408"/>
  <c r="O434"/>
  <c r="N434"/>
  <c r="K434"/>
  <c r="J434"/>
  <c r="M434"/>
  <c r="O438"/>
  <c r="M438"/>
  <c r="J438"/>
  <c r="N438"/>
  <c r="K438"/>
  <c r="O442"/>
  <c r="M442"/>
  <c r="J442"/>
  <c r="K442"/>
  <c r="N442"/>
  <c r="O446"/>
  <c r="M446"/>
  <c r="J446"/>
  <c r="N446"/>
  <c r="K446"/>
  <c r="M476"/>
  <c r="J476"/>
  <c r="N476"/>
  <c r="O476"/>
  <c r="K476"/>
  <c r="O480"/>
  <c r="J480"/>
  <c r="N480"/>
  <c r="K480"/>
  <c r="M480"/>
  <c r="U493"/>
  <c r="V493"/>
  <c r="R493"/>
  <c r="W493"/>
  <c r="S493"/>
  <c r="M497"/>
  <c r="O497"/>
  <c r="K497"/>
  <c r="J497"/>
  <c r="N497"/>
  <c r="M501"/>
  <c r="N501"/>
  <c r="O501"/>
  <c r="J501"/>
  <c r="K501"/>
  <c r="O115"/>
  <c r="K115"/>
  <c r="M115"/>
  <c r="N115"/>
  <c r="J115"/>
  <c r="O126"/>
  <c r="N126"/>
  <c r="K126"/>
  <c r="M126"/>
  <c r="J126"/>
  <c r="O133"/>
  <c r="K133"/>
  <c r="M133"/>
  <c r="J133"/>
  <c r="N133"/>
  <c r="O137"/>
  <c r="K137"/>
  <c r="M137"/>
  <c r="N137"/>
  <c r="J137"/>
  <c r="O142"/>
  <c r="N142"/>
  <c r="J142"/>
  <c r="M142"/>
  <c r="K142"/>
  <c r="O146"/>
  <c r="J146"/>
  <c r="M146"/>
  <c r="K146"/>
  <c r="N146"/>
  <c r="O151"/>
  <c r="M151"/>
  <c r="K151"/>
  <c r="J151"/>
  <c r="N151"/>
  <c r="M161"/>
  <c r="J161"/>
  <c r="N161"/>
  <c r="O161"/>
  <c r="K161"/>
  <c r="O168"/>
  <c r="K168"/>
  <c r="M168"/>
  <c r="N168"/>
  <c r="J168"/>
  <c r="O179"/>
  <c r="K179"/>
  <c r="M179"/>
  <c r="N179"/>
  <c r="J179"/>
  <c r="O187"/>
  <c r="M187"/>
  <c r="J187"/>
  <c r="N187"/>
  <c r="K187"/>
  <c r="O194"/>
  <c r="M194"/>
  <c r="J194"/>
  <c r="K194"/>
  <c r="N194"/>
  <c r="O199"/>
  <c r="M199"/>
  <c r="N199"/>
  <c r="K199"/>
  <c r="J199"/>
  <c r="J204"/>
  <c r="N204"/>
  <c r="K204"/>
  <c r="O204"/>
  <c r="M204"/>
  <c r="O208"/>
  <c r="J208"/>
  <c r="N208"/>
  <c r="K208"/>
  <c r="M208"/>
  <c r="M225"/>
  <c r="K225"/>
  <c r="O225"/>
  <c r="J225"/>
  <c r="N225"/>
  <c r="O229"/>
  <c r="K229"/>
  <c r="N229"/>
  <c r="J229"/>
  <c r="M229"/>
  <c r="O234"/>
  <c r="K234"/>
  <c r="J234"/>
  <c r="N234"/>
  <c r="M234"/>
  <c r="M241"/>
  <c r="K241"/>
  <c r="O241"/>
  <c r="N241"/>
  <c r="J241"/>
  <c r="O245"/>
  <c r="J245"/>
  <c r="K245"/>
  <c r="M245"/>
  <c r="N245"/>
  <c r="O249"/>
  <c r="N249"/>
  <c r="M249"/>
  <c r="J249"/>
  <c r="K249"/>
  <c r="M253"/>
  <c r="N253"/>
  <c r="J253"/>
  <c r="O253"/>
  <c r="K253"/>
  <c r="O267"/>
  <c r="J267"/>
  <c r="M267"/>
  <c r="N267"/>
  <c r="K267"/>
  <c r="U271"/>
  <c r="V271"/>
  <c r="R271"/>
  <c r="W271"/>
  <c r="S271"/>
  <c r="J284"/>
  <c r="N284"/>
  <c r="O284"/>
  <c r="K284"/>
  <c r="M284"/>
  <c r="O288"/>
  <c r="M288"/>
  <c r="J288"/>
  <c r="K288"/>
  <c r="N288"/>
  <c r="M292"/>
  <c r="J292"/>
  <c r="N292"/>
  <c r="O292"/>
  <c r="K292"/>
  <c r="O296"/>
  <c r="M296"/>
  <c r="J296"/>
  <c r="N296"/>
  <c r="K296"/>
  <c r="O303"/>
  <c r="K303"/>
  <c r="J303"/>
  <c r="N303"/>
  <c r="M303"/>
  <c r="O307"/>
  <c r="J307"/>
  <c r="M307"/>
  <c r="K307"/>
  <c r="N307"/>
  <c r="O316"/>
  <c r="M316"/>
  <c r="J316"/>
  <c r="K316"/>
  <c r="N316"/>
  <c r="V327"/>
  <c r="U327"/>
  <c r="S327"/>
  <c r="R327"/>
  <c r="W327"/>
  <c r="M332"/>
  <c r="O332"/>
  <c r="J332"/>
  <c r="K332"/>
  <c r="N332"/>
  <c r="O339"/>
  <c r="M339"/>
  <c r="K339"/>
  <c r="N339"/>
  <c r="J339"/>
  <c r="K343"/>
  <c r="O343"/>
  <c r="M343"/>
  <c r="N343"/>
  <c r="J343"/>
  <c r="S348"/>
  <c r="V348"/>
  <c r="U348"/>
  <c r="R348"/>
  <c r="W348"/>
  <c r="K353"/>
  <c r="O353"/>
  <c r="N353"/>
  <c r="J353"/>
  <c r="M353"/>
  <c r="O362"/>
  <c r="M362"/>
  <c r="K362"/>
  <c r="J362"/>
  <c r="N362"/>
  <c r="O366"/>
  <c r="M366"/>
  <c r="N366"/>
  <c r="K366"/>
  <c r="J366"/>
  <c r="K375"/>
  <c r="O375"/>
  <c r="M375"/>
  <c r="N375"/>
  <c r="J375"/>
  <c r="K379"/>
  <c r="O379"/>
  <c r="N379"/>
  <c r="J379"/>
  <c r="M379"/>
  <c r="O384"/>
  <c r="M384"/>
  <c r="J384"/>
  <c r="K384"/>
  <c r="N384"/>
  <c r="M388"/>
  <c r="J388"/>
  <c r="N388"/>
  <c r="O388"/>
  <c r="K388"/>
  <c r="O400"/>
  <c r="M400"/>
  <c r="N400"/>
  <c r="J400"/>
  <c r="K400"/>
  <c r="O405"/>
  <c r="M405"/>
  <c r="J405"/>
  <c r="K405"/>
  <c r="N405"/>
  <c r="O412"/>
  <c r="M412"/>
  <c r="J412"/>
  <c r="K412"/>
  <c r="N412"/>
  <c r="K417"/>
  <c r="O417"/>
  <c r="N417"/>
  <c r="J417"/>
  <c r="M417"/>
  <c r="O421"/>
  <c r="N421"/>
  <c r="J421"/>
  <c r="M421"/>
  <c r="K421"/>
  <c r="O426"/>
  <c r="M426"/>
  <c r="K426"/>
  <c r="N426"/>
  <c r="J426"/>
  <c r="O448"/>
  <c r="M448"/>
  <c r="N448"/>
  <c r="J448"/>
  <c r="K448"/>
  <c r="J452"/>
  <c r="N452"/>
  <c r="O452"/>
  <c r="K452"/>
  <c r="M452"/>
  <c r="O456"/>
  <c r="M456"/>
  <c r="J456"/>
  <c r="K456"/>
  <c r="N456"/>
  <c r="M460"/>
  <c r="O460"/>
  <c r="N460"/>
  <c r="J460"/>
  <c r="K460"/>
  <c r="O467"/>
  <c r="M467"/>
  <c r="N467"/>
  <c r="K467"/>
  <c r="J467"/>
  <c r="O471"/>
  <c r="J471"/>
  <c r="M471"/>
  <c r="N471"/>
  <c r="K471"/>
  <c r="O484"/>
  <c r="M484"/>
  <c r="J484"/>
  <c r="K484"/>
  <c r="N484"/>
  <c r="O488"/>
  <c r="J488"/>
  <c r="N488"/>
  <c r="K488"/>
  <c r="M488"/>
  <c r="O102"/>
  <c r="K102"/>
  <c r="N102"/>
  <c r="J102"/>
  <c r="M102"/>
  <c r="O98"/>
  <c r="K98"/>
  <c r="N98"/>
  <c r="J98"/>
  <c r="M98"/>
  <c r="O94"/>
  <c r="K94"/>
  <c r="M94"/>
  <c r="N94"/>
  <c r="J94"/>
  <c r="J90"/>
  <c r="O90"/>
  <c r="M90"/>
  <c r="N90"/>
  <c r="K90"/>
  <c r="M86"/>
  <c r="N86"/>
  <c r="O86"/>
  <c r="K86"/>
  <c r="J86"/>
  <c r="O82"/>
  <c r="M82"/>
  <c r="J82"/>
  <c r="N82"/>
  <c r="K82"/>
  <c r="N78"/>
  <c r="O78"/>
  <c r="J78"/>
  <c r="K78"/>
  <c r="M78"/>
  <c r="J74"/>
  <c r="M74"/>
  <c r="O74"/>
  <c r="N74"/>
  <c r="K74"/>
  <c r="M70"/>
  <c r="K70"/>
  <c r="O70"/>
  <c r="J70"/>
  <c r="N70"/>
  <c r="O66"/>
  <c r="M66"/>
  <c r="J66"/>
  <c r="N66"/>
  <c r="K66"/>
  <c r="O62"/>
  <c r="J62"/>
  <c r="N62"/>
  <c r="M62"/>
  <c r="K62"/>
  <c r="O58"/>
  <c r="N58"/>
  <c r="M58"/>
  <c r="J58"/>
  <c r="K58"/>
  <c r="K54"/>
  <c r="M54"/>
  <c r="O54"/>
  <c r="N54"/>
  <c r="J54"/>
  <c r="O50"/>
  <c r="M50"/>
  <c r="N50"/>
  <c r="K50"/>
  <c r="J50"/>
  <c r="O46"/>
  <c r="M46"/>
  <c r="K46"/>
  <c r="J46"/>
  <c r="N46"/>
  <c r="O42"/>
  <c r="N42"/>
  <c r="M42"/>
  <c r="K42"/>
  <c r="J42"/>
  <c r="M38"/>
  <c r="K38"/>
  <c r="O38"/>
  <c r="J38"/>
  <c r="N38"/>
  <c r="O34"/>
  <c r="J34"/>
  <c r="M34"/>
  <c r="N34"/>
  <c r="K34"/>
  <c r="O30"/>
  <c r="J30"/>
  <c r="N30"/>
  <c r="K30"/>
  <c r="M30"/>
  <c r="M26"/>
  <c r="N26" s="1"/>
  <c r="O26" s="1"/>
  <c r="J26"/>
  <c r="K26"/>
  <c r="M22"/>
  <c r="N22" s="1"/>
  <c r="O22" s="1"/>
  <c r="K22"/>
  <c r="J22"/>
  <c r="M18"/>
  <c r="N18" s="1"/>
  <c r="O18" s="1"/>
  <c r="J18"/>
  <c r="K18"/>
  <c r="M14"/>
  <c r="N14" s="1"/>
  <c r="O14" s="1"/>
  <c r="K14"/>
  <c r="J14"/>
  <c r="J10"/>
  <c r="K10"/>
  <c r="M10"/>
  <c r="N10" s="1"/>
  <c r="O10" s="1"/>
  <c r="K6"/>
  <c r="M6"/>
  <c r="N6" s="1"/>
  <c r="O6" s="1"/>
  <c r="J6"/>
  <c r="U104"/>
  <c r="S104"/>
  <c r="R104"/>
  <c r="V104"/>
  <c r="W104"/>
  <c r="N108"/>
  <c r="O108"/>
  <c r="M108"/>
  <c r="K108"/>
  <c r="J108"/>
  <c r="K117"/>
  <c r="M117"/>
  <c r="O117"/>
  <c r="J117"/>
  <c r="N117"/>
  <c r="O121"/>
  <c r="N121"/>
  <c r="K121"/>
  <c r="M121"/>
  <c r="J121"/>
  <c r="O130"/>
  <c r="M130"/>
  <c r="J130"/>
  <c r="K130"/>
  <c r="N130"/>
  <c r="O153"/>
  <c r="K153"/>
  <c r="N153"/>
  <c r="M153"/>
  <c r="J153"/>
  <c r="J160"/>
  <c r="N160"/>
  <c r="O160"/>
  <c r="K160"/>
  <c r="M160"/>
  <c r="O167"/>
  <c r="M167"/>
  <c r="N167"/>
  <c r="J167"/>
  <c r="K167"/>
  <c r="K172"/>
  <c r="M172"/>
  <c r="N172"/>
  <c r="O172"/>
  <c r="J172"/>
  <c r="M182"/>
  <c r="K182"/>
  <c r="O182"/>
  <c r="N182"/>
  <c r="J182"/>
  <c r="M193"/>
  <c r="N193"/>
  <c r="O193"/>
  <c r="J193"/>
  <c r="K193"/>
  <c r="O210"/>
  <c r="M210"/>
  <c r="K210"/>
  <c r="J210"/>
  <c r="N210"/>
  <c r="O214"/>
  <c r="M214"/>
  <c r="K214"/>
  <c r="J214"/>
  <c r="N214"/>
  <c r="O218"/>
  <c r="N218"/>
  <c r="K218"/>
  <c r="M218"/>
  <c r="J218"/>
  <c r="O222"/>
  <c r="M222"/>
  <c r="J222"/>
  <c r="N222"/>
  <c r="K222"/>
  <c r="O238"/>
  <c r="M238"/>
  <c r="J238"/>
  <c r="N238"/>
  <c r="K238"/>
  <c r="O255"/>
  <c r="K255"/>
  <c r="M255"/>
  <c r="N255"/>
  <c r="J255"/>
  <c r="O259"/>
  <c r="M259"/>
  <c r="N259"/>
  <c r="J259"/>
  <c r="K259"/>
  <c r="S264"/>
  <c r="W264"/>
  <c r="V264"/>
  <c r="U264"/>
  <c r="R264"/>
  <c r="O277"/>
  <c r="M277"/>
  <c r="K277"/>
  <c r="N277"/>
  <c r="J277"/>
  <c r="O281"/>
  <c r="N281"/>
  <c r="M281"/>
  <c r="J281"/>
  <c r="K281"/>
  <c r="O298"/>
  <c r="K298"/>
  <c r="M298"/>
  <c r="N298"/>
  <c r="J298"/>
  <c r="O309"/>
  <c r="J309"/>
  <c r="M309"/>
  <c r="N309"/>
  <c r="K309"/>
  <c r="O313"/>
  <c r="N313"/>
  <c r="M313"/>
  <c r="J313"/>
  <c r="K313"/>
  <c r="R320"/>
  <c r="V320"/>
  <c r="U320"/>
  <c r="S320"/>
  <c r="W320"/>
  <c r="M324"/>
  <c r="O324"/>
  <c r="J324"/>
  <c r="N324"/>
  <c r="K324"/>
  <c r="O336"/>
  <c r="M336"/>
  <c r="N336"/>
  <c r="J336"/>
  <c r="K336"/>
  <c r="O350"/>
  <c r="M350"/>
  <c r="J350"/>
  <c r="N350"/>
  <c r="K350"/>
  <c r="K359"/>
  <c r="O359"/>
  <c r="M359"/>
  <c r="N359"/>
  <c r="J359"/>
  <c r="M372"/>
  <c r="O372"/>
  <c r="J372"/>
  <c r="N372"/>
  <c r="K372"/>
  <c r="O393"/>
  <c r="N393"/>
  <c r="J393"/>
  <c r="K393"/>
  <c r="M393"/>
  <c r="O397"/>
  <c r="M397"/>
  <c r="N397"/>
  <c r="J397"/>
  <c r="K397"/>
  <c r="K407"/>
  <c r="O407"/>
  <c r="M407"/>
  <c r="N407"/>
  <c r="J407"/>
  <c r="K423"/>
  <c r="O423"/>
  <c r="M423"/>
  <c r="N423"/>
  <c r="J423"/>
  <c r="O430"/>
  <c r="M430"/>
  <c r="N430"/>
  <c r="K430"/>
  <c r="J430"/>
  <c r="K435"/>
  <c r="O435"/>
  <c r="J435"/>
  <c r="M435"/>
  <c r="N435"/>
  <c r="K439"/>
  <c r="O439"/>
  <c r="M439"/>
  <c r="N439"/>
  <c r="J439"/>
  <c r="K443"/>
  <c r="O443"/>
  <c r="N443"/>
  <c r="J443"/>
  <c r="M443"/>
  <c r="O447"/>
  <c r="M447"/>
  <c r="K447"/>
  <c r="N447"/>
  <c r="J447"/>
  <c r="O475"/>
  <c r="J475"/>
  <c r="N475"/>
  <c r="M475"/>
  <c r="K475"/>
  <c r="O479"/>
  <c r="M479"/>
  <c r="J479"/>
  <c r="N479"/>
  <c r="K479"/>
  <c r="J492"/>
  <c r="N492"/>
  <c r="O492"/>
  <c r="K492"/>
  <c r="M492"/>
  <c r="V496"/>
  <c r="U496"/>
  <c r="S496"/>
  <c r="W496"/>
  <c r="R496"/>
  <c r="M500"/>
  <c r="J500"/>
  <c r="N500"/>
  <c r="O500"/>
  <c r="K500"/>
  <c r="M112"/>
  <c r="K112"/>
  <c r="O112"/>
  <c r="J112"/>
  <c r="N112"/>
  <c r="O125"/>
  <c r="M125"/>
  <c r="J125"/>
  <c r="N125"/>
  <c r="K125"/>
  <c r="O132"/>
  <c r="J132"/>
  <c r="M132"/>
  <c r="N132"/>
  <c r="K132"/>
  <c r="O136"/>
  <c r="N136"/>
  <c r="K136"/>
  <c r="M136"/>
  <c r="J136"/>
  <c r="J140"/>
  <c r="N140"/>
  <c r="O140"/>
  <c r="K140"/>
  <c r="M140"/>
  <c r="O145"/>
  <c r="M145"/>
  <c r="N145"/>
  <c r="K145"/>
  <c r="J145"/>
  <c r="N150"/>
  <c r="O150"/>
  <c r="M150"/>
  <c r="K150"/>
  <c r="J150"/>
  <c r="O157"/>
  <c r="K157"/>
  <c r="N157"/>
  <c r="M157"/>
  <c r="J157"/>
  <c r="O162"/>
  <c r="M162"/>
  <c r="N162"/>
  <c r="J162"/>
  <c r="K162"/>
  <c r="O178"/>
  <c r="M178"/>
  <c r="J178"/>
  <c r="N178"/>
  <c r="K178"/>
  <c r="O184"/>
  <c r="M184"/>
  <c r="J184"/>
  <c r="N184"/>
  <c r="K184"/>
  <c r="J188"/>
  <c r="N188"/>
  <c r="O188"/>
  <c r="K188"/>
  <c r="M188"/>
  <c r="O197"/>
  <c r="J197"/>
  <c r="K197"/>
  <c r="N197"/>
  <c r="M197"/>
  <c r="O203"/>
  <c r="M203"/>
  <c r="J203"/>
  <c r="N203"/>
  <c r="K203"/>
  <c r="O207"/>
  <c r="K207"/>
  <c r="M207"/>
  <c r="J207"/>
  <c r="N207"/>
  <c r="O224"/>
  <c r="M224"/>
  <c r="J224"/>
  <c r="N224"/>
  <c r="K224"/>
  <c r="J228"/>
  <c r="N228"/>
  <c r="K228"/>
  <c r="O228"/>
  <c r="M228"/>
  <c r="O233"/>
  <c r="N233"/>
  <c r="M233"/>
  <c r="J233"/>
  <c r="K233"/>
  <c r="M237"/>
  <c r="N237"/>
  <c r="J237"/>
  <c r="O237"/>
  <c r="K237"/>
  <c r="K244"/>
  <c r="O244"/>
  <c r="M244"/>
  <c r="N244"/>
  <c r="J244"/>
  <c r="O248"/>
  <c r="M248"/>
  <c r="N248"/>
  <c r="J248"/>
  <c r="K248"/>
  <c r="M252"/>
  <c r="O252"/>
  <c r="J252"/>
  <c r="N252"/>
  <c r="K252"/>
  <c r="O266"/>
  <c r="N266"/>
  <c r="K266"/>
  <c r="M266"/>
  <c r="J266"/>
  <c r="O270"/>
  <c r="M270"/>
  <c r="K270"/>
  <c r="N270"/>
  <c r="J270"/>
  <c r="O274"/>
  <c r="M274"/>
  <c r="K274"/>
  <c r="N274"/>
  <c r="J274"/>
  <c r="O287"/>
  <c r="J287"/>
  <c r="K287"/>
  <c r="M287"/>
  <c r="N287"/>
  <c r="O291"/>
  <c r="M291"/>
  <c r="K291"/>
  <c r="N291"/>
  <c r="J291"/>
  <c r="O295"/>
  <c r="N295"/>
  <c r="M295"/>
  <c r="J295"/>
  <c r="K295"/>
  <c r="O304"/>
  <c r="M304"/>
  <c r="N304"/>
  <c r="J304"/>
  <c r="K304"/>
  <c r="J308"/>
  <c r="N308"/>
  <c r="K308"/>
  <c r="O308"/>
  <c r="M308"/>
  <c r="O326"/>
  <c r="K326"/>
  <c r="M326"/>
  <c r="N326"/>
  <c r="J326"/>
  <c r="O331"/>
  <c r="N331"/>
  <c r="J331"/>
  <c r="M331"/>
  <c r="K331"/>
  <c r="M340"/>
  <c r="O340"/>
  <c r="J340"/>
  <c r="N340"/>
  <c r="K340"/>
  <c r="O344"/>
  <c r="K344"/>
  <c r="J344"/>
  <c r="M344"/>
  <c r="N344"/>
  <c r="O352"/>
  <c r="M352"/>
  <c r="J352"/>
  <c r="K352"/>
  <c r="N352"/>
  <c r="M356"/>
  <c r="O356"/>
  <c r="J356"/>
  <c r="N356"/>
  <c r="K356"/>
  <c r="K363"/>
  <c r="O363"/>
  <c r="N363"/>
  <c r="J363"/>
  <c r="M363"/>
  <c r="K367"/>
  <c r="O367"/>
  <c r="N367"/>
  <c r="J367"/>
  <c r="M367"/>
  <c r="O376"/>
  <c r="K376"/>
  <c r="J376"/>
  <c r="M376"/>
  <c r="N376"/>
  <c r="R381"/>
  <c r="V381"/>
  <c r="U381"/>
  <c r="S381"/>
  <c r="W381"/>
  <c r="K385"/>
  <c r="O385"/>
  <c r="N385"/>
  <c r="M385"/>
  <c r="J385"/>
  <c r="K399"/>
  <c r="O399"/>
  <c r="N399"/>
  <c r="J399"/>
  <c r="M399"/>
  <c r="K403"/>
  <c r="O403"/>
  <c r="J403"/>
  <c r="M403"/>
  <c r="N403"/>
  <c r="O418"/>
  <c r="J418"/>
  <c r="M418"/>
  <c r="N418"/>
  <c r="K418"/>
  <c r="R422"/>
  <c r="S422"/>
  <c r="V422"/>
  <c r="W422"/>
  <c r="U422"/>
  <c r="M453"/>
  <c r="O453"/>
  <c r="N453"/>
  <c r="J453"/>
  <c r="K453"/>
  <c r="M457"/>
  <c r="J457"/>
  <c r="O457"/>
  <c r="N457"/>
  <c r="K457"/>
  <c r="K468"/>
  <c r="O468"/>
  <c r="J468"/>
  <c r="M468"/>
  <c r="N468"/>
  <c r="O472"/>
  <c r="M472"/>
  <c r="J472"/>
  <c r="N472"/>
  <c r="K472"/>
  <c r="O487"/>
  <c r="M487"/>
  <c r="J487"/>
  <c r="N487"/>
  <c r="K487"/>
  <c r="O97"/>
  <c r="J97"/>
  <c r="M97"/>
  <c r="N97"/>
  <c r="K97"/>
  <c r="J5"/>
  <c r="M5"/>
  <c r="N5" s="1"/>
  <c r="O5" s="1"/>
  <c r="K5"/>
  <c r="U107"/>
  <c r="S107"/>
  <c r="R107"/>
  <c r="V107"/>
  <c r="W107"/>
  <c r="U111"/>
  <c r="S111"/>
  <c r="W111"/>
  <c r="R111"/>
  <c r="V111"/>
  <c r="U131"/>
  <c r="R131"/>
  <c r="W131"/>
  <c r="S131"/>
  <c r="V131"/>
  <c r="U156"/>
  <c r="S156"/>
  <c r="V156"/>
  <c r="R156"/>
  <c r="W156"/>
  <c r="W175"/>
  <c r="U175"/>
  <c r="R175"/>
  <c r="V175"/>
  <c r="S175"/>
  <c r="R192"/>
  <c r="V192"/>
  <c r="U192"/>
  <c r="S192"/>
  <c r="W192"/>
  <c r="U213"/>
  <c r="V213"/>
  <c r="R213"/>
  <c r="W213"/>
  <c r="S213"/>
  <c r="U221"/>
  <c r="R221"/>
  <c r="V221"/>
  <c r="W221"/>
  <c r="S221"/>
  <c r="S256"/>
  <c r="W256"/>
  <c r="U256"/>
  <c r="V256"/>
  <c r="R256"/>
  <c r="R276"/>
  <c r="V276"/>
  <c r="U276"/>
  <c r="W276"/>
  <c r="S276"/>
  <c r="U280"/>
  <c r="S280"/>
  <c r="V280"/>
  <c r="R280"/>
  <c r="W280"/>
  <c r="U312"/>
  <c r="S312"/>
  <c r="V312"/>
  <c r="R312"/>
  <c r="W312"/>
  <c r="U321"/>
  <c r="S321"/>
  <c r="R321"/>
  <c r="V321"/>
  <c r="W321"/>
  <c r="S360"/>
  <c r="U360"/>
  <c r="V360"/>
  <c r="R360"/>
  <c r="W360"/>
  <c r="R373"/>
  <c r="V373"/>
  <c r="U373"/>
  <c r="W373"/>
  <c r="S373"/>
  <c r="S408"/>
  <c r="U408"/>
  <c r="V408"/>
  <c r="R408"/>
  <c r="W408"/>
  <c r="W434"/>
  <c r="S434"/>
  <c r="U434"/>
  <c r="V434"/>
  <c r="R434"/>
  <c r="U442"/>
  <c r="V442"/>
  <c r="S442"/>
  <c r="W442"/>
  <c r="R442"/>
  <c r="U446"/>
  <c r="S446"/>
  <c r="V446"/>
  <c r="W446"/>
  <c r="R446"/>
  <c r="U480"/>
  <c r="V480"/>
  <c r="S480"/>
  <c r="R480"/>
  <c r="W480"/>
  <c r="M493"/>
  <c r="N493"/>
  <c r="J493"/>
  <c r="O493"/>
  <c r="K493"/>
  <c r="R501"/>
  <c r="V501"/>
  <c r="W501"/>
  <c r="S501"/>
  <c r="U501"/>
  <c r="S115"/>
  <c r="W115"/>
  <c r="V115"/>
  <c r="U115"/>
  <c r="R115"/>
  <c r="S133"/>
  <c r="U133"/>
  <c r="R133"/>
  <c r="V133"/>
  <c r="W133"/>
  <c r="W137"/>
  <c r="U137"/>
  <c r="R137"/>
  <c r="V137"/>
  <c r="S137"/>
  <c r="V146"/>
  <c r="U146"/>
  <c r="R146"/>
  <c r="W146"/>
  <c r="S146"/>
  <c r="R151"/>
  <c r="V151"/>
  <c r="S151"/>
  <c r="U151"/>
  <c r="W151"/>
  <c r="S168"/>
  <c r="U168"/>
  <c r="V168"/>
  <c r="W168"/>
  <c r="R168"/>
  <c r="U179"/>
  <c r="V179"/>
  <c r="R179"/>
  <c r="S179"/>
  <c r="W179"/>
  <c r="U194"/>
  <c r="W194"/>
  <c r="V194"/>
  <c r="R194"/>
  <c r="S194"/>
  <c r="U199"/>
  <c r="V199"/>
  <c r="S199"/>
  <c r="R199"/>
  <c r="W199"/>
  <c r="V208"/>
  <c r="W208"/>
  <c r="R208"/>
  <c r="S208"/>
  <c r="U208"/>
  <c r="U225"/>
  <c r="V225"/>
  <c r="R225"/>
  <c r="S225"/>
  <c r="W225"/>
  <c r="R234"/>
  <c r="V234"/>
  <c r="S234"/>
  <c r="U234"/>
  <c r="W234"/>
  <c r="U245"/>
  <c r="V245"/>
  <c r="R245"/>
  <c r="S245"/>
  <c r="W245"/>
  <c r="V249"/>
  <c r="R249"/>
  <c r="W249"/>
  <c r="U249"/>
  <c r="S249"/>
  <c r="V267"/>
  <c r="R267"/>
  <c r="U267"/>
  <c r="S267"/>
  <c r="W267"/>
  <c r="O271"/>
  <c r="K271"/>
  <c r="M271"/>
  <c r="J271"/>
  <c r="N271"/>
  <c r="S288"/>
  <c r="W288"/>
  <c r="V288"/>
  <c r="R288"/>
  <c r="U288"/>
  <c r="U292"/>
  <c r="V292"/>
  <c r="W292"/>
  <c r="R292"/>
  <c r="S292"/>
  <c r="S296"/>
  <c r="R296"/>
  <c r="U296"/>
  <c r="V296"/>
  <c r="W296"/>
  <c r="U307"/>
  <c r="V307"/>
  <c r="R307"/>
  <c r="W307"/>
  <c r="S307"/>
  <c r="R316"/>
  <c r="V316"/>
  <c r="U316"/>
  <c r="S316"/>
  <c r="W316"/>
  <c r="U332"/>
  <c r="V332"/>
  <c r="W332"/>
  <c r="R332"/>
  <c r="S332"/>
  <c r="W339"/>
  <c r="U339"/>
  <c r="S339"/>
  <c r="V339"/>
  <c r="R339"/>
  <c r="U343"/>
  <c r="R343"/>
  <c r="V343"/>
  <c r="S343"/>
  <c r="W343"/>
  <c r="R353"/>
  <c r="V353"/>
  <c r="S353"/>
  <c r="U353"/>
  <c r="W353"/>
  <c r="W362"/>
  <c r="U362"/>
  <c r="R362"/>
  <c r="V362"/>
  <c r="S362"/>
  <c r="U375"/>
  <c r="R375"/>
  <c r="V375"/>
  <c r="S375"/>
  <c r="W375"/>
  <c r="U379"/>
  <c r="W379"/>
  <c r="R379"/>
  <c r="S379"/>
  <c r="V379"/>
  <c r="S388"/>
  <c r="U388"/>
  <c r="R388"/>
  <c r="V388"/>
  <c r="W388"/>
  <c r="S400"/>
  <c r="R400"/>
  <c r="V400"/>
  <c r="U400"/>
  <c r="W400"/>
  <c r="S412"/>
  <c r="R412"/>
  <c r="V412"/>
  <c r="U412"/>
  <c r="W412"/>
  <c r="S417"/>
  <c r="W417"/>
  <c r="V417"/>
  <c r="R417"/>
  <c r="U417"/>
  <c r="W426"/>
  <c r="U426"/>
  <c r="R426"/>
  <c r="V426"/>
  <c r="S426"/>
  <c r="U448"/>
  <c r="V448"/>
  <c r="S448"/>
  <c r="W448"/>
  <c r="R448"/>
  <c r="U456"/>
  <c r="S456"/>
  <c r="R456"/>
  <c r="V456"/>
  <c r="W456"/>
  <c r="U460"/>
  <c r="W460"/>
  <c r="V460"/>
  <c r="R460"/>
  <c r="S460"/>
  <c r="U471"/>
  <c r="W471"/>
  <c r="R471"/>
  <c r="V471"/>
  <c r="S471"/>
  <c r="R484"/>
  <c r="V484"/>
  <c r="U484"/>
  <c r="S484"/>
  <c r="W484"/>
  <c r="V102"/>
  <c r="S102"/>
  <c r="R102"/>
  <c r="W102"/>
  <c r="U102"/>
  <c r="R98"/>
  <c r="U98"/>
  <c r="V98"/>
  <c r="W98"/>
  <c r="S98"/>
  <c r="R90"/>
  <c r="S90"/>
  <c r="W90"/>
  <c r="V90"/>
  <c r="U90"/>
  <c r="R86"/>
  <c r="V86"/>
  <c r="S86"/>
  <c r="U86"/>
  <c r="W86"/>
  <c r="U78"/>
  <c r="V78"/>
  <c r="W78"/>
  <c r="R78"/>
  <c r="S78"/>
  <c r="U74"/>
  <c r="R74"/>
  <c r="S74"/>
  <c r="W74"/>
  <c r="V74"/>
  <c r="S6"/>
  <c r="U6"/>
  <c r="V6" s="1"/>
  <c r="W6" s="1"/>
  <c r="R6"/>
  <c r="O104"/>
  <c r="N104"/>
  <c r="M104"/>
  <c r="J104"/>
  <c r="K104"/>
  <c r="W108"/>
  <c r="U108"/>
  <c r="S108"/>
  <c r="R108"/>
  <c r="V108"/>
  <c r="W121"/>
  <c r="U121"/>
  <c r="S121"/>
  <c r="R121"/>
  <c r="V121"/>
  <c r="R130"/>
  <c r="V130"/>
  <c r="U130"/>
  <c r="W130"/>
  <c r="S130"/>
  <c r="S160"/>
  <c r="W160"/>
  <c r="V160"/>
  <c r="U160"/>
  <c r="R160"/>
  <c r="U167"/>
  <c r="V167"/>
  <c r="S167"/>
  <c r="R167"/>
  <c r="W167"/>
  <c r="W182"/>
  <c r="S182"/>
  <c r="U182"/>
  <c r="V182"/>
  <c r="R182"/>
  <c r="U193"/>
  <c r="S193"/>
  <c r="R193"/>
  <c r="W193"/>
  <c r="V193"/>
  <c r="S214"/>
  <c r="U214"/>
  <c r="W214"/>
  <c r="R214"/>
  <c r="V214"/>
  <c r="R218"/>
  <c r="V218"/>
  <c r="W218"/>
  <c r="S218"/>
  <c r="U218"/>
  <c r="U238"/>
  <c r="W238"/>
  <c r="S238"/>
  <c r="V238"/>
  <c r="R238"/>
  <c r="R255"/>
  <c r="U255"/>
  <c r="V255"/>
  <c r="S255"/>
  <c r="W255"/>
  <c r="O264"/>
  <c r="K264"/>
  <c r="M264"/>
  <c r="N264"/>
  <c r="J264"/>
  <c r="R277"/>
  <c r="W277"/>
  <c r="S277"/>
  <c r="U277"/>
  <c r="V277"/>
  <c r="U298"/>
  <c r="W298"/>
  <c r="R298"/>
  <c r="S298"/>
  <c r="V298"/>
  <c r="W309"/>
  <c r="S309"/>
  <c r="U309"/>
  <c r="V309"/>
  <c r="R309"/>
  <c r="V313"/>
  <c r="R313"/>
  <c r="W313"/>
  <c r="U313"/>
  <c r="S313"/>
  <c r="S324"/>
  <c r="U324"/>
  <c r="V324"/>
  <c r="W324"/>
  <c r="R324"/>
  <c r="R336"/>
  <c r="V336"/>
  <c r="W336"/>
  <c r="U336"/>
  <c r="S336"/>
  <c r="U359"/>
  <c r="R359"/>
  <c r="V359"/>
  <c r="S359"/>
  <c r="W359"/>
  <c r="S372"/>
  <c r="V372"/>
  <c r="R372"/>
  <c r="U372"/>
  <c r="W372"/>
  <c r="S397"/>
  <c r="W397"/>
  <c r="R397"/>
  <c r="U397"/>
  <c r="V397"/>
  <c r="U407"/>
  <c r="R407"/>
  <c r="V407"/>
  <c r="S407"/>
  <c r="W407"/>
  <c r="W430"/>
  <c r="U430"/>
  <c r="S430"/>
  <c r="R430"/>
  <c r="V430"/>
  <c r="V435"/>
  <c r="U435"/>
  <c r="S435"/>
  <c r="W435"/>
  <c r="R435"/>
  <c r="U443"/>
  <c r="W443"/>
  <c r="S443"/>
  <c r="R443"/>
  <c r="V443"/>
  <c r="S447"/>
  <c r="W447"/>
  <c r="U447"/>
  <c r="V447"/>
  <c r="R447"/>
  <c r="W475"/>
  <c r="U475"/>
  <c r="R475"/>
  <c r="V475"/>
  <c r="S475"/>
  <c r="U492"/>
  <c r="W492"/>
  <c r="R492"/>
  <c r="S492"/>
  <c r="V492"/>
  <c r="O496"/>
  <c r="K496"/>
  <c r="J496"/>
  <c r="M496"/>
  <c r="N496"/>
  <c r="V112"/>
  <c r="W112"/>
  <c r="U112"/>
  <c r="S112"/>
  <c r="R112"/>
  <c r="W125"/>
  <c r="S125"/>
  <c r="U125"/>
  <c r="R125"/>
  <c r="V125"/>
  <c r="R132"/>
  <c r="W132"/>
  <c r="V132"/>
  <c r="S132"/>
  <c r="U132"/>
  <c r="S140"/>
  <c r="W140"/>
  <c r="R140"/>
  <c r="U140"/>
  <c r="V140"/>
  <c r="R145"/>
  <c r="V145"/>
  <c r="U145"/>
  <c r="S145"/>
  <c r="W145"/>
  <c r="U157"/>
  <c r="R157"/>
  <c r="V157"/>
  <c r="W157"/>
  <c r="S157"/>
  <c r="W162"/>
  <c r="U162"/>
  <c r="V162"/>
  <c r="R162"/>
  <c r="S162"/>
  <c r="W178"/>
  <c r="U178"/>
  <c r="V178"/>
  <c r="S178"/>
  <c r="R178"/>
  <c r="R188"/>
  <c r="V188"/>
  <c r="U188"/>
  <c r="S188"/>
  <c r="W188"/>
  <c r="S197"/>
  <c r="R197"/>
  <c r="W197"/>
  <c r="U197"/>
  <c r="V197"/>
  <c r="S207"/>
  <c r="W207"/>
  <c r="R207"/>
  <c r="V207"/>
  <c r="U207"/>
  <c r="V224"/>
  <c r="W224"/>
  <c r="R224"/>
  <c r="S224"/>
  <c r="U224"/>
  <c r="R228"/>
  <c r="V228"/>
  <c r="S228"/>
  <c r="U228"/>
  <c r="W228"/>
  <c r="U237"/>
  <c r="R237"/>
  <c r="V237"/>
  <c r="W237"/>
  <c r="S237"/>
  <c r="R244"/>
  <c r="V244"/>
  <c r="S244"/>
  <c r="U244"/>
  <c r="W244"/>
  <c r="S252"/>
  <c r="W252"/>
  <c r="U252"/>
  <c r="R252"/>
  <c r="V252"/>
  <c r="S266"/>
  <c r="U266"/>
  <c r="W266"/>
  <c r="R266"/>
  <c r="V266"/>
  <c r="W274"/>
  <c r="U274"/>
  <c r="V274"/>
  <c r="S274"/>
  <c r="R274"/>
  <c r="U287"/>
  <c r="V287"/>
  <c r="R287"/>
  <c r="S287"/>
  <c r="W287"/>
  <c r="U295"/>
  <c r="V295"/>
  <c r="S295"/>
  <c r="R295"/>
  <c r="W295"/>
  <c r="S304"/>
  <c r="W304"/>
  <c r="V304"/>
  <c r="R304"/>
  <c r="U304"/>
  <c r="S326"/>
  <c r="U326"/>
  <c r="W326"/>
  <c r="R326"/>
  <c r="V326"/>
  <c r="R331"/>
  <c r="V331"/>
  <c r="U331"/>
  <c r="S331"/>
  <c r="W331"/>
  <c r="S340"/>
  <c r="V340"/>
  <c r="R340"/>
  <c r="U340"/>
  <c r="W340"/>
  <c r="S352"/>
  <c r="U352"/>
  <c r="R352"/>
  <c r="V352"/>
  <c r="W352"/>
  <c r="S356"/>
  <c r="R356"/>
  <c r="V356"/>
  <c r="U356"/>
  <c r="W356"/>
  <c r="U367"/>
  <c r="R367"/>
  <c r="V367"/>
  <c r="S367"/>
  <c r="W367"/>
  <c r="S376"/>
  <c r="U376"/>
  <c r="R376"/>
  <c r="V376"/>
  <c r="W376"/>
  <c r="O381"/>
  <c r="N381"/>
  <c r="K381"/>
  <c r="J381"/>
  <c r="M381"/>
  <c r="S389"/>
  <c r="W389"/>
  <c r="R389"/>
  <c r="U389"/>
  <c r="V389"/>
  <c r="U399"/>
  <c r="R399"/>
  <c r="V399"/>
  <c r="S399"/>
  <c r="W399"/>
  <c r="W403"/>
  <c r="U403"/>
  <c r="R403"/>
  <c r="V403"/>
  <c r="S403"/>
  <c r="W418"/>
  <c r="S418"/>
  <c r="U418"/>
  <c r="R418"/>
  <c r="V418"/>
  <c r="O422"/>
  <c r="M422"/>
  <c r="N422"/>
  <c r="K422"/>
  <c r="J422"/>
  <c r="S453"/>
  <c r="W453"/>
  <c r="U453"/>
  <c r="V453"/>
  <c r="R453"/>
  <c r="U457"/>
  <c r="V457"/>
  <c r="R457"/>
  <c r="W457"/>
  <c r="S457"/>
  <c r="V468"/>
  <c r="U468"/>
  <c r="R468"/>
  <c r="W468"/>
  <c r="S468"/>
  <c r="R472"/>
  <c r="V472"/>
  <c r="S472"/>
  <c r="U472"/>
  <c r="W472"/>
  <c r="U487"/>
  <c r="V487"/>
  <c r="S487"/>
  <c r="W487"/>
  <c r="R487"/>
  <c r="U101"/>
  <c r="W101"/>
  <c r="R101"/>
  <c r="V101"/>
  <c r="S101"/>
  <c r="W93"/>
  <c r="U93"/>
  <c r="S93"/>
  <c r="R93"/>
  <c r="V93"/>
  <c r="R89"/>
  <c r="U89"/>
  <c r="V89"/>
  <c r="W89"/>
  <c r="S89"/>
  <c r="R81"/>
  <c r="V81"/>
  <c r="U81"/>
  <c r="S81"/>
  <c r="W81"/>
  <c r="O105"/>
  <c r="J105"/>
  <c r="K105"/>
  <c r="M105"/>
  <c r="N105"/>
  <c r="O109"/>
  <c r="M109"/>
  <c r="K109"/>
  <c r="J109"/>
  <c r="N109"/>
  <c r="M118"/>
  <c r="O118"/>
  <c r="J118"/>
  <c r="K118"/>
  <c r="N118"/>
  <c r="O122"/>
  <c r="N122"/>
  <c r="J122"/>
  <c r="M122"/>
  <c r="K122"/>
  <c r="O154"/>
  <c r="M154"/>
  <c r="N154"/>
  <c r="J154"/>
  <c r="K154"/>
  <c r="K166"/>
  <c r="O166"/>
  <c r="M166"/>
  <c r="J166"/>
  <c r="N166"/>
  <c r="M173"/>
  <c r="O173"/>
  <c r="J173"/>
  <c r="N173"/>
  <c r="K173"/>
  <c r="O183"/>
  <c r="N183"/>
  <c r="M183"/>
  <c r="K183"/>
  <c r="J183"/>
  <c r="O211"/>
  <c r="M211"/>
  <c r="K211"/>
  <c r="N211"/>
  <c r="J211"/>
  <c r="O215"/>
  <c r="N215"/>
  <c r="M215"/>
  <c r="J215"/>
  <c r="K215"/>
  <c r="O219"/>
  <c r="M219"/>
  <c r="N219"/>
  <c r="J219"/>
  <c r="K219"/>
  <c r="O239"/>
  <c r="K239"/>
  <c r="N239"/>
  <c r="J239"/>
  <c r="M239"/>
  <c r="O258"/>
  <c r="M258"/>
  <c r="J258"/>
  <c r="K258"/>
  <c r="N258"/>
  <c r="O263"/>
  <c r="M263"/>
  <c r="N263"/>
  <c r="K263"/>
  <c r="J263"/>
  <c r="W278"/>
  <c r="S278"/>
  <c r="U278"/>
  <c r="R278"/>
  <c r="V278"/>
  <c r="O282"/>
  <c r="M282"/>
  <c r="K282"/>
  <c r="N282"/>
  <c r="J282"/>
  <c r="O310"/>
  <c r="K310"/>
  <c r="M310"/>
  <c r="N310"/>
  <c r="J310"/>
  <c r="O319"/>
  <c r="K319"/>
  <c r="M319"/>
  <c r="N319"/>
  <c r="J319"/>
  <c r="O323"/>
  <c r="M323"/>
  <c r="K323"/>
  <c r="J323"/>
  <c r="N323"/>
  <c r="O358"/>
  <c r="M358"/>
  <c r="N358"/>
  <c r="K358"/>
  <c r="J358"/>
  <c r="K371"/>
  <c r="O371"/>
  <c r="J371"/>
  <c r="M371"/>
  <c r="N371"/>
  <c r="K391"/>
  <c r="O391"/>
  <c r="M391"/>
  <c r="N391"/>
  <c r="J391"/>
  <c r="O396"/>
  <c r="M396"/>
  <c r="N396"/>
  <c r="J396"/>
  <c r="K396"/>
  <c r="O429"/>
  <c r="J429"/>
  <c r="N429"/>
  <c r="K429"/>
  <c r="M429"/>
  <c r="M436"/>
  <c r="J436"/>
  <c r="N436"/>
  <c r="O436"/>
  <c r="K436"/>
  <c r="O440"/>
  <c r="K440"/>
  <c r="J440"/>
  <c r="M440"/>
  <c r="N440"/>
  <c r="O444"/>
  <c r="M444"/>
  <c r="J444"/>
  <c r="K444"/>
  <c r="N444"/>
  <c r="O463"/>
  <c r="M463"/>
  <c r="J463"/>
  <c r="K463"/>
  <c r="N463"/>
  <c r="U478"/>
  <c r="S478"/>
  <c r="W478"/>
  <c r="R478"/>
  <c r="V478"/>
  <c r="U482"/>
  <c r="V482"/>
  <c r="W482"/>
  <c r="S482"/>
  <c r="R482"/>
  <c r="O495"/>
  <c r="M495"/>
  <c r="K495"/>
  <c r="N495"/>
  <c r="J495"/>
  <c r="O499"/>
  <c r="N499"/>
  <c r="M499"/>
  <c r="J499"/>
  <c r="K499"/>
  <c r="O113"/>
  <c r="J113"/>
  <c r="N113"/>
  <c r="K113"/>
  <c r="M113"/>
  <c r="R124"/>
  <c r="W124"/>
  <c r="S124"/>
  <c r="U124"/>
  <c r="V124"/>
  <c r="M128"/>
  <c r="O128"/>
  <c r="N128"/>
  <c r="J128"/>
  <c r="K128"/>
  <c r="O135"/>
  <c r="J135"/>
  <c r="N135"/>
  <c r="K135"/>
  <c r="M135"/>
  <c r="O139"/>
  <c r="N139"/>
  <c r="M139"/>
  <c r="J139"/>
  <c r="K139"/>
  <c r="M144"/>
  <c r="O144"/>
  <c r="N144"/>
  <c r="K144"/>
  <c r="J144"/>
  <c r="O148"/>
  <c r="J148"/>
  <c r="K148"/>
  <c r="N148"/>
  <c r="M148"/>
  <c r="O158"/>
  <c r="K158"/>
  <c r="J158"/>
  <c r="M158"/>
  <c r="N158"/>
  <c r="O163"/>
  <c r="M163"/>
  <c r="K163"/>
  <c r="N163"/>
  <c r="J163"/>
  <c r="M177"/>
  <c r="O177"/>
  <c r="N177"/>
  <c r="J177"/>
  <c r="K177"/>
  <c r="O185"/>
  <c r="N185"/>
  <c r="M185"/>
  <c r="J185"/>
  <c r="K185"/>
  <c r="M189"/>
  <c r="O189"/>
  <c r="N189"/>
  <c r="J189"/>
  <c r="K189"/>
  <c r="O196"/>
  <c r="K196"/>
  <c r="J196"/>
  <c r="M196"/>
  <c r="N196"/>
  <c r="V201"/>
  <c r="U201"/>
  <c r="R201"/>
  <c r="W201"/>
  <c r="S201"/>
  <c r="O206"/>
  <c r="M206"/>
  <c r="J206"/>
  <c r="N206"/>
  <c r="K206"/>
  <c r="O223"/>
  <c r="J223"/>
  <c r="N223"/>
  <c r="K223"/>
  <c r="M223"/>
  <c r="O227"/>
  <c r="M227"/>
  <c r="K227"/>
  <c r="N227"/>
  <c r="J227"/>
  <c r="O232"/>
  <c r="J232"/>
  <c r="N232"/>
  <c r="K232"/>
  <c r="M232"/>
  <c r="J236"/>
  <c r="N236"/>
  <c r="O236"/>
  <c r="K236"/>
  <c r="M236"/>
  <c r="O243"/>
  <c r="N243"/>
  <c r="J243"/>
  <c r="K243"/>
  <c r="M243"/>
  <c r="O247"/>
  <c r="M247"/>
  <c r="N247"/>
  <c r="J247"/>
  <c r="K247"/>
  <c r="U251"/>
  <c r="V251"/>
  <c r="R251"/>
  <c r="S251"/>
  <c r="W251"/>
  <c r="O265"/>
  <c r="J265"/>
  <c r="K265"/>
  <c r="M265"/>
  <c r="N265"/>
  <c r="M269"/>
  <c r="N269"/>
  <c r="O269"/>
  <c r="J269"/>
  <c r="K269"/>
  <c r="M273"/>
  <c r="K273"/>
  <c r="O273"/>
  <c r="N273"/>
  <c r="J273"/>
  <c r="O286"/>
  <c r="M286"/>
  <c r="J286"/>
  <c r="N286"/>
  <c r="K286"/>
  <c r="O290"/>
  <c r="M290"/>
  <c r="N290"/>
  <c r="J290"/>
  <c r="K290"/>
  <c r="O294"/>
  <c r="M294"/>
  <c r="K294"/>
  <c r="J294"/>
  <c r="N294"/>
  <c r="M301"/>
  <c r="N301"/>
  <c r="O301"/>
  <c r="J301"/>
  <c r="K301"/>
  <c r="M305"/>
  <c r="J305"/>
  <c r="O305"/>
  <c r="K305"/>
  <c r="N305"/>
  <c r="O314"/>
  <c r="N314"/>
  <c r="M314"/>
  <c r="J314"/>
  <c r="K314"/>
  <c r="O325"/>
  <c r="J325"/>
  <c r="K325"/>
  <c r="N325"/>
  <c r="M325"/>
  <c r="O330"/>
  <c r="N330"/>
  <c r="K330"/>
  <c r="M330"/>
  <c r="J330"/>
  <c r="M337"/>
  <c r="J337"/>
  <c r="O337"/>
  <c r="K337"/>
  <c r="N337"/>
  <c r="O341"/>
  <c r="M341"/>
  <c r="J341"/>
  <c r="K341"/>
  <c r="N341"/>
  <c r="O346"/>
  <c r="M346"/>
  <c r="N346"/>
  <c r="K346"/>
  <c r="J346"/>
  <c r="K351"/>
  <c r="O351"/>
  <c r="N351"/>
  <c r="J351"/>
  <c r="M351"/>
  <c r="K355"/>
  <c r="O355"/>
  <c r="J355"/>
  <c r="M355"/>
  <c r="N355"/>
  <c r="M364"/>
  <c r="O364"/>
  <c r="N364"/>
  <c r="J364"/>
  <c r="K364"/>
  <c r="S368"/>
  <c r="U368"/>
  <c r="V368"/>
  <c r="R368"/>
  <c r="W368"/>
  <c r="O377"/>
  <c r="K377"/>
  <c r="M377"/>
  <c r="N377"/>
  <c r="J377"/>
  <c r="O382"/>
  <c r="M382"/>
  <c r="J382"/>
  <c r="K382"/>
  <c r="N382"/>
  <c r="O386"/>
  <c r="J386"/>
  <c r="M386"/>
  <c r="K386"/>
  <c r="N386"/>
  <c r="O398"/>
  <c r="M398"/>
  <c r="N398"/>
  <c r="K398"/>
  <c r="J398"/>
  <c r="O402"/>
  <c r="N402"/>
  <c r="K402"/>
  <c r="J402"/>
  <c r="M402"/>
  <c r="O410"/>
  <c r="M410"/>
  <c r="N410"/>
  <c r="K410"/>
  <c r="J410"/>
  <c r="K415"/>
  <c r="O415"/>
  <c r="N415"/>
  <c r="J415"/>
  <c r="M415"/>
  <c r="K419"/>
  <c r="O419"/>
  <c r="J419"/>
  <c r="M419"/>
  <c r="N419"/>
  <c r="O424"/>
  <c r="K424"/>
  <c r="M424"/>
  <c r="N424"/>
  <c r="J424"/>
  <c r="U431"/>
  <c r="R431"/>
  <c r="V431"/>
  <c r="S431"/>
  <c r="W431"/>
  <c r="O450"/>
  <c r="K450"/>
  <c r="M450"/>
  <c r="J450"/>
  <c r="N450"/>
  <c r="O454"/>
  <c r="K454"/>
  <c r="N454"/>
  <c r="J454"/>
  <c r="M454"/>
  <c r="O458"/>
  <c r="M458"/>
  <c r="K458"/>
  <c r="J458"/>
  <c r="N458"/>
  <c r="M465"/>
  <c r="O465"/>
  <c r="J465"/>
  <c r="K465"/>
  <c r="N465"/>
  <c r="M469"/>
  <c r="N469"/>
  <c r="O469"/>
  <c r="K469"/>
  <c r="J469"/>
  <c r="M473"/>
  <c r="O473"/>
  <c r="N473"/>
  <c r="J473"/>
  <c r="K473"/>
  <c r="O486"/>
  <c r="J486"/>
  <c r="N486"/>
  <c r="M486"/>
  <c r="K486"/>
  <c r="O490"/>
  <c r="M490"/>
  <c r="J490"/>
  <c r="N490"/>
  <c r="K490"/>
  <c r="O100"/>
  <c r="J100"/>
  <c r="K100"/>
  <c r="M100"/>
  <c r="N100"/>
  <c r="M96"/>
  <c r="J96"/>
  <c r="N96"/>
  <c r="O96"/>
  <c r="K96"/>
  <c r="O92"/>
  <c r="M92"/>
  <c r="K92"/>
  <c r="J92"/>
  <c r="N92"/>
  <c r="O88"/>
  <c r="M88"/>
  <c r="K88"/>
  <c r="J88"/>
  <c r="N88"/>
  <c r="O84"/>
  <c r="J84"/>
  <c r="K84"/>
  <c r="M84"/>
  <c r="N84"/>
  <c r="M80"/>
  <c r="J80"/>
  <c r="K80"/>
  <c r="O80"/>
  <c r="N80"/>
  <c r="N76"/>
  <c r="O76"/>
  <c r="J76"/>
  <c r="M76"/>
  <c r="K76"/>
  <c r="O72"/>
  <c r="K72"/>
  <c r="N72"/>
  <c r="J72"/>
  <c r="M72"/>
  <c r="M68"/>
  <c r="O68"/>
  <c r="J68"/>
  <c r="N68"/>
  <c r="K68"/>
  <c r="M64"/>
  <c r="J64"/>
  <c r="N64"/>
  <c r="O64"/>
  <c r="K64"/>
  <c r="M60"/>
  <c r="J60"/>
  <c r="O60"/>
  <c r="K60"/>
  <c r="N60"/>
  <c r="O56"/>
  <c r="K56"/>
  <c r="J56"/>
  <c r="M56"/>
  <c r="N56"/>
  <c r="O52"/>
  <c r="M52"/>
  <c r="N52"/>
  <c r="J52"/>
  <c r="K52"/>
  <c r="M48"/>
  <c r="O48"/>
  <c r="N48"/>
  <c r="J48"/>
  <c r="K48"/>
  <c r="M44"/>
  <c r="J44"/>
  <c r="N44"/>
  <c r="K44"/>
  <c r="O44"/>
  <c r="O40"/>
  <c r="J40"/>
  <c r="N40"/>
  <c r="K40"/>
  <c r="M40"/>
  <c r="M36"/>
  <c r="O36"/>
  <c r="J36"/>
  <c r="N36"/>
  <c r="K36"/>
  <c r="J32"/>
  <c r="N32"/>
  <c r="K32"/>
  <c r="O32"/>
  <c r="M32"/>
  <c r="J28"/>
  <c r="N28"/>
  <c r="K28"/>
  <c r="O28"/>
  <c r="M28"/>
  <c r="M24"/>
  <c r="N24" s="1"/>
  <c r="O24" s="1"/>
  <c r="J24"/>
  <c r="K24"/>
  <c r="M20"/>
  <c r="N20" s="1"/>
  <c r="O20" s="1"/>
  <c r="J20"/>
  <c r="K20"/>
  <c r="M16"/>
  <c r="N16" s="1"/>
  <c r="O16" s="1"/>
  <c r="J16"/>
  <c r="K16"/>
  <c r="K12"/>
  <c r="M12"/>
  <c r="N12" s="1"/>
  <c r="O12" s="1"/>
  <c r="J12"/>
  <c r="M8"/>
  <c r="N8" s="1"/>
  <c r="O8" s="1"/>
  <c r="J8"/>
  <c r="K8"/>
  <c r="M4"/>
  <c r="N4" s="1"/>
  <c r="O4" s="1"/>
  <c r="J4"/>
  <c r="K4"/>
  <c r="J106"/>
  <c r="O106"/>
  <c r="N106"/>
  <c r="M106"/>
  <c r="K106"/>
  <c r="N110"/>
  <c r="O110"/>
  <c r="K110"/>
  <c r="M110"/>
  <c r="J110"/>
  <c r="O119"/>
  <c r="N119"/>
  <c r="M119"/>
  <c r="J119"/>
  <c r="K119"/>
  <c r="O123"/>
  <c r="J123"/>
  <c r="M123"/>
  <c r="N123"/>
  <c r="K123"/>
  <c r="S141"/>
  <c r="U141"/>
  <c r="W141"/>
  <c r="R141"/>
  <c r="V141"/>
  <c r="O155"/>
  <c r="K155"/>
  <c r="M155"/>
  <c r="J155"/>
  <c r="N155"/>
  <c r="O165"/>
  <c r="K165"/>
  <c r="M165"/>
  <c r="J165"/>
  <c r="N165"/>
  <c r="O170"/>
  <c r="K170"/>
  <c r="M170"/>
  <c r="J170"/>
  <c r="N170"/>
  <c r="O174"/>
  <c r="M174"/>
  <c r="J174"/>
  <c r="N174"/>
  <c r="K174"/>
  <c r="O191"/>
  <c r="K191"/>
  <c r="M191"/>
  <c r="N191"/>
  <c r="J191"/>
  <c r="O198"/>
  <c r="M198"/>
  <c r="K198"/>
  <c r="N198"/>
  <c r="J198"/>
  <c r="K212"/>
  <c r="O212"/>
  <c r="J212"/>
  <c r="M212"/>
  <c r="N212"/>
  <c r="O216"/>
  <c r="M216"/>
  <c r="J216"/>
  <c r="N216"/>
  <c r="K216"/>
  <c r="K220"/>
  <c r="O220"/>
  <c r="M220"/>
  <c r="N220"/>
  <c r="J220"/>
  <c r="O231"/>
  <c r="M231"/>
  <c r="N231"/>
  <c r="J231"/>
  <c r="K231"/>
  <c r="O240"/>
  <c r="M240"/>
  <c r="J240"/>
  <c r="N240"/>
  <c r="K240"/>
  <c r="M257"/>
  <c r="K257"/>
  <c r="O257"/>
  <c r="N257"/>
  <c r="J257"/>
  <c r="O262"/>
  <c r="K262"/>
  <c r="M262"/>
  <c r="J262"/>
  <c r="N262"/>
  <c r="O275"/>
  <c r="M275"/>
  <c r="K275"/>
  <c r="N275"/>
  <c r="J275"/>
  <c r="O279"/>
  <c r="M279"/>
  <c r="N279"/>
  <c r="J279"/>
  <c r="K279"/>
  <c r="O283"/>
  <c r="M283"/>
  <c r="N283"/>
  <c r="J283"/>
  <c r="K283"/>
  <c r="M300"/>
  <c r="O300"/>
  <c r="J300"/>
  <c r="N300"/>
  <c r="K300"/>
  <c r="O311"/>
  <c r="M311"/>
  <c r="N311"/>
  <c r="K311"/>
  <c r="J311"/>
  <c r="O318"/>
  <c r="K318"/>
  <c r="M318"/>
  <c r="N318"/>
  <c r="J318"/>
  <c r="O322"/>
  <c r="M322"/>
  <c r="J322"/>
  <c r="K322"/>
  <c r="N322"/>
  <c r="O334"/>
  <c r="M334"/>
  <c r="J334"/>
  <c r="N334"/>
  <c r="K334"/>
  <c r="O345"/>
  <c r="J345"/>
  <c r="N345"/>
  <c r="M345"/>
  <c r="K345"/>
  <c r="O357"/>
  <c r="N357"/>
  <c r="J357"/>
  <c r="K357"/>
  <c r="M357"/>
  <c r="O370"/>
  <c r="N370"/>
  <c r="K370"/>
  <c r="J370"/>
  <c r="M370"/>
  <c r="O390"/>
  <c r="M390"/>
  <c r="J390"/>
  <c r="N390"/>
  <c r="K390"/>
  <c r="K395"/>
  <c r="O395"/>
  <c r="N395"/>
  <c r="J395"/>
  <c r="M395"/>
  <c r="M404"/>
  <c r="J404"/>
  <c r="N404"/>
  <c r="O404"/>
  <c r="K404"/>
  <c r="O414"/>
  <c r="M414"/>
  <c r="J414"/>
  <c r="N414"/>
  <c r="K414"/>
  <c r="O428"/>
  <c r="M428"/>
  <c r="N428"/>
  <c r="J428"/>
  <c r="K428"/>
  <c r="K433"/>
  <c r="O433"/>
  <c r="M433"/>
  <c r="J433"/>
  <c r="N433"/>
  <c r="O437"/>
  <c r="M437"/>
  <c r="J437"/>
  <c r="K437"/>
  <c r="N437"/>
  <c r="O441"/>
  <c r="K441"/>
  <c r="M441"/>
  <c r="J441"/>
  <c r="N441"/>
  <c r="R445"/>
  <c r="V445"/>
  <c r="S445"/>
  <c r="W445"/>
  <c r="U445"/>
  <c r="O462"/>
  <c r="M462"/>
  <c r="J462"/>
  <c r="K462"/>
  <c r="N462"/>
  <c r="M477"/>
  <c r="K477"/>
  <c r="J477"/>
  <c r="N477"/>
  <c r="O477"/>
  <c r="M481"/>
  <c r="O481"/>
  <c r="N481"/>
  <c r="K481"/>
  <c r="J481"/>
  <c r="O494"/>
  <c r="M494"/>
  <c r="N494"/>
  <c r="K494"/>
  <c r="J494"/>
  <c r="O498"/>
  <c r="M498"/>
  <c r="K498"/>
  <c r="J498"/>
  <c r="N498"/>
  <c r="O502"/>
  <c r="M502"/>
  <c r="J502"/>
  <c r="K502"/>
  <c r="N502"/>
  <c r="O114"/>
  <c r="M114"/>
  <c r="N114"/>
  <c r="K114"/>
  <c r="J114"/>
  <c r="O127"/>
  <c r="J127"/>
  <c r="N127"/>
  <c r="K127"/>
  <c r="M127"/>
  <c r="O134"/>
  <c r="M134"/>
  <c r="N134"/>
  <c r="K134"/>
  <c r="J134"/>
  <c r="N138"/>
  <c r="O138"/>
  <c r="J138"/>
  <c r="M138"/>
  <c r="K138"/>
  <c r="O143"/>
  <c r="K143"/>
  <c r="M143"/>
  <c r="J143"/>
  <c r="N143"/>
  <c r="O147"/>
  <c r="J147"/>
  <c r="N147"/>
  <c r="K147"/>
  <c r="M147"/>
  <c r="O152"/>
  <c r="M152"/>
  <c r="J152"/>
  <c r="N152"/>
  <c r="K152"/>
  <c r="O159"/>
  <c r="J159"/>
  <c r="K159"/>
  <c r="M159"/>
  <c r="N159"/>
  <c r="O176"/>
  <c r="J176"/>
  <c r="N176"/>
  <c r="K176"/>
  <c r="M176"/>
  <c r="O181"/>
  <c r="J181"/>
  <c r="K181"/>
  <c r="M181"/>
  <c r="N181"/>
  <c r="O186"/>
  <c r="N186"/>
  <c r="M186"/>
  <c r="J186"/>
  <c r="K186"/>
  <c r="O195"/>
  <c r="M195"/>
  <c r="K195"/>
  <c r="N195"/>
  <c r="J195"/>
  <c r="O200"/>
  <c r="M200"/>
  <c r="J200"/>
  <c r="K200"/>
  <c r="N200"/>
  <c r="M205"/>
  <c r="O205"/>
  <c r="N205"/>
  <c r="J205"/>
  <c r="K205"/>
  <c r="M209"/>
  <c r="O209"/>
  <c r="N209"/>
  <c r="J209"/>
  <c r="K209"/>
  <c r="O226"/>
  <c r="M226"/>
  <c r="N226"/>
  <c r="J226"/>
  <c r="K226"/>
  <c r="O230"/>
  <c r="K230"/>
  <c r="M230"/>
  <c r="J230"/>
  <c r="N230"/>
  <c r="O235"/>
  <c r="M235"/>
  <c r="N235"/>
  <c r="J235"/>
  <c r="K235"/>
  <c r="O242"/>
  <c r="M242"/>
  <c r="J242"/>
  <c r="N242"/>
  <c r="K242"/>
  <c r="O246"/>
  <c r="M246"/>
  <c r="K246"/>
  <c r="N246"/>
  <c r="J246"/>
  <c r="O250"/>
  <c r="N250"/>
  <c r="K250"/>
  <c r="M250"/>
  <c r="J250"/>
  <c r="O261"/>
  <c r="J261"/>
  <c r="K261"/>
  <c r="N261"/>
  <c r="M261"/>
  <c r="M268"/>
  <c r="J268"/>
  <c r="N268"/>
  <c r="O268"/>
  <c r="K268"/>
  <c r="O272"/>
  <c r="M272"/>
  <c r="J272"/>
  <c r="N272"/>
  <c r="K272"/>
  <c r="M285"/>
  <c r="N285"/>
  <c r="J285"/>
  <c r="O285"/>
  <c r="K285"/>
  <c r="M289"/>
  <c r="J289"/>
  <c r="O289"/>
  <c r="K289"/>
  <c r="N289"/>
  <c r="O293"/>
  <c r="K293"/>
  <c r="M293"/>
  <c r="N293"/>
  <c r="J293"/>
  <c r="O302"/>
  <c r="M302"/>
  <c r="J302"/>
  <c r="N302"/>
  <c r="K302"/>
  <c r="O306"/>
  <c r="M306"/>
  <c r="J306"/>
  <c r="N306"/>
  <c r="K306"/>
  <c r="O315"/>
  <c r="N315"/>
  <c r="J315"/>
  <c r="M315"/>
  <c r="K315"/>
  <c r="O329"/>
  <c r="K329"/>
  <c r="N329"/>
  <c r="M329"/>
  <c r="J329"/>
  <c r="O338"/>
  <c r="M338"/>
  <c r="K338"/>
  <c r="J338"/>
  <c r="N338"/>
  <c r="O342"/>
  <c r="M342"/>
  <c r="K342"/>
  <c r="N342"/>
  <c r="J342"/>
  <c r="K347"/>
  <c r="O347"/>
  <c r="N347"/>
  <c r="J347"/>
  <c r="M347"/>
  <c r="O354"/>
  <c r="J354"/>
  <c r="M354"/>
  <c r="N354"/>
  <c r="K354"/>
  <c r="O361"/>
  <c r="M361"/>
  <c r="J361"/>
  <c r="K361"/>
  <c r="N361"/>
  <c r="O365"/>
  <c r="J365"/>
  <c r="N365"/>
  <c r="M365"/>
  <c r="K365"/>
  <c r="U374"/>
  <c r="S374"/>
  <c r="R374"/>
  <c r="V374"/>
  <c r="W374"/>
  <c r="O378"/>
  <c r="M378"/>
  <c r="J378"/>
  <c r="N378"/>
  <c r="K378"/>
  <c r="K383"/>
  <c r="O383"/>
  <c r="N383"/>
  <c r="J383"/>
  <c r="M383"/>
  <c r="K387"/>
  <c r="O387"/>
  <c r="J387"/>
  <c r="M387"/>
  <c r="N387"/>
  <c r="O392"/>
  <c r="K392"/>
  <c r="M392"/>
  <c r="N392"/>
  <c r="J392"/>
  <c r="K401"/>
  <c r="O401"/>
  <c r="M401"/>
  <c r="J401"/>
  <c r="N401"/>
  <c r="O409"/>
  <c r="J409"/>
  <c r="N409"/>
  <c r="M409"/>
  <c r="K409"/>
  <c r="O416"/>
  <c r="M416"/>
  <c r="J416"/>
  <c r="K416"/>
  <c r="N416"/>
  <c r="M420"/>
  <c r="J420"/>
  <c r="N420"/>
  <c r="O420"/>
  <c r="K420"/>
  <c r="O425"/>
  <c r="M425"/>
  <c r="J425"/>
  <c r="K425"/>
  <c r="N425"/>
  <c r="O451"/>
  <c r="M451"/>
  <c r="N451"/>
  <c r="K451"/>
  <c r="J451"/>
  <c r="O455"/>
  <c r="N455"/>
  <c r="J455"/>
  <c r="M455"/>
  <c r="K455"/>
  <c r="O459"/>
  <c r="K459"/>
  <c r="J459"/>
  <c r="N459"/>
  <c r="M459"/>
  <c r="O466"/>
  <c r="K466"/>
  <c r="M466"/>
  <c r="J466"/>
  <c r="N466"/>
  <c r="O470"/>
  <c r="N470"/>
  <c r="K470"/>
  <c r="M470"/>
  <c r="J470"/>
  <c r="U474"/>
  <c r="S474"/>
  <c r="V474"/>
  <c r="W474"/>
  <c r="R474"/>
  <c r="U485"/>
  <c r="V485"/>
  <c r="R485"/>
  <c r="W485"/>
  <c r="S485"/>
  <c r="M489"/>
  <c r="N489"/>
  <c r="O489"/>
  <c r="J489"/>
  <c r="K489"/>
  <c r="O99"/>
  <c r="K99"/>
  <c r="J99"/>
  <c r="M99"/>
  <c r="N99"/>
  <c r="O95"/>
  <c r="M95"/>
  <c r="N95"/>
  <c r="J95"/>
  <c r="K95"/>
  <c r="O91"/>
  <c r="M91"/>
  <c r="J91"/>
  <c r="K91"/>
  <c r="N91"/>
  <c r="O87"/>
  <c r="J87"/>
  <c r="N87"/>
  <c r="K87"/>
  <c r="M87"/>
  <c r="O83"/>
  <c r="K83"/>
  <c r="J83"/>
  <c r="M83"/>
  <c r="N83"/>
  <c r="O79"/>
  <c r="M79"/>
  <c r="J79"/>
  <c r="N79"/>
  <c r="K79"/>
  <c r="O75"/>
  <c r="M75"/>
  <c r="J75"/>
  <c r="N75"/>
  <c r="K75"/>
  <c r="O71"/>
  <c r="N71"/>
  <c r="M71"/>
  <c r="K71"/>
  <c r="J71"/>
  <c r="S67"/>
  <c r="R67"/>
  <c r="W67"/>
  <c r="U67"/>
  <c r="V67"/>
  <c r="O63"/>
  <c r="N63"/>
  <c r="K63"/>
  <c r="M63"/>
  <c r="J63"/>
  <c r="O59"/>
  <c r="N59"/>
  <c r="J59"/>
  <c r="M59"/>
  <c r="K59"/>
  <c r="O55"/>
  <c r="M55"/>
  <c r="J55"/>
  <c r="K55"/>
  <c r="N55"/>
  <c r="O51"/>
  <c r="M51"/>
  <c r="J51"/>
  <c r="N51"/>
  <c r="K51"/>
  <c r="O43"/>
  <c r="N43"/>
  <c r="J43"/>
  <c r="M43"/>
  <c r="K43"/>
  <c r="O39"/>
  <c r="N39"/>
  <c r="M39"/>
  <c r="K39"/>
  <c r="J39"/>
  <c r="O31"/>
  <c r="J31"/>
  <c r="M31"/>
  <c r="N31"/>
  <c r="K31"/>
  <c r="O27"/>
  <c r="M27"/>
  <c r="N27"/>
  <c r="J27"/>
  <c r="K27"/>
  <c r="M23"/>
  <c r="N23" s="1"/>
  <c r="O23" s="1"/>
  <c r="K23"/>
  <c r="J23"/>
  <c r="J19"/>
  <c r="M19"/>
  <c r="N19" s="1"/>
  <c r="O19" s="1"/>
  <c r="K19"/>
  <c r="K15"/>
  <c r="M15"/>
  <c r="N15" s="1"/>
  <c r="O15" s="1"/>
  <c r="J15"/>
  <c r="M11"/>
  <c r="N11" s="1"/>
  <c r="O11" s="1"/>
  <c r="J11"/>
  <c r="K11"/>
  <c r="M7"/>
  <c r="N7" s="1"/>
  <c r="O7" s="1"/>
  <c r="K7"/>
  <c r="J7"/>
  <c r="O202"/>
  <c r="N202"/>
  <c r="K202"/>
  <c r="M202"/>
  <c r="J202"/>
  <c r="O380"/>
  <c r="M380"/>
  <c r="J380"/>
  <c r="K380"/>
  <c r="N380"/>
  <c r="M149"/>
  <c r="K149"/>
  <c r="O149"/>
  <c r="J149"/>
  <c r="N149"/>
  <c r="M317"/>
  <c r="J317"/>
  <c r="N317"/>
  <c r="O317"/>
  <c r="K317"/>
  <c r="K427"/>
  <c r="O427"/>
  <c r="N427"/>
  <c r="J427"/>
  <c r="M427"/>
  <c r="O180"/>
  <c r="M180"/>
  <c r="J180"/>
  <c r="K180"/>
  <c r="N180"/>
  <c r="O349"/>
  <c r="M349"/>
  <c r="K349"/>
  <c r="J349"/>
  <c r="N349"/>
  <c r="O491"/>
  <c r="N491"/>
  <c r="K491"/>
  <c r="J491"/>
  <c r="M491"/>
  <c r="O169"/>
  <c r="N169"/>
  <c r="M169"/>
  <c r="J169"/>
  <c r="K169"/>
  <c r="U333"/>
  <c r="R333"/>
  <c r="V333"/>
  <c r="W333"/>
  <c r="S333"/>
  <c r="M461"/>
  <c r="J461"/>
  <c r="K461"/>
  <c r="O461"/>
  <c r="N461"/>
  <c r="M3"/>
  <c r="N3" s="1"/>
  <c r="O3" s="1"/>
  <c r="U105"/>
  <c r="R105"/>
  <c r="W105"/>
  <c r="V105"/>
  <c r="S105"/>
  <c r="U109"/>
  <c r="W109"/>
  <c r="S109"/>
  <c r="R109"/>
  <c r="V109"/>
  <c r="V118"/>
  <c r="U118"/>
  <c r="W118"/>
  <c r="S118"/>
  <c r="R118"/>
  <c r="U122"/>
  <c r="W122"/>
  <c r="V122"/>
  <c r="R122"/>
  <c r="S122"/>
  <c r="U154"/>
  <c r="W154"/>
  <c r="S154"/>
  <c r="V154"/>
  <c r="R154"/>
  <c r="U166"/>
  <c r="W166"/>
  <c r="S166"/>
  <c r="R166"/>
  <c r="V166"/>
  <c r="U173"/>
  <c r="R173"/>
  <c r="V173"/>
  <c r="W173"/>
  <c r="S173"/>
  <c r="V183"/>
  <c r="U183"/>
  <c r="S183"/>
  <c r="R183"/>
  <c r="W183"/>
  <c r="V211"/>
  <c r="U211"/>
  <c r="R211"/>
  <c r="S211"/>
  <c r="W211"/>
  <c r="V215"/>
  <c r="U215"/>
  <c r="S215"/>
  <c r="R215"/>
  <c r="W215"/>
  <c r="U219"/>
  <c r="V219"/>
  <c r="R219"/>
  <c r="W219"/>
  <c r="S219"/>
  <c r="S239"/>
  <c r="W239"/>
  <c r="U239"/>
  <c r="V239"/>
  <c r="R239"/>
  <c r="U258"/>
  <c r="W258"/>
  <c r="V258"/>
  <c r="R258"/>
  <c r="S258"/>
  <c r="V263"/>
  <c r="U263"/>
  <c r="S263"/>
  <c r="R263"/>
  <c r="W263"/>
  <c r="O278"/>
  <c r="M278"/>
  <c r="K278"/>
  <c r="J278"/>
  <c r="N278"/>
  <c r="U282"/>
  <c r="W282"/>
  <c r="V282"/>
  <c r="R282"/>
  <c r="S282"/>
  <c r="W310"/>
  <c r="S310"/>
  <c r="U310"/>
  <c r="V310"/>
  <c r="R310"/>
  <c r="R319"/>
  <c r="U319"/>
  <c r="V319"/>
  <c r="W319"/>
  <c r="S319"/>
  <c r="U323"/>
  <c r="V323"/>
  <c r="R323"/>
  <c r="S323"/>
  <c r="W323"/>
  <c r="R358"/>
  <c r="S358"/>
  <c r="V358"/>
  <c r="U358"/>
  <c r="W358"/>
  <c r="V371"/>
  <c r="U371"/>
  <c r="S371"/>
  <c r="W371"/>
  <c r="R371"/>
  <c r="U391"/>
  <c r="R391"/>
  <c r="V391"/>
  <c r="S391"/>
  <c r="W391"/>
  <c r="S396"/>
  <c r="U396"/>
  <c r="R396"/>
  <c r="V396"/>
  <c r="W396"/>
  <c r="R429"/>
  <c r="V429"/>
  <c r="S429"/>
  <c r="W429"/>
  <c r="U429"/>
  <c r="S436"/>
  <c r="U436"/>
  <c r="V436"/>
  <c r="R436"/>
  <c r="W436"/>
  <c r="R440"/>
  <c r="V440"/>
  <c r="U440"/>
  <c r="S440"/>
  <c r="W440"/>
  <c r="U444"/>
  <c r="S444"/>
  <c r="R444"/>
  <c r="W444"/>
  <c r="V444"/>
  <c r="S463"/>
  <c r="U463"/>
  <c r="W463"/>
  <c r="R463"/>
  <c r="V463"/>
  <c r="O478"/>
  <c r="M478"/>
  <c r="J478"/>
  <c r="N478"/>
  <c r="K478"/>
  <c r="O482"/>
  <c r="M482"/>
  <c r="K482"/>
  <c r="N482"/>
  <c r="J482"/>
  <c r="W495"/>
  <c r="U495"/>
  <c r="S495"/>
  <c r="R495"/>
  <c r="V495"/>
  <c r="R499"/>
  <c r="S499"/>
  <c r="V499"/>
  <c r="U499"/>
  <c r="W499"/>
  <c r="W113"/>
  <c r="V113"/>
  <c r="U113"/>
  <c r="S113"/>
  <c r="R113"/>
  <c r="O124"/>
  <c r="N124"/>
  <c r="M124"/>
  <c r="K124"/>
  <c r="J124"/>
  <c r="S128"/>
  <c r="V128"/>
  <c r="U128"/>
  <c r="R128"/>
  <c r="W128"/>
  <c r="R135"/>
  <c r="V135"/>
  <c r="S135"/>
  <c r="U135"/>
  <c r="W135"/>
  <c r="R139"/>
  <c r="V139"/>
  <c r="U139"/>
  <c r="W139"/>
  <c r="S139"/>
  <c r="U144"/>
  <c r="R144"/>
  <c r="S144"/>
  <c r="W144"/>
  <c r="V144"/>
  <c r="S148"/>
  <c r="R148"/>
  <c r="W148"/>
  <c r="U148"/>
  <c r="V148"/>
  <c r="R158"/>
  <c r="V158"/>
  <c r="U158"/>
  <c r="W158"/>
  <c r="S158"/>
  <c r="U163"/>
  <c r="S163"/>
  <c r="W163"/>
  <c r="V163"/>
  <c r="R163"/>
  <c r="U177"/>
  <c r="V177"/>
  <c r="S177"/>
  <c r="W177"/>
  <c r="R177"/>
  <c r="V185"/>
  <c r="R185"/>
  <c r="W185"/>
  <c r="U185"/>
  <c r="S185"/>
  <c r="U189"/>
  <c r="V189"/>
  <c r="W189"/>
  <c r="R189"/>
  <c r="S189"/>
  <c r="S196"/>
  <c r="V196"/>
  <c r="U196"/>
  <c r="W196"/>
  <c r="R196"/>
  <c r="O201"/>
  <c r="M201"/>
  <c r="N201"/>
  <c r="J201"/>
  <c r="K201"/>
  <c r="U206"/>
  <c r="S206"/>
  <c r="R206"/>
  <c r="V206"/>
  <c r="W206"/>
  <c r="S223"/>
  <c r="W223"/>
  <c r="U223"/>
  <c r="V223"/>
  <c r="R223"/>
  <c r="U227"/>
  <c r="S227"/>
  <c r="W227"/>
  <c r="R227"/>
  <c r="V227"/>
  <c r="U232"/>
  <c r="S232"/>
  <c r="W232"/>
  <c r="R232"/>
  <c r="V232"/>
  <c r="R236"/>
  <c r="V236"/>
  <c r="W236"/>
  <c r="S236"/>
  <c r="U236"/>
  <c r="U243"/>
  <c r="S243"/>
  <c r="W243"/>
  <c r="R243"/>
  <c r="V243"/>
  <c r="V247"/>
  <c r="U247"/>
  <c r="S247"/>
  <c r="R247"/>
  <c r="W247"/>
  <c r="O251"/>
  <c r="J251"/>
  <c r="M251"/>
  <c r="N251"/>
  <c r="K251"/>
  <c r="V265"/>
  <c r="W265"/>
  <c r="S265"/>
  <c r="U265"/>
  <c r="R265"/>
  <c r="U269"/>
  <c r="V269"/>
  <c r="R269"/>
  <c r="W269"/>
  <c r="S269"/>
  <c r="U273"/>
  <c r="V273"/>
  <c r="R273"/>
  <c r="S273"/>
  <c r="W273"/>
  <c r="W286"/>
  <c r="S286"/>
  <c r="U286"/>
  <c r="R286"/>
  <c r="V286"/>
  <c r="W290"/>
  <c r="U290"/>
  <c r="V290"/>
  <c r="R290"/>
  <c r="S290"/>
  <c r="U294"/>
  <c r="W294"/>
  <c r="S294"/>
  <c r="R294"/>
  <c r="V294"/>
  <c r="U301"/>
  <c r="R301"/>
  <c r="V301"/>
  <c r="W301"/>
  <c r="S301"/>
  <c r="U305"/>
  <c r="V305"/>
  <c r="R305"/>
  <c r="S305"/>
  <c r="W305"/>
  <c r="W314"/>
  <c r="R314"/>
  <c r="V314"/>
  <c r="U314"/>
  <c r="S314"/>
  <c r="S325"/>
  <c r="R325"/>
  <c r="W325"/>
  <c r="U325"/>
  <c r="V325"/>
  <c r="S330"/>
  <c r="U330"/>
  <c r="W330"/>
  <c r="V330"/>
  <c r="R330"/>
  <c r="U337"/>
  <c r="S337"/>
  <c r="V337"/>
  <c r="W337"/>
  <c r="R337"/>
  <c r="V341"/>
  <c r="S341"/>
  <c r="U341"/>
  <c r="W341"/>
  <c r="R341"/>
  <c r="W346"/>
  <c r="U346"/>
  <c r="S346"/>
  <c r="R346"/>
  <c r="V346"/>
  <c r="U351"/>
  <c r="R351"/>
  <c r="V351"/>
  <c r="W351"/>
  <c r="S351"/>
  <c r="S355"/>
  <c r="U355"/>
  <c r="W355"/>
  <c r="R355"/>
  <c r="V355"/>
  <c r="S364"/>
  <c r="R364"/>
  <c r="U364"/>
  <c r="V364"/>
  <c r="W364"/>
  <c r="O368"/>
  <c r="M368"/>
  <c r="N368"/>
  <c r="J368"/>
  <c r="K368"/>
  <c r="S377"/>
  <c r="W377"/>
  <c r="V377"/>
  <c r="U377"/>
  <c r="R377"/>
  <c r="W382"/>
  <c r="V382"/>
  <c r="S382"/>
  <c r="U382"/>
  <c r="R382"/>
  <c r="S386"/>
  <c r="W386"/>
  <c r="U386"/>
  <c r="R386"/>
  <c r="V386"/>
  <c r="W398"/>
  <c r="U398"/>
  <c r="S398"/>
  <c r="R398"/>
  <c r="V398"/>
  <c r="S402"/>
  <c r="W402"/>
  <c r="U402"/>
  <c r="V402"/>
  <c r="R402"/>
  <c r="W410"/>
  <c r="U410"/>
  <c r="S410"/>
  <c r="R410"/>
  <c r="V410"/>
  <c r="U415"/>
  <c r="R415"/>
  <c r="V415"/>
  <c r="W415"/>
  <c r="S415"/>
  <c r="S419"/>
  <c r="U419"/>
  <c r="W419"/>
  <c r="R419"/>
  <c r="V419"/>
  <c r="S424"/>
  <c r="U424"/>
  <c r="R424"/>
  <c r="V424"/>
  <c r="W424"/>
  <c r="K431"/>
  <c r="O431"/>
  <c r="N431"/>
  <c r="J431"/>
  <c r="M431"/>
  <c r="U450"/>
  <c r="V450"/>
  <c r="R450"/>
  <c r="W450"/>
  <c r="S450"/>
  <c r="U454"/>
  <c r="V454"/>
  <c r="R454"/>
  <c r="W454"/>
  <c r="S454"/>
  <c r="U458"/>
  <c r="R458"/>
  <c r="W458"/>
  <c r="V458"/>
  <c r="S458"/>
  <c r="S465"/>
  <c r="W465"/>
  <c r="U465"/>
  <c r="V465"/>
  <c r="R465"/>
  <c r="U469"/>
  <c r="V469"/>
  <c r="W469"/>
  <c r="R469"/>
  <c r="S469"/>
  <c r="R473"/>
  <c r="V473"/>
  <c r="W473"/>
  <c r="S473"/>
  <c r="U473"/>
  <c r="U486"/>
  <c r="R486"/>
  <c r="V486"/>
  <c r="W486"/>
  <c r="S486"/>
  <c r="U490"/>
  <c r="W490"/>
  <c r="R490"/>
  <c r="S490"/>
  <c r="V490"/>
  <c r="W100"/>
  <c r="V100"/>
  <c r="U100"/>
  <c r="R100"/>
  <c r="S100"/>
  <c r="R96"/>
  <c r="W96"/>
  <c r="U96"/>
  <c r="S96"/>
  <c r="V96"/>
  <c r="U92"/>
  <c r="V92"/>
  <c r="R92"/>
  <c r="S92"/>
  <c r="W92"/>
  <c r="U88"/>
  <c r="R88"/>
  <c r="W88"/>
  <c r="V88"/>
  <c r="S88"/>
  <c r="R84"/>
  <c r="V84"/>
  <c r="U84"/>
  <c r="S84"/>
  <c r="W84"/>
  <c r="S80"/>
  <c r="R80"/>
  <c r="W80"/>
  <c r="U80"/>
  <c r="V80"/>
  <c r="W76"/>
  <c r="R76"/>
  <c r="S76"/>
  <c r="V76"/>
  <c r="U76"/>
  <c r="U72"/>
  <c r="V72"/>
  <c r="S72"/>
  <c r="W72"/>
  <c r="R72"/>
  <c r="R68"/>
  <c r="V68"/>
  <c r="S68"/>
  <c r="U68"/>
  <c r="W68"/>
  <c r="S12"/>
  <c r="R12"/>
  <c r="U12"/>
  <c r="V12" s="1"/>
  <c r="W12" s="1"/>
  <c r="U8"/>
  <c r="V8" s="1"/>
  <c r="W8" s="1"/>
  <c r="R8"/>
  <c r="S8"/>
  <c r="R4"/>
  <c r="S4"/>
  <c r="U4"/>
  <c r="V4" s="1"/>
  <c r="W4" s="1"/>
  <c r="U106"/>
  <c r="W106"/>
  <c r="V106"/>
  <c r="S106"/>
  <c r="R106"/>
  <c r="U110"/>
  <c r="R110"/>
  <c r="S110"/>
  <c r="W110"/>
  <c r="V110"/>
  <c r="S119"/>
  <c r="W119"/>
  <c r="V119"/>
  <c r="R119"/>
  <c r="U119"/>
  <c r="S123"/>
  <c r="U123"/>
  <c r="V123"/>
  <c r="R123"/>
  <c r="W123"/>
  <c r="O141"/>
  <c r="M141"/>
  <c r="K141"/>
  <c r="J141"/>
  <c r="N141"/>
  <c r="R155"/>
  <c r="U155"/>
  <c r="V155"/>
  <c r="W155"/>
  <c r="S155"/>
  <c r="R165"/>
  <c r="S165"/>
  <c r="W165"/>
  <c r="U165"/>
  <c r="V165"/>
  <c r="U170"/>
  <c r="W170"/>
  <c r="R170"/>
  <c r="S170"/>
  <c r="V170"/>
  <c r="U174"/>
  <c r="W174"/>
  <c r="S174"/>
  <c r="R174"/>
  <c r="V174"/>
  <c r="R191"/>
  <c r="U191"/>
  <c r="V191"/>
  <c r="W191"/>
  <c r="S191"/>
  <c r="S198"/>
  <c r="U198"/>
  <c r="W198"/>
  <c r="R198"/>
  <c r="V198"/>
  <c r="S212"/>
  <c r="W212"/>
  <c r="U212"/>
  <c r="V212"/>
  <c r="R212"/>
  <c r="R216"/>
  <c r="V216"/>
  <c r="S216"/>
  <c r="U216"/>
  <c r="W216"/>
  <c r="R220"/>
  <c r="V220"/>
  <c r="W220"/>
  <c r="S220"/>
  <c r="U220"/>
  <c r="V231"/>
  <c r="U231"/>
  <c r="S231"/>
  <c r="R231"/>
  <c r="W231"/>
  <c r="V240"/>
  <c r="W240"/>
  <c r="R240"/>
  <c r="S240"/>
  <c r="U240"/>
  <c r="U257"/>
  <c r="S257"/>
  <c r="W257"/>
  <c r="R257"/>
  <c r="V257"/>
  <c r="U262"/>
  <c r="S262"/>
  <c r="W262"/>
  <c r="R262"/>
  <c r="V262"/>
  <c r="W275"/>
  <c r="U275"/>
  <c r="V275"/>
  <c r="R275"/>
  <c r="S275"/>
  <c r="V279"/>
  <c r="U279"/>
  <c r="S279"/>
  <c r="R279"/>
  <c r="W279"/>
  <c r="R283"/>
  <c r="U283"/>
  <c r="V283"/>
  <c r="W283"/>
  <c r="S283"/>
  <c r="U300"/>
  <c r="R300"/>
  <c r="S300"/>
  <c r="V300"/>
  <c r="W300"/>
  <c r="V311"/>
  <c r="U311"/>
  <c r="S311"/>
  <c r="R311"/>
  <c r="W311"/>
  <c r="U318"/>
  <c r="S318"/>
  <c r="R318"/>
  <c r="V318"/>
  <c r="W318"/>
  <c r="U322"/>
  <c r="W322"/>
  <c r="V322"/>
  <c r="R322"/>
  <c r="S322"/>
  <c r="U334"/>
  <c r="S334"/>
  <c r="R334"/>
  <c r="V334"/>
  <c r="W334"/>
  <c r="U345"/>
  <c r="R345"/>
  <c r="W345"/>
  <c r="S345"/>
  <c r="V345"/>
  <c r="U357"/>
  <c r="S357"/>
  <c r="W357"/>
  <c r="R357"/>
  <c r="V357"/>
  <c r="W370"/>
  <c r="S370"/>
  <c r="U370"/>
  <c r="V370"/>
  <c r="R370"/>
  <c r="S390"/>
  <c r="U390"/>
  <c r="R390"/>
  <c r="W390"/>
  <c r="V390"/>
  <c r="U395"/>
  <c r="V395"/>
  <c r="S395"/>
  <c r="W395"/>
  <c r="R395"/>
  <c r="S404"/>
  <c r="V404"/>
  <c r="U404"/>
  <c r="R404"/>
  <c r="W404"/>
  <c r="W414"/>
  <c r="V414"/>
  <c r="S414"/>
  <c r="U414"/>
  <c r="R414"/>
  <c r="S428"/>
  <c r="R428"/>
  <c r="V428"/>
  <c r="U428"/>
  <c r="W428"/>
  <c r="V433"/>
  <c r="S433"/>
  <c r="U433"/>
  <c r="W433"/>
  <c r="R433"/>
  <c r="S437"/>
  <c r="W437"/>
  <c r="U437"/>
  <c r="R437"/>
  <c r="V437"/>
  <c r="U441"/>
  <c r="S441"/>
  <c r="V441"/>
  <c r="W441"/>
  <c r="R441"/>
  <c r="O445"/>
  <c r="N445"/>
  <c r="K445"/>
  <c r="M445"/>
  <c r="J445"/>
  <c r="U462"/>
  <c r="W462"/>
  <c r="V462"/>
  <c r="R462"/>
  <c r="S462"/>
  <c r="U477"/>
  <c r="V477"/>
  <c r="W477"/>
  <c r="R477"/>
  <c r="S477"/>
  <c r="U481"/>
  <c r="V481"/>
  <c r="R481"/>
  <c r="W481"/>
  <c r="S481"/>
  <c r="U494"/>
  <c r="W494"/>
  <c r="R494"/>
  <c r="S494"/>
  <c r="V494"/>
  <c r="U498"/>
  <c r="V498"/>
  <c r="W498"/>
  <c r="S498"/>
  <c r="R498"/>
  <c r="U502"/>
  <c r="W502"/>
  <c r="R502"/>
  <c r="V502"/>
  <c r="S502"/>
  <c r="U114"/>
  <c r="R114"/>
  <c r="V114"/>
  <c r="W114"/>
  <c r="S114"/>
  <c r="U127"/>
  <c r="V127"/>
  <c r="W127"/>
  <c r="R127"/>
  <c r="S127"/>
  <c r="R134"/>
  <c r="V134"/>
  <c r="S134"/>
  <c r="U134"/>
  <c r="W134"/>
  <c r="R138"/>
  <c r="U138"/>
  <c r="V138"/>
  <c r="W138"/>
  <c r="S138"/>
  <c r="R143"/>
  <c r="V143"/>
  <c r="W143"/>
  <c r="U143"/>
  <c r="S143"/>
  <c r="S147"/>
  <c r="V147"/>
  <c r="W147"/>
  <c r="R147"/>
  <c r="U147"/>
  <c r="U152"/>
  <c r="S152"/>
  <c r="R152"/>
  <c r="V152"/>
  <c r="W152"/>
  <c r="U159"/>
  <c r="V159"/>
  <c r="R159"/>
  <c r="S159"/>
  <c r="W159"/>
  <c r="S176"/>
  <c r="W176"/>
  <c r="V176"/>
  <c r="U176"/>
  <c r="R176"/>
  <c r="V181"/>
  <c r="S181"/>
  <c r="R181"/>
  <c r="W181"/>
  <c r="U181"/>
  <c r="V186"/>
  <c r="U186"/>
  <c r="W186"/>
  <c r="R186"/>
  <c r="S186"/>
  <c r="U195"/>
  <c r="V195"/>
  <c r="R195"/>
  <c r="S195"/>
  <c r="W195"/>
  <c r="V200"/>
  <c r="S200"/>
  <c r="U200"/>
  <c r="R200"/>
  <c r="W200"/>
  <c r="U205"/>
  <c r="V205"/>
  <c r="R205"/>
  <c r="W205"/>
  <c r="S205"/>
  <c r="U209"/>
  <c r="V209"/>
  <c r="R209"/>
  <c r="S209"/>
  <c r="W209"/>
  <c r="U226"/>
  <c r="W226"/>
  <c r="V226"/>
  <c r="R226"/>
  <c r="S226"/>
  <c r="W230"/>
  <c r="S230"/>
  <c r="U230"/>
  <c r="R230"/>
  <c r="V230"/>
  <c r="U235"/>
  <c r="V235"/>
  <c r="R235"/>
  <c r="S235"/>
  <c r="W235"/>
  <c r="U242"/>
  <c r="W242"/>
  <c r="V242"/>
  <c r="S242"/>
  <c r="R242"/>
  <c r="S246"/>
  <c r="U246"/>
  <c r="W246"/>
  <c r="V246"/>
  <c r="R246"/>
  <c r="R250"/>
  <c r="V250"/>
  <c r="S250"/>
  <c r="U250"/>
  <c r="W250"/>
  <c r="S261"/>
  <c r="R261"/>
  <c r="W261"/>
  <c r="V261"/>
  <c r="U261"/>
  <c r="R268"/>
  <c r="V268"/>
  <c r="U268"/>
  <c r="S268"/>
  <c r="W268"/>
  <c r="S272"/>
  <c r="W272"/>
  <c r="V272"/>
  <c r="R272"/>
  <c r="U272"/>
  <c r="U285"/>
  <c r="R285"/>
  <c r="V285"/>
  <c r="W285"/>
  <c r="S285"/>
  <c r="U289"/>
  <c r="V289"/>
  <c r="R289"/>
  <c r="S289"/>
  <c r="W289"/>
  <c r="R293"/>
  <c r="S293"/>
  <c r="W293"/>
  <c r="U293"/>
  <c r="V293"/>
  <c r="U302"/>
  <c r="W302"/>
  <c r="S302"/>
  <c r="R302"/>
  <c r="V302"/>
  <c r="W306"/>
  <c r="U306"/>
  <c r="V306"/>
  <c r="S306"/>
  <c r="R306"/>
  <c r="V315"/>
  <c r="R315"/>
  <c r="U315"/>
  <c r="S315"/>
  <c r="W315"/>
  <c r="V329"/>
  <c r="U329"/>
  <c r="R329"/>
  <c r="S329"/>
  <c r="W329"/>
  <c r="W338"/>
  <c r="U338"/>
  <c r="V338"/>
  <c r="S338"/>
  <c r="R338"/>
  <c r="V342"/>
  <c r="S342"/>
  <c r="U342"/>
  <c r="R342"/>
  <c r="W342"/>
  <c r="U347"/>
  <c r="W347"/>
  <c r="R347"/>
  <c r="V347"/>
  <c r="S347"/>
  <c r="S354"/>
  <c r="W354"/>
  <c r="U354"/>
  <c r="R354"/>
  <c r="V354"/>
  <c r="R361"/>
  <c r="V361"/>
  <c r="W361"/>
  <c r="S361"/>
  <c r="U361"/>
  <c r="U365"/>
  <c r="S365"/>
  <c r="V365"/>
  <c r="W365"/>
  <c r="R365"/>
  <c r="O374"/>
  <c r="M374"/>
  <c r="J374"/>
  <c r="N374"/>
  <c r="K374"/>
  <c r="W378"/>
  <c r="U378"/>
  <c r="S378"/>
  <c r="R378"/>
  <c r="V378"/>
  <c r="U383"/>
  <c r="R383"/>
  <c r="V383"/>
  <c r="W383"/>
  <c r="S383"/>
  <c r="R387"/>
  <c r="U387"/>
  <c r="V387"/>
  <c r="S387"/>
  <c r="W387"/>
  <c r="S392"/>
  <c r="V392"/>
  <c r="R392"/>
  <c r="U392"/>
  <c r="W392"/>
  <c r="U401"/>
  <c r="V401"/>
  <c r="R401"/>
  <c r="S401"/>
  <c r="W401"/>
  <c r="R409"/>
  <c r="V409"/>
  <c r="W409"/>
  <c r="U409"/>
  <c r="S409"/>
  <c r="S416"/>
  <c r="U416"/>
  <c r="V416"/>
  <c r="R416"/>
  <c r="W416"/>
  <c r="S420"/>
  <c r="R420"/>
  <c r="U420"/>
  <c r="V420"/>
  <c r="W420"/>
  <c r="S425"/>
  <c r="W425"/>
  <c r="R425"/>
  <c r="U425"/>
  <c r="V425"/>
  <c r="R451"/>
  <c r="V451"/>
  <c r="W451"/>
  <c r="S451"/>
  <c r="U451"/>
  <c r="U455"/>
  <c r="V455"/>
  <c r="S455"/>
  <c r="W455"/>
  <c r="R455"/>
  <c r="W459"/>
  <c r="U459"/>
  <c r="R459"/>
  <c r="V459"/>
  <c r="S459"/>
  <c r="U466"/>
  <c r="V466"/>
  <c r="S466"/>
  <c r="R466"/>
  <c r="W466"/>
  <c r="U470"/>
  <c r="W470"/>
  <c r="V470"/>
  <c r="R470"/>
  <c r="S470"/>
  <c r="O474"/>
  <c r="M474"/>
  <c r="J474"/>
  <c r="N474"/>
  <c r="K474"/>
  <c r="M485"/>
  <c r="N485"/>
  <c r="O485"/>
  <c r="K485"/>
  <c r="J485"/>
  <c r="S489"/>
  <c r="W489"/>
  <c r="R489"/>
  <c r="U489"/>
  <c r="V489"/>
  <c r="U99"/>
  <c r="R99"/>
  <c r="S99"/>
  <c r="V99"/>
  <c r="W99"/>
  <c r="S95"/>
  <c r="R95"/>
  <c r="U95"/>
  <c r="V95"/>
  <c r="W95"/>
  <c r="U91"/>
  <c r="R91"/>
  <c r="W91"/>
  <c r="S91"/>
  <c r="V91"/>
  <c r="U87"/>
  <c r="R87"/>
  <c r="W87"/>
  <c r="S87"/>
  <c r="V87"/>
  <c r="U83"/>
  <c r="S83"/>
  <c r="R83"/>
  <c r="V83"/>
  <c r="W83"/>
  <c r="R79"/>
  <c r="W79"/>
  <c r="S79"/>
  <c r="U79"/>
  <c r="V79"/>
  <c r="V75"/>
  <c r="R75"/>
  <c r="S75"/>
  <c r="U75"/>
  <c r="W75"/>
  <c r="V71"/>
  <c r="S71"/>
  <c r="U71"/>
  <c r="W71"/>
  <c r="R71"/>
  <c r="O67"/>
  <c r="M67"/>
  <c r="K67"/>
  <c r="N67"/>
  <c r="J67"/>
  <c r="O47"/>
  <c r="N47"/>
  <c r="K47"/>
  <c r="M47"/>
  <c r="J47"/>
  <c r="O35"/>
  <c r="J35"/>
  <c r="K35"/>
  <c r="N35"/>
  <c r="M35"/>
  <c r="R11"/>
  <c r="U11"/>
  <c r="V11" s="1"/>
  <c r="W11" s="1"/>
  <c r="S11"/>
  <c r="R7"/>
  <c r="U7"/>
  <c r="V7" s="1"/>
  <c r="W7" s="1"/>
  <c r="S7"/>
  <c r="S202"/>
  <c r="U202"/>
  <c r="W202"/>
  <c r="V202"/>
  <c r="R202"/>
  <c r="S380"/>
  <c r="V380"/>
  <c r="R380"/>
  <c r="U380"/>
  <c r="W380"/>
  <c r="V149"/>
  <c r="W149"/>
  <c r="U149"/>
  <c r="S149"/>
  <c r="R149"/>
  <c r="U317"/>
  <c r="V317"/>
  <c r="R317"/>
  <c r="W317"/>
  <c r="S317"/>
  <c r="U427"/>
  <c r="V427"/>
  <c r="S427"/>
  <c r="W427"/>
  <c r="R427"/>
  <c r="U180"/>
  <c r="W180"/>
  <c r="R180"/>
  <c r="S180"/>
  <c r="V180"/>
  <c r="V349"/>
  <c r="W349"/>
  <c r="R349"/>
  <c r="S349"/>
  <c r="U349"/>
  <c r="U491"/>
  <c r="W491"/>
  <c r="R491"/>
  <c r="V491"/>
  <c r="S491"/>
  <c r="R169"/>
  <c r="W169"/>
  <c r="S169"/>
  <c r="U169"/>
  <c r="V169"/>
  <c r="M333"/>
  <c r="J333"/>
  <c r="N333"/>
  <c r="O333"/>
  <c r="K333"/>
  <c r="S461"/>
  <c r="W461"/>
  <c r="U461"/>
  <c r="V461"/>
  <c r="R461"/>
  <c r="K3"/>
  <c r="J3"/>
  <c r="G144" i="9"/>
  <c r="H144" s="1"/>
  <c r="G125"/>
  <c r="H125" s="1"/>
  <c r="G106"/>
  <c r="H106" s="1"/>
  <c r="G87"/>
  <c r="H87" s="1"/>
  <c r="G68"/>
  <c r="H68" s="1"/>
  <c r="G49"/>
  <c r="H49" s="1"/>
  <c r="G30"/>
  <c r="H30" s="1"/>
  <c r="G11"/>
  <c r="H11" s="1"/>
  <c r="F152"/>
  <c r="G140" s="1"/>
  <c r="H140" s="1"/>
  <c r="G152"/>
  <c r="H152"/>
  <c r="I152"/>
  <c r="J152"/>
  <c r="G142" s="1"/>
  <c r="H142" s="1"/>
  <c r="L152"/>
  <c r="M152"/>
  <c r="N152"/>
  <c r="G143" s="1"/>
  <c r="H143" s="1"/>
  <c r="O152"/>
  <c r="P152"/>
  <c r="Q152"/>
  <c r="R152"/>
  <c r="S152"/>
  <c r="T152"/>
  <c r="E152"/>
  <c r="F133"/>
  <c r="G121" s="1"/>
  <c r="H121" s="1"/>
  <c r="G133"/>
  <c r="H133"/>
  <c r="G122" s="1"/>
  <c r="H122" s="1"/>
  <c r="I133"/>
  <c r="J133"/>
  <c r="G123" s="1"/>
  <c r="H123" s="1"/>
  <c r="L133"/>
  <c r="M133"/>
  <c r="N133"/>
  <c r="O133"/>
  <c r="P133"/>
  <c r="Q133"/>
  <c r="R133"/>
  <c r="S133"/>
  <c r="G124" s="1"/>
  <c r="H124" s="1"/>
  <c r="T133"/>
  <c r="E133"/>
  <c r="F114"/>
  <c r="G114"/>
  <c r="H114"/>
  <c r="G103" s="1"/>
  <c r="H103" s="1"/>
  <c r="I114"/>
  <c r="J114"/>
  <c r="G104" s="1"/>
  <c r="H104" s="1"/>
  <c r="L114"/>
  <c r="M114"/>
  <c r="N114"/>
  <c r="G105" s="1"/>
  <c r="H105" s="1"/>
  <c r="O114"/>
  <c r="P114"/>
  <c r="Q114"/>
  <c r="R114"/>
  <c r="S114"/>
  <c r="T114"/>
  <c r="E114"/>
  <c r="F95"/>
  <c r="G95"/>
  <c r="H95"/>
  <c r="G84" s="1"/>
  <c r="H84" s="1"/>
  <c r="I95"/>
  <c r="J95"/>
  <c r="G85" s="1"/>
  <c r="H85" s="1"/>
  <c r="L95"/>
  <c r="M95"/>
  <c r="N95"/>
  <c r="G86" s="1"/>
  <c r="H86" s="1"/>
  <c r="O95"/>
  <c r="P95"/>
  <c r="Q95"/>
  <c r="R95"/>
  <c r="S95"/>
  <c r="T95"/>
  <c r="E95"/>
  <c r="F76"/>
  <c r="G76"/>
  <c r="H76"/>
  <c r="I76"/>
  <c r="J76"/>
  <c r="L76"/>
  <c r="M76"/>
  <c r="N76"/>
  <c r="G67" s="1"/>
  <c r="H67" s="1"/>
  <c r="O76"/>
  <c r="P76"/>
  <c r="Q76"/>
  <c r="R76"/>
  <c r="S76"/>
  <c r="T76"/>
  <c r="E76"/>
  <c r="E57"/>
  <c r="F57"/>
  <c r="G57"/>
  <c r="H57"/>
  <c r="I57"/>
  <c r="J57"/>
  <c r="G47" s="1"/>
  <c r="H47" s="1"/>
  <c r="L57"/>
  <c r="M57"/>
  <c r="N57"/>
  <c r="G48" s="1"/>
  <c r="H48" s="1"/>
  <c r="O57"/>
  <c r="P57"/>
  <c r="Q57"/>
  <c r="R57"/>
  <c r="S57"/>
  <c r="T57"/>
  <c r="F38"/>
  <c r="G38"/>
  <c r="H38"/>
  <c r="G27" s="1"/>
  <c r="H27" s="1"/>
  <c r="I38"/>
  <c r="J38"/>
  <c r="L38"/>
  <c r="M38"/>
  <c r="N38"/>
  <c r="G29" s="1"/>
  <c r="H29" s="1"/>
  <c r="O38"/>
  <c r="P38"/>
  <c r="Q38"/>
  <c r="R38"/>
  <c r="S38"/>
  <c r="G28" s="1"/>
  <c r="H28" s="1"/>
  <c r="T38"/>
  <c r="E38"/>
  <c r="F19"/>
  <c r="G19"/>
  <c r="H19"/>
  <c r="G8" s="1"/>
  <c r="I19"/>
  <c r="J19"/>
  <c r="L19"/>
  <c r="M19"/>
  <c r="N19"/>
  <c r="O19"/>
  <c r="P19"/>
  <c r="Q19"/>
  <c r="R19"/>
  <c r="S19"/>
  <c r="T19"/>
  <c r="E19"/>
  <c r="N138"/>
  <c r="H138"/>
  <c r="L138" s="1"/>
  <c r="N119"/>
  <c r="H119"/>
  <c r="L119" s="1"/>
  <c r="N100"/>
  <c r="H100"/>
  <c r="L100" s="1"/>
  <c r="N81"/>
  <c r="H81"/>
  <c r="L81" s="1"/>
  <c r="N62"/>
  <c r="H62"/>
  <c r="L62" s="1"/>
  <c r="N43"/>
  <c r="H43"/>
  <c r="L43" s="1"/>
  <c r="N24"/>
  <c r="H24"/>
  <c r="L24" s="1"/>
  <c r="G66" l="1"/>
  <c r="H66" s="1"/>
  <c r="G141"/>
  <c r="H141" s="1"/>
  <c r="G102"/>
  <c r="H102" s="1"/>
  <c r="G83"/>
  <c r="H83" s="1"/>
  <c r="G65"/>
  <c r="H65" s="1"/>
  <c r="G64"/>
  <c r="H64" s="1"/>
  <c r="G46"/>
  <c r="H46" s="1"/>
  <c r="G45"/>
  <c r="H45" s="1"/>
  <c r="G9"/>
  <c r="H9" s="1"/>
  <c r="G7"/>
  <c r="F34"/>
  <c r="F53"/>
  <c r="F72"/>
  <c r="F91"/>
  <c r="F110"/>
  <c r="F129"/>
  <c r="F148"/>
  <c r="F147"/>
  <c r="F128"/>
  <c r="F109"/>
  <c r="F90"/>
  <c r="F71"/>
  <c r="F52"/>
  <c r="F33"/>
  <c r="R138"/>
  <c r="R119"/>
  <c r="R100"/>
  <c r="R81"/>
  <c r="R62"/>
  <c r="R43"/>
  <c r="R24"/>
  <c r="G26"/>
  <c r="H26" s="1"/>
  <c r="G10"/>
  <c r="H10" s="1"/>
  <c r="H8"/>
  <c r="N5"/>
  <c r="R139" l="1"/>
  <c r="R140" s="1"/>
  <c r="R120"/>
  <c r="R121" s="1"/>
  <c r="R101"/>
  <c r="R102" s="1"/>
  <c r="R82"/>
  <c r="R83" s="1"/>
  <c r="R63"/>
  <c r="R64" s="1"/>
  <c r="R44"/>
  <c r="R45" s="1"/>
  <c r="R25"/>
  <c r="R26" s="1"/>
  <c r="D35" i="3"/>
  <c r="H7" i="9" l="1"/>
  <c r="F21" i="3"/>
  <c r="F20"/>
  <c r="E21"/>
  <c r="E20"/>
  <c r="D21"/>
  <c r="D20"/>
  <c r="C21"/>
  <c r="C20"/>
  <c r="F16"/>
  <c r="F15"/>
  <c r="E15"/>
  <c r="E16"/>
  <c r="D16"/>
  <c r="D15"/>
  <c r="F11"/>
  <c r="F10"/>
  <c r="E11"/>
  <c r="E10"/>
  <c r="D11"/>
  <c r="D10"/>
  <c r="C15"/>
  <c r="C16"/>
  <c r="C11"/>
  <c r="C10"/>
  <c r="C5"/>
  <c r="I19" l="1"/>
  <c r="G128" i="9"/>
  <c r="I128" s="1"/>
  <c r="R122" s="1"/>
  <c r="F130" s="1"/>
  <c r="G147"/>
  <c r="I147" s="1"/>
  <c r="G109"/>
  <c r="I109" s="1"/>
  <c r="R103" s="1"/>
  <c r="F111" s="1"/>
  <c r="G90"/>
  <c r="I90" s="1"/>
  <c r="R84" s="1"/>
  <c r="F92" s="1"/>
  <c r="G71"/>
  <c r="I71" s="1"/>
  <c r="R65" s="1"/>
  <c r="F73" s="1"/>
  <c r="G52"/>
  <c r="I52" s="1"/>
  <c r="R46" s="1"/>
  <c r="F54" s="1"/>
  <c r="G33"/>
  <c r="I33" s="1"/>
  <c r="R27" s="1"/>
  <c r="F35" s="1"/>
  <c r="G14"/>
  <c r="I14" s="1"/>
  <c r="J205" l="1"/>
  <c r="J206"/>
  <c r="J207"/>
  <c r="J186"/>
  <c r="J187"/>
  <c r="J188"/>
  <c r="J167"/>
  <c r="J168"/>
  <c r="J169"/>
  <c r="R141"/>
  <c r="F149" s="1"/>
  <c r="J71"/>
  <c r="J73"/>
  <c r="J90"/>
  <c r="J92"/>
  <c r="J109"/>
  <c r="J111"/>
  <c r="J33"/>
  <c r="J35"/>
  <c r="J52"/>
  <c r="J54"/>
  <c r="J147"/>
  <c r="J129"/>
  <c r="J130"/>
  <c r="J148"/>
  <c r="J128"/>
  <c r="J110"/>
  <c r="J91"/>
  <c r="J72"/>
  <c r="J53"/>
  <c r="J34"/>
  <c r="H19" i="3"/>
  <c r="H14"/>
  <c r="I14"/>
  <c r="K14" s="1"/>
  <c r="H9"/>
  <c r="I9"/>
  <c r="D5"/>
  <c r="E5"/>
  <c r="F5"/>
  <c r="D6"/>
  <c r="E6"/>
  <c r="F6"/>
  <c r="C6"/>
  <c r="K9" l="1"/>
  <c r="J19"/>
  <c r="M19" s="1"/>
  <c r="L19" s="1"/>
  <c r="C2" i="14"/>
  <c r="F2" s="1"/>
  <c r="K19" i="3"/>
  <c r="J14"/>
  <c r="M14" s="1"/>
  <c r="L14" s="1"/>
  <c r="J9"/>
  <c r="H4"/>
  <c r="I4"/>
  <c r="C30" s="1"/>
  <c r="P22" i="5"/>
  <c r="C22"/>
  <c r="D22"/>
  <c r="E22"/>
  <c r="F22"/>
  <c r="G22"/>
  <c r="H22"/>
  <c r="I22"/>
  <c r="J22"/>
  <c r="K22"/>
  <c r="L22"/>
  <c r="M22"/>
  <c r="N22"/>
  <c r="O22"/>
  <c r="B22"/>
  <c r="D5" i="1"/>
  <c r="D30" i="3" l="1"/>
  <c r="C25"/>
  <c r="D36" s="1"/>
  <c r="E30"/>
  <c r="M9"/>
  <c r="L9" s="1"/>
  <c r="C3" i="14"/>
  <c r="D2"/>
  <c r="H2" s="1"/>
  <c r="J4" i="3"/>
  <c r="K4"/>
  <c r="B8" i="5"/>
  <c r="B10" s="1"/>
  <c r="K8"/>
  <c r="K10" s="1"/>
  <c r="N8"/>
  <c r="N10" s="1"/>
  <c r="J8"/>
  <c r="J10" s="1"/>
  <c r="M8"/>
  <c r="M10" s="1"/>
  <c r="I8"/>
  <c r="I10" s="1"/>
  <c r="L8"/>
  <c r="L10" s="1"/>
  <c r="H8"/>
  <c r="H10" s="1"/>
  <c r="G8"/>
  <c r="G10" s="1"/>
  <c r="F8"/>
  <c r="F10" s="1"/>
  <c r="E8"/>
  <c r="E10" s="1"/>
  <c r="D8"/>
  <c r="D10" s="1"/>
  <c r="C8"/>
  <c r="C10" s="1"/>
  <c r="H10" i="2"/>
  <c r="H9"/>
  <c r="H8"/>
  <c r="H6"/>
  <c r="H7"/>
  <c r="H5"/>
  <c r="H4"/>
  <c r="H3"/>
  <c r="E25" i="3" l="1"/>
  <c r="F6" i="14" s="1"/>
  <c r="D25" i="3"/>
  <c r="B25" s="1"/>
  <c r="B30"/>
  <c r="F30" s="1"/>
  <c r="D13" i="1"/>
  <c r="D13" i="15"/>
  <c r="D14" s="1"/>
  <c r="G2" i="14"/>
  <c r="D3"/>
  <c r="H3" s="1"/>
  <c r="F3"/>
  <c r="C4"/>
  <c r="H5" i="9"/>
  <c r="L5" s="1"/>
  <c r="M4" i="3"/>
  <c r="L4" s="1"/>
  <c r="D12" i="5"/>
  <c r="A11" i="1"/>
  <c r="A10"/>
  <c r="D17" i="15" l="1"/>
  <c r="D21" s="1"/>
  <c r="G3" i="14"/>
  <c r="D4"/>
  <c r="H4" s="1"/>
  <c r="F4"/>
  <c r="C5"/>
  <c r="C6" s="1"/>
  <c r="F25" i="3"/>
  <c r="G6" i="14" s="1"/>
  <c r="D37" i="3"/>
  <c r="B37" s="1"/>
  <c r="E36"/>
  <c r="F15" i="9"/>
  <c r="J15" s="1"/>
  <c r="F14"/>
  <c r="J14" s="1"/>
  <c r="G222" s="1"/>
  <c r="R5"/>
  <c r="D19" i="1"/>
  <c r="D6" i="14" l="1"/>
  <c r="D24" i="15"/>
  <c r="D23"/>
  <c r="D29" s="1"/>
  <c r="I43" s="1"/>
  <c r="G223" i="9"/>
  <c r="H223" s="1"/>
  <c r="I223" s="1"/>
  <c r="F36" i="3"/>
  <c r="G4" i="14"/>
  <c r="C7"/>
  <c r="F7" s="1"/>
  <c r="F5"/>
  <c r="D5"/>
  <c r="H5" s="1"/>
  <c r="H222" i="9"/>
  <c r="I222" s="1"/>
  <c r="R6"/>
  <c r="R7" s="1"/>
  <c r="R8" s="1"/>
  <c r="F16" s="1"/>
  <c r="D6" i="1"/>
  <c r="D4"/>
  <c r="G5" i="14" l="1"/>
  <c r="D7"/>
  <c r="H7" s="1"/>
  <c r="C8"/>
  <c r="D8" s="1"/>
  <c r="H8" s="1"/>
  <c r="J149" i="9"/>
  <c r="D14" i="1"/>
  <c r="G8" i="14" l="1"/>
  <c r="G7"/>
  <c r="F8"/>
  <c r="J16" i="9"/>
  <c r="D17" i="1"/>
  <c r="D21" s="1"/>
  <c r="G224" i="9" l="1"/>
  <c r="D23" i="1"/>
  <c r="D29" s="1"/>
  <c r="D24"/>
  <c r="H224" i="9" l="1"/>
  <c r="I224" s="1"/>
</calcChain>
</file>

<file path=xl/sharedStrings.xml><?xml version="1.0" encoding="utf-8"?>
<sst xmlns="http://schemas.openxmlformats.org/spreadsheetml/2006/main" count="1074" uniqueCount="259">
  <si>
    <t>Calculo de Reservatórios</t>
  </si>
  <si>
    <t>Qtd Quartos</t>
  </si>
  <si>
    <t>Qtd Total de Pessoas</t>
  </si>
  <si>
    <t>Qtd Pav. Tipo</t>
  </si>
  <si>
    <t>Qtd Aptos/Pav</t>
  </si>
  <si>
    <t>Tipo de Edifício</t>
  </si>
  <si>
    <t>Apartamentos</t>
  </si>
  <si>
    <t>Apartamentos de luxo</t>
  </si>
  <si>
    <t>Residência de luxo</t>
  </si>
  <si>
    <t>Residência de médio valor</t>
  </si>
  <si>
    <t>Apartamento de zelador</t>
  </si>
  <si>
    <t>Edifícios de escritório</t>
  </si>
  <si>
    <t>Escolas, internatos</t>
  </si>
  <si>
    <t>Escolas, externatos</t>
  </si>
  <si>
    <t>Escolas, semi-internatos</t>
  </si>
  <si>
    <t>Hospitais e postos de saúde</t>
  </si>
  <si>
    <t>Hotéis com cozinha e lavanderia</t>
  </si>
  <si>
    <t>Hotéis sem cozinha e lavanderia</t>
  </si>
  <si>
    <t>Lavanderias</t>
  </si>
  <si>
    <t>Quartéis</t>
  </si>
  <si>
    <t>Cavalariças</t>
  </si>
  <si>
    <t>Restaurantes</t>
  </si>
  <si>
    <t>Mercados</t>
  </si>
  <si>
    <t>Garagens e postos de serviços</t>
  </si>
  <si>
    <t>Rega de jardins</t>
  </si>
  <si>
    <t>Cinemas e teatros</t>
  </si>
  <si>
    <t>Igrejas</t>
  </si>
  <si>
    <t>Ambulatórios</t>
  </si>
  <si>
    <t>Creches</t>
  </si>
  <si>
    <t>Residências Populares</t>
  </si>
  <si>
    <t>Alojamentos Provisórios de obra</t>
  </si>
  <si>
    <t>Fábricas (uso pessoal)</t>
  </si>
  <si>
    <t>Fábrica com restaurante</t>
  </si>
  <si>
    <t>Usina de leite</t>
  </si>
  <si>
    <t>Matadouros de animais de grande porte</t>
  </si>
  <si>
    <t>Matadouros de animais de pequeno porte</t>
  </si>
  <si>
    <t>per capita</t>
  </si>
  <si>
    <t>por ocupante efetivo</t>
  </si>
  <si>
    <t>por aluno</t>
  </si>
  <si>
    <t>por leito</t>
  </si>
  <si>
    <t>por hóspede</t>
  </si>
  <si>
    <t>por kg de roupa seca</t>
  </si>
  <si>
    <t>por soldado</t>
  </si>
  <si>
    <t>por cavalo</t>
  </si>
  <si>
    <t>por refeição</t>
  </si>
  <si>
    <t>por m² de área</t>
  </si>
  <si>
    <t>por lugar</t>
  </si>
  <si>
    <t>por automóvel</t>
  </si>
  <si>
    <t>por operário</t>
  </si>
  <si>
    <t>por litro de leite</t>
  </si>
  <si>
    <t>por animal</t>
  </si>
  <si>
    <t>Estimativa de Consumo</t>
  </si>
  <si>
    <t>Máximo Provável</t>
  </si>
  <si>
    <t>Máximo Possível</t>
  </si>
  <si>
    <t>Medida</t>
  </si>
  <si>
    <t>Consumo Diário (litros)</t>
  </si>
  <si>
    <t>-</t>
  </si>
  <si>
    <t>Consumo Diário</t>
  </si>
  <si>
    <t>Residencial</t>
  </si>
  <si>
    <t>Consumo Total Diário</t>
  </si>
  <si>
    <t>Dias de reserva</t>
  </si>
  <si>
    <t xml:space="preserve">Reserva </t>
  </si>
  <si>
    <t>Reserva conforme Bombeiro GO</t>
  </si>
  <si>
    <t>Reserva Total do Reservatório</t>
  </si>
  <si>
    <t>Maior dimensão</t>
  </si>
  <si>
    <t>Menor dimensão</t>
  </si>
  <si>
    <t>Altura Total</t>
  </si>
  <si>
    <t>Altura Lâmina D'água Consumo</t>
  </si>
  <si>
    <t>Deve se lembrar que é necessário dividir o reservatório em duas células</t>
  </si>
  <si>
    <t>Reservatório Superior</t>
  </si>
  <si>
    <t>Reservatório Inferior</t>
  </si>
  <si>
    <t>Dados baseados na Norma Técnica 22/2014 do Corpo de Bombeiros de Goiás.</t>
  </si>
  <si>
    <t>Peças</t>
  </si>
  <si>
    <t>Peso</t>
  </si>
  <si>
    <t>Vazão</t>
  </si>
  <si>
    <t>Bacia Sanitária - Válvula de Descarga</t>
  </si>
  <si>
    <t>Bacia Sanitária - Caixa de Descarga</t>
  </si>
  <si>
    <t>Qtd Escrit/Pav</t>
  </si>
  <si>
    <t>Qtd Funcionarios/Escrit</t>
  </si>
  <si>
    <t>Qtd Salas/Pav</t>
  </si>
  <si>
    <t>Qtd Alunos/Sala</t>
  </si>
  <si>
    <t>Qtd Leitos</t>
  </si>
  <si>
    <t>Qtd Hospedes/Apto</t>
  </si>
  <si>
    <t>Kg de roupa seca</t>
  </si>
  <si>
    <t>Qtd Soldados</t>
  </si>
  <si>
    <t>Qtd Cavalos</t>
  </si>
  <si>
    <t>Qtd Refeições/dia</t>
  </si>
  <si>
    <t>Qtd m² área</t>
  </si>
  <si>
    <t>Qtd veículos</t>
  </si>
  <si>
    <t>Qtd Poltronas</t>
  </si>
  <si>
    <t>Qtd Pessoas</t>
  </si>
  <si>
    <t>Qtd Operários</t>
  </si>
  <si>
    <t>Qtd Litros de leite</t>
  </si>
  <si>
    <t>Qtd Animais</t>
  </si>
  <si>
    <t>Dimensao Total do Reservatório (metros)</t>
  </si>
  <si>
    <t>Descrição 1</t>
  </si>
  <si>
    <t>Descrição 2</t>
  </si>
  <si>
    <t>Descrição 3</t>
  </si>
  <si>
    <t>Qtd Total Pessoas</t>
  </si>
  <si>
    <t>Qtd Total Ocupante Efetivo</t>
  </si>
  <si>
    <t>Qtd Total Alunos</t>
  </si>
  <si>
    <t>Qtd Total Leitos</t>
  </si>
  <si>
    <t>Fórmula</t>
  </si>
  <si>
    <t>É necessário um valor maior ou igual a 1. NBR 5626 pede pelo menos 2 dias.</t>
  </si>
  <si>
    <t>Qtd Total Hospedes</t>
  </si>
  <si>
    <t>Qtd Total Roupa</t>
  </si>
  <si>
    <t>Qtd Total Soldados</t>
  </si>
  <si>
    <t>Qtd Total Cavalos</t>
  </si>
  <si>
    <t>Qtd Total Refeições</t>
  </si>
  <si>
    <t>Qtd Total Área</t>
  </si>
  <si>
    <t>Qtd Total Veículos</t>
  </si>
  <si>
    <t>Qtd Total Poltronas</t>
  </si>
  <si>
    <t>Qtd Total Operários</t>
  </si>
  <si>
    <t>Qtd Total Leite</t>
  </si>
  <si>
    <t>Qtd Total Animais</t>
  </si>
  <si>
    <t>Peça 1</t>
  </si>
  <si>
    <t>Peça 2</t>
  </si>
  <si>
    <t>Peça 3</t>
  </si>
  <si>
    <t>Diâmetro</t>
  </si>
  <si>
    <t>Perda de Carga</t>
  </si>
  <si>
    <t>Peça 4</t>
  </si>
  <si>
    <t>Peça 5</t>
  </si>
  <si>
    <t>Peça 6</t>
  </si>
  <si>
    <t>Peça 7</t>
  </si>
  <si>
    <t>Peça 8</t>
  </si>
  <si>
    <t>Peça 9</t>
  </si>
  <si>
    <t>Peça 10</t>
  </si>
  <si>
    <t>Peças de PVC</t>
  </si>
  <si>
    <t>Joelho 90º</t>
  </si>
  <si>
    <t>Joelho 45º</t>
  </si>
  <si>
    <t>Curva 90º</t>
  </si>
  <si>
    <t>Curva 45º</t>
  </si>
  <si>
    <t>Tê 90º Passagem direta</t>
  </si>
  <si>
    <t>Tê 90º Saída Lateral</t>
  </si>
  <si>
    <t>Entrada Normal</t>
  </si>
  <si>
    <t>Entrada de borda</t>
  </si>
  <si>
    <t>Saída de canalização</t>
  </si>
  <si>
    <t>Válvula de Pé e Crivo</t>
  </si>
  <si>
    <t>Válvula de retenção tipo leve</t>
  </si>
  <si>
    <t>Válvula de retenção tipo pesado</t>
  </si>
  <si>
    <t>Registro de Globo Aberto</t>
  </si>
  <si>
    <t>Registro de Gaveta Aberto</t>
  </si>
  <si>
    <t>Registro de ângulo Aberto</t>
  </si>
  <si>
    <t>Apu1</t>
  </si>
  <si>
    <t>Apu2</t>
  </si>
  <si>
    <t>Apu3</t>
  </si>
  <si>
    <t>Apu4</t>
  </si>
  <si>
    <t>Peça</t>
  </si>
  <si>
    <t>Comp Virt</t>
  </si>
  <si>
    <t>Qtd</t>
  </si>
  <si>
    <t>Comp Tot</t>
  </si>
  <si>
    <t>Peça 11</t>
  </si>
  <si>
    <t>Peça 12</t>
  </si>
  <si>
    <t>Peça 13</t>
  </si>
  <si>
    <t>Comprimento Equivalente Total</t>
  </si>
  <si>
    <t>Comprimento Real Total</t>
  </si>
  <si>
    <t>Pia - Torneira Elétrica</t>
  </si>
  <si>
    <t>Tanque</t>
  </si>
  <si>
    <t>Torneira - Uso Geral</t>
  </si>
  <si>
    <t>Pia - Água Fria</t>
  </si>
  <si>
    <t>Mictório com sifão - Válvula de descarga</t>
  </si>
  <si>
    <t>Lavatório - Água Fria</t>
  </si>
  <si>
    <t>Lavadora de pratos ou roupas</t>
  </si>
  <si>
    <t>Chuveiro Elétrico</t>
  </si>
  <si>
    <t>Chuveiro ou Ducha - Água Fria</t>
  </si>
  <si>
    <t>Bidê - Água Fria</t>
  </si>
  <si>
    <t>Bebedouro</t>
  </si>
  <si>
    <t>Banheira - Água Fria</t>
  </si>
  <si>
    <t>nº</t>
  </si>
  <si>
    <t>Selecione os aparelhos de utilização a seguir conforme a ordem do primeiro aparelho no sub-ramal ao último.</t>
  </si>
  <si>
    <t>Sub-ramal 1</t>
  </si>
  <si>
    <t>Mictório sem sifão - Outros</t>
  </si>
  <si>
    <t>Vazão Total</t>
  </si>
  <si>
    <t>Peso Total</t>
  </si>
  <si>
    <t>Vazão Calc</t>
  </si>
  <si>
    <t>J</t>
  </si>
  <si>
    <t>Sub-ramal 2</t>
  </si>
  <si>
    <t>Sub-ramal 4</t>
  </si>
  <si>
    <t>Sub-ramal 3</t>
  </si>
  <si>
    <t>Diâmetro em função do Peso (mm)</t>
  </si>
  <si>
    <t>Diâmetro por Fair Whipple - Hsiao (mm)</t>
  </si>
  <si>
    <t>Coluna</t>
  </si>
  <si>
    <t>Qtd de Colunas</t>
  </si>
  <si>
    <t>Qtd Ramais/Coluna</t>
  </si>
  <si>
    <t>Coluna de Distribuição</t>
  </si>
  <si>
    <t>Diâmetro em funçao do peso (mm)</t>
  </si>
  <si>
    <t>Trajetos</t>
  </si>
  <si>
    <t>De</t>
  </si>
  <si>
    <t>Para</t>
  </si>
  <si>
    <t>Reservatório</t>
  </si>
  <si>
    <t>Ramal</t>
  </si>
  <si>
    <t>Hidrômetro</t>
  </si>
  <si>
    <t>&gt;</t>
  </si>
  <si>
    <t>Fair Whipple - Hsiao</t>
  </si>
  <si>
    <t>Vazão (l/seg)</t>
  </si>
  <si>
    <t>Vazão Total (m³/h)</t>
  </si>
  <si>
    <t>Hazen Willians</t>
  </si>
  <si>
    <t>Coeficiente C</t>
  </si>
  <si>
    <t>Peças de utilização</t>
  </si>
  <si>
    <t>Vazão (m³/seg)</t>
  </si>
  <si>
    <t>f</t>
  </si>
  <si>
    <t>Velocid</t>
  </si>
  <si>
    <t>Reynolds</t>
  </si>
  <si>
    <t>Hp</t>
  </si>
  <si>
    <t>Darcy -Weisbach</t>
  </si>
  <si>
    <t>V</t>
  </si>
  <si>
    <t>Rugosidade E</t>
  </si>
  <si>
    <t>Cálculo de Perda de Carga</t>
  </si>
  <si>
    <t>Comp. Virtual</t>
  </si>
  <si>
    <t>Com. Real</t>
  </si>
  <si>
    <t>Método</t>
  </si>
  <si>
    <t>Trajeto 1</t>
  </si>
  <si>
    <t>Trajeto 2</t>
  </si>
  <si>
    <t>Trajeto 3</t>
  </si>
  <si>
    <t xml:space="preserve">Ramal </t>
  </si>
  <si>
    <t>Trajeto 4</t>
  </si>
  <si>
    <t>Sub-Ramal 1</t>
  </si>
  <si>
    <t>Trajeto 5</t>
  </si>
  <si>
    <t>Sub-Ramal 2</t>
  </si>
  <si>
    <t>Trajeto 6</t>
  </si>
  <si>
    <t>Sub-Ramal 3</t>
  </si>
  <si>
    <t>Trajeto 7</t>
  </si>
  <si>
    <t>Sub-Ramal 4</t>
  </si>
  <si>
    <t>Trajeto 8</t>
  </si>
  <si>
    <t>Altura Laje a Laje</t>
  </si>
  <si>
    <t>Altura Chuveiro</t>
  </si>
  <si>
    <t>Pressão Total</t>
  </si>
  <si>
    <t>Perda</t>
  </si>
  <si>
    <t>Pressão (mca)</t>
  </si>
  <si>
    <t>Comprimento Total</t>
  </si>
  <si>
    <t>Fair Whipple</t>
  </si>
  <si>
    <t>Comp. (m)</t>
  </si>
  <si>
    <t>FW - Hsiao</t>
  </si>
  <si>
    <t>Hazen</t>
  </si>
  <si>
    <t>Darcy</t>
  </si>
  <si>
    <t>C</t>
  </si>
  <si>
    <t>E</t>
  </si>
  <si>
    <t>Velocidade</t>
  </si>
  <si>
    <t>Ø</t>
  </si>
  <si>
    <t>Diferença</t>
  </si>
  <si>
    <t>Fair Whipple Hsiao</t>
  </si>
  <si>
    <t>Darcy Weisbach</t>
  </si>
  <si>
    <t>Diâmetro pelo Peso</t>
  </si>
  <si>
    <t>Diâmetro por Fair Whipple</t>
  </si>
  <si>
    <t>Ramal Pav.</t>
  </si>
  <si>
    <t>Trecho</t>
  </si>
  <si>
    <t>Vazão (l/s)</t>
  </si>
  <si>
    <t>Trajeto 9</t>
  </si>
  <si>
    <t>Trajeto 10</t>
  </si>
  <si>
    <t>Trajeto 11</t>
  </si>
  <si>
    <t>Pressão disponível (mca)</t>
  </si>
  <si>
    <t>Área Construída (m²)</t>
  </si>
  <si>
    <t>Verificação</t>
  </si>
  <si>
    <t>Ramal Apart.</t>
  </si>
  <si>
    <t>Ramal Pavimento</t>
  </si>
  <si>
    <t>Ramal Apartamento</t>
  </si>
  <si>
    <t>Maior dimensão (m)</t>
  </si>
  <si>
    <t>Menor dimensão (m)</t>
  </si>
  <si>
    <t>Altura Barrilete</t>
  </si>
</sst>
</file>

<file path=xl/styles.xml><?xml version="1.0" encoding="utf-8"?>
<styleSheet xmlns="http://schemas.openxmlformats.org/spreadsheetml/2006/main">
  <numFmts count="7">
    <numFmt numFmtId="164" formatCode="0\ \l\t"/>
    <numFmt numFmtId="165" formatCode="0.0"/>
    <numFmt numFmtId="166" formatCode="0.0000"/>
    <numFmt numFmtId="167" formatCode="0.000"/>
    <numFmt numFmtId="168" formatCode="0.000000"/>
    <numFmt numFmtId="169" formatCode="0.00000000"/>
    <numFmt numFmtId="170" formatCode="0.0%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33939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797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291">
    <xf numFmtId="0" fontId="0" fillId="0" borderId="0" xfId="0"/>
    <xf numFmtId="0" fontId="1" fillId="0" borderId="0" xfId="0" applyFont="1"/>
    <xf numFmtId="0" fontId="0" fillId="0" borderId="0" xfId="0"/>
    <xf numFmtId="164" fontId="0" fillId="0" borderId="0" xfId="0" applyNumberFormat="1"/>
    <xf numFmtId="49" fontId="1" fillId="0" borderId="0" xfId="0" applyNumberFormat="1" applyFont="1"/>
    <xf numFmtId="49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4" xfId="0" applyBorder="1"/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6" borderId="4" xfId="0" applyFill="1" applyBorder="1"/>
    <xf numFmtId="0" fontId="0" fillId="6" borderId="14" xfId="0" applyFill="1" applyBorder="1"/>
    <xf numFmtId="0" fontId="0" fillId="6" borderId="15" xfId="0" applyFill="1" applyBorder="1"/>
    <xf numFmtId="0" fontId="0" fillId="0" borderId="16" xfId="0" applyBorder="1"/>
    <xf numFmtId="0" fontId="0" fillId="6" borderId="16" xfId="0" applyFill="1" applyBorder="1"/>
    <xf numFmtId="0" fontId="0" fillId="6" borderId="17" xfId="0" applyFill="1" applyBorder="1"/>
    <xf numFmtId="0" fontId="0" fillId="6" borderId="18" xfId="0" applyFill="1" applyBorder="1"/>
    <xf numFmtId="0" fontId="0" fillId="0" borderId="19" xfId="0" applyBorder="1" applyAlignment="1">
      <alignment horizontal="center" vertical="center" wrapText="1"/>
    </xf>
    <xf numFmtId="0" fontId="0" fillId="6" borderId="20" xfId="0" applyFill="1" applyBorder="1"/>
    <xf numFmtId="0" fontId="0" fillId="0" borderId="5" xfId="0" applyBorder="1"/>
    <xf numFmtId="0" fontId="0" fillId="6" borderId="5" xfId="0" applyFill="1" applyBorder="1"/>
    <xf numFmtId="0" fontId="0" fillId="6" borderId="21" xfId="0" applyFill="1" applyBorder="1"/>
    <xf numFmtId="0" fontId="0" fillId="0" borderId="10" xfId="0" applyBorder="1" applyAlignment="1">
      <alignment horizontal="center" vertical="center" wrapText="1"/>
    </xf>
    <xf numFmtId="0" fontId="0" fillId="6" borderId="22" xfId="0" applyFill="1" applyBorder="1"/>
    <xf numFmtId="0" fontId="0" fillId="0" borderId="23" xfId="0" applyBorder="1"/>
    <xf numFmtId="0" fontId="0" fillId="6" borderId="23" xfId="0" applyFill="1" applyBorder="1"/>
    <xf numFmtId="0" fontId="0" fillId="6" borderId="24" xfId="0" applyFill="1" applyBorder="1"/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5" borderId="0" xfId="0" applyFill="1"/>
    <xf numFmtId="0" fontId="4" fillId="7" borderId="0" xfId="0" applyFont="1" applyFill="1" applyAlignment="1">
      <alignment horizontal="center" vertical="center"/>
    </xf>
    <xf numFmtId="0" fontId="0" fillId="0" borderId="0" xfId="0" applyAlignment="1">
      <alignment wrapText="1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0" xfId="0" applyFill="1"/>
    <xf numFmtId="2" fontId="0" fillId="9" borderId="0" xfId="0" applyNumberFormat="1" applyFill="1"/>
    <xf numFmtId="0" fontId="0" fillId="9" borderId="0" xfId="0" applyFill="1" applyAlignment="1">
      <alignment wrapText="1"/>
    </xf>
    <xf numFmtId="0" fontId="0" fillId="10" borderId="0" xfId="0" applyFill="1" applyAlignment="1">
      <alignment horizontal="center" vertical="center"/>
    </xf>
    <xf numFmtId="0" fontId="0" fillId="10" borderId="0" xfId="0" applyFill="1"/>
    <xf numFmtId="2" fontId="0" fillId="10" borderId="0" xfId="0" applyNumberFormat="1" applyFill="1"/>
    <xf numFmtId="0" fontId="0" fillId="10" borderId="0" xfId="0" applyFill="1" applyAlignment="1">
      <alignment wrapText="1"/>
    </xf>
    <xf numFmtId="0" fontId="0" fillId="11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12" borderId="0" xfId="0" applyFill="1"/>
    <xf numFmtId="2" fontId="0" fillId="12" borderId="0" xfId="0" applyNumberFormat="1" applyFill="1"/>
    <xf numFmtId="0" fontId="0" fillId="12" borderId="0" xfId="0" applyFill="1" applyAlignment="1">
      <alignment wrapText="1"/>
    </xf>
    <xf numFmtId="0" fontId="0" fillId="13" borderId="0" xfId="0" applyFill="1" applyAlignment="1">
      <alignment horizontal="center" vertical="center"/>
    </xf>
    <xf numFmtId="0" fontId="0" fillId="13" borderId="0" xfId="0" applyFill="1"/>
    <xf numFmtId="2" fontId="0" fillId="13" borderId="0" xfId="0" applyNumberFormat="1" applyFill="1"/>
    <xf numFmtId="0" fontId="0" fillId="13" borderId="0" xfId="0" applyFill="1" applyAlignment="1">
      <alignment wrapText="1"/>
    </xf>
    <xf numFmtId="0" fontId="0" fillId="14" borderId="0" xfId="0" applyFill="1" applyAlignment="1">
      <alignment horizontal="center" vertical="center"/>
    </xf>
    <xf numFmtId="0" fontId="0" fillId="14" borderId="0" xfId="0" applyFill="1" applyAlignment="1">
      <alignment horizontal="center" vertical="center" wrapText="1"/>
    </xf>
    <xf numFmtId="0" fontId="0" fillId="16" borderId="0" xfId="0" applyFill="1" applyAlignment="1">
      <alignment horizontal="center" vertical="center"/>
    </xf>
    <xf numFmtId="0" fontId="1" fillId="10" borderId="0" xfId="0" applyFont="1" applyFill="1" applyAlignment="1">
      <alignment wrapText="1"/>
    </xf>
    <xf numFmtId="0" fontId="1" fillId="9" borderId="0" xfId="0" applyFont="1" applyFill="1" applyAlignment="1">
      <alignment wrapText="1"/>
    </xf>
    <xf numFmtId="0" fontId="1" fillId="13" borderId="0" xfId="0" applyFont="1" applyFill="1" applyAlignment="1">
      <alignment wrapText="1"/>
    </xf>
    <xf numFmtId="0" fontId="1" fillId="12" borderId="0" xfId="0" applyFont="1" applyFill="1" applyAlignment="1">
      <alignment wrapText="1"/>
    </xf>
    <xf numFmtId="0" fontId="0" fillId="16" borderId="0" xfId="0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0" fillId="14" borderId="0" xfId="0" applyFill="1" applyAlignment="1">
      <alignment horizontal="center" vertical="center" wrapText="1"/>
    </xf>
    <xf numFmtId="0" fontId="0" fillId="18" borderId="0" xfId="0" applyFill="1" applyAlignment="1">
      <alignment horizontal="center" wrapText="1"/>
    </xf>
    <xf numFmtId="2" fontId="0" fillId="19" borderId="0" xfId="0" applyNumberFormat="1" applyFill="1"/>
    <xf numFmtId="0" fontId="1" fillId="19" borderId="0" xfId="0" applyFont="1" applyFill="1"/>
    <xf numFmtId="0" fontId="0" fillId="4" borderId="4" xfId="0" applyFill="1" applyBorder="1"/>
    <xf numFmtId="0" fontId="7" fillId="0" borderId="0" xfId="0" applyFont="1"/>
    <xf numFmtId="0" fontId="0" fillId="6" borderId="0" xfId="0" applyFill="1" applyBorder="1"/>
    <xf numFmtId="0" fontId="0" fillId="0" borderId="0" xfId="0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/>
    <xf numFmtId="0" fontId="0" fillId="0" borderId="0" xfId="0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8" fillId="0" borderId="0" xfId="0" applyFont="1"/>
    <xf numFmtId="166" fontId="0" fillId="0" borderId="4" xfId="0" applyNumberFormat="1" applyBorder="1"/>
    <xf numFmtId="0" fontId="0" fillId="15" borderId="4" xfId="0" applyFill="1" applyBorder="1" applyAlignment="1">
      <alignment horizontal="center" vertical="center" wrapText="1"/>
    </xf>
    <xf numFmtId="0" fontId="0" fillId="19" borderId="4" xfId="0" applyFill="1" applyBorder="1" applyAlignment="1">
      <alignment horizontal="center" vertical="center" wrapText="1"/>
    </xf>
    <xf numFmtId="0" fontId="0" fillId="20" borderId="4" xfId="0" applyFill="1" applyBorder="1" applyAlignment="1">
      <alignment horizontal="center" vertical="center" wrapText="1"/>
    </xf>
    <xf numFmtId="0" fontId="0" fillId="21" borderId="4" xfId="0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29" xfId="0" applyBorder="1"/>
    <xf numFmtId="0" fontId="1" fillId="0" borderId="27" xfId="0" applyFont="1" applyBorder="1"/>
    <xf numFmtId="0" fontId="1" fillId="0" borderId="32" xfId="0" applyFont="1" applyBorder="1"/>
    <xf numFmtId="0" fontId="1" fillId="0" borderId="32" xfId="0" applyFont="1" applyBorder="1" applyAlignment="1">
      <alignment horizontal="center" vertical="center" wrapText="1"/>
    </xf>
    <xf numFmtId="0" fontId="0" fillId="0" borderId="0" xfId="0" applyAlignment="1"/>
    <xf numFmtId="165" fontId="0" fillId="13" borderId="16" xfId="0" applyNumberFormat="1" applyFill="1" applyBorder="1" applyAlignment="1">
      <alignment horizontal="center" vertical="center" wrapText="1"/>
    </xf>
    <xf numFmtId="167" fontId="0" fillId="0" borderId="16" xfId="0" applyNumberFormat="1" applyBorder="1"/>
    <xf numFmtId="165" fontId="0" fillId="15" borderId="16" xfId="0" applyNumberFormat="1" applyFill="1" applyBorder="1" applyAlignment="1">
      <alignment horizontal="center" vertical="center" wrapText="1"/>
    </xf>
    <xf numFmtId="165" fontId="0" fillId="19" borderId="16" xfId="0" applyNumberFormat="1" applyFill="1" applyBorder="1" applyAlignment="1">
      <alignment horizontal="center" vertical="center" wrapText="1"/>
    </xf>
    <xf numFmtId="165" fontId="0" fillId="20" borderId="16" xfId="0" applyNumberFormat="1" applyFill="1" applyBorder="1" applyAlignment="1">
      <alignment horizontal="center" vertical="center" wrapText="1"/>
    </xf>
    <xf numFmtId="165" fontId="0" fillId="21" borderId="16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2" fontId="0" fillId="0" borderId="4" xfId="0" applyNumberFormat="1" applyBorder="1"/>
    <xf numFmtId="0" fontId="0" fillId="7" borderId="0" xfId="0" applyFill="1" applyBorder="1"/>
    <xf numFmtId="0" fontId="8" fillId="7" borderId="29" xfId="0" applyFont="1" applyFill="1" applyBorder="1"/>
    <xf numFmtId="0" fontId="8" fillId="7" borderId="0" xfId="0" applyFont="1" applyFill="1" applyBorder="1"/>
    <xf numFmtId="0" fontId="0" fillId="7" borderId="29" xfId="0" applyFill="1" applyBorder="1"/>
    <xf numFmtId="2" fontId="0" fillId="7" borderId="4" xfId="0" applyNumberFormat="1" applyFill="1" applyBorder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0" fillId="3" borderId="0" xfId="0" applyFill="1"/>
    <xf numFmtId="0" fontId="0" fillId="2" borderId="0" xfId="0" applyFill="1" applyAlignment="1">
      <alignment horizontal="right"/>
    </xf>
    <xf numFmtId="10" fontId="0" fillId="0" borderId="0" xfId="1" applyNumberFormat="1" applyFont="1"/>
    <xf numFmtId="2" fontId="0" fillId="0" borderId="0" xfId="0" applyNumberFormat="1" applyBorder="1"/>
    <xf numFmtId="0" fontId="0" fillId="0" borderId="9" xfId="0" applyBorder="1"/>
    <xf numFmtId="2" fontId="0" fillId="0" borderId="9" xfId="0" applyNumberFormat="1" applyBorder="1"/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0" quotePrefix="1" applyBorder="1"/>
    <xf numFmtId="0" fontId="0" fillId="21" borderId="4" xfId="0" applyFill="1" applyBorder="1" applyAlignment="1">
      <alignment horizontal="center" vertical="center" wrapText="1"/>
    </xf>
    <xf numFmtId="0" fontId="8" fillId="16" borderId="0" xfId="0" applyFont="1" applyFill="1" applyAlignment="1"/>
    <xf numFmtId="0" fontId="0" fillId="16" borderId="0" xfId="0" applyFill="1" applyAlignment="1"/>
    <xf numFmtId="0" fontId="0" fillId="0" borderId="4" xfId="0" applyBorder="1" applyAlignment="1">
      <alignment horizontal="center" vertical="center" wrapText="1"/>
    </xf>
    <xf numFmtId="170" fontId="0" fillId="0" borderId="0" xfId="1" applyNumberFormat="1" applyFont="1"/>
    <xf numFmtId="0" fontId="0" fillId="23" borderId="0" xfId="0" applyFill="1" applyAlignment="1">
      <alignment horizontal="center" wrapText="1"/>
    </xf>
    <xf numFmtId="0" fontId="0" fillId="13" borderId="4" xfId="0" applyFill="1" applyBorder="1" applyAlignment="1">
      <alignment horizontal="center" vertical="center" wrapText="1"/>
    </xf>
    <xf numFmtId="164" fontId="3" fillId="8" borderId="3" xfId="0" applyNumberFormat="1" applyFont="1" applyFill="1" applyBorder="1"/>
    <xf numFmtId="164" fontId="1" fillId="2" borderId="4" xfId="0" applyNumberFormat="1" applyFont="1" applyFill="1" applyBorder="1"/>
    <xf numFmtId="164" fontId="0" fillId="2" borderId="4" xfId="0" applyNumberFormat="1" applyFill="1" applyBorder="1"/>
    <xf numFmtId="164" fontId="0" fillId="11" borderId="4" xfId="0" applyNumberFormat="1" applyFill="1" applyBorder="1"/>
    <xf numFmtId="1" fontId="0" fillId="4" borderId="4" xfId="0" applyNumberFormat="1" applyFill="1" applyBorder="1"/>
    <xf numFmtId="2" fontId="0" fillId="2" borderId="4" xfId="0" applyNumberFormat="1" applyFill="1" applyBorder="1"/>
    <xf numFmtId="0" fontId="0" fillId="7" borderId="0" xfId="0" applyFill="1"/>
    <xf numFmtId="164" fontId="0" fillId="7" borderId="0" xfId="0" applyNumberFormat="1" applyFill="1"/>
    <xf numFmtId="0" fontId="0" fillId="7" borderId="0" xfId="0" applyNumberFormat="1" applyFill="1"/>
    <xf numFmtId="0" fontId="0" fillId="7" borderId="0" xfId="0" applyFill="1" applyBorder="1" applyAlignment="1"/>
    <xf numFmtId="0" fontId="13" fillId="7" borderId="0" xfId="0" applyFont="1" applyFill="1"/>
    <xf numFmtId="0" fontId="13" fillId="0" borderId="0" xfId="0" applyFont="1"/>
    <xf numFmtId="0" fontId="13" fillId="0" borderId="4" xfId="0" applyFont="1" applyBorder="1"/>
    <xf numFmtId="164" fontId="12" fillId="2" borderId="4" xfId="0" applyNumberFormat="1" applyFont="1" applyFill="1" applyBorder="1"/>
    <xf numFmtId="0" fontId="13" fillId="7" borderId="0" xfId="0" applyFont="1" applyFill="1" applyBorder="1" applyAlignment="1"/>
    <xf numFmtId="0" fontId="13" fillId="7" borderId="0" xfId="0" applyFont="1" applyFill="1" applyBorder="1"/>
    <xf numFmtId="164" fontId="13" fillId="7" borderId="0" xfId="0" applyNumberFormat="1" applyFont="1" applyFill="1"/>
    <xf numFmtId="164" fontId="13" fillId="2" borderId="4" xfId="0" applyNumberFormat="1" applyFont="1" applyFill="1" applyBorder="1"/>
    <xf numFmtId="164" fontId="13" fillId="0" borderId="0" xfId="0" applyNumberFormat="1" applyFont="1"/>
    <xf numFmtId="164" fontId="14" fillId="8" borderId="3" xfId="0" applyNumberFormat="1" applyFont="1" applyFill="1" applyBorder="1"/>
    <xf numFmtId="0" fontId="13" fillId="7" borderId="0" xfId="0" applyNumberFormat="1" applyFont="1" applyFill="1"/>
    <xf numFmtId="164" fontId="13" fillId="11" borderId="4" xfId="0" applyNumberFormat="1" applyFont="1" applyFill="1" applyBorder="1"/>
    <xf numFmtId="2" fontId="13" fillId="2" borderId="4" xfId="0" applyNumberFormat="1" applyFont="1" applyFill="1" applyBorder="1"/>
    <xf numFmtId="0" fontId="13" fillId="7" borderId="0" xfId="0" applyFont="1" applyFill="1" applyBorder="1" applyAlignment="1">
      <alignment horizontal="center" wrapText="1"/>
    </xf>
    <xf numFmtId="0" fontId="11" fillId="0" borderId="0" xfId="0" applyFont="1"/>
    <xf numFmtId="0" fontId="0" fillId="7" borderId="0" xfId="0" applyFill="1" applyAlignment="1">
      <alignment wrapText="1"/>
    </xf>
    <xf numFmtId="0" fontId="11" fillId="7" borderId="0" xfId="0" applyFont="1" applyFill="1"/>
    <xf numFmtId="0" fontId="11" fillId="7" borderId="0" xfId="0" applyFont="1" applyFill="1" applyAlignment="1">
      <alignment wrapText="1"/>
    </xf>
    <xf numFmtId="0" fontId="0" fillId="7" borderId="0" xfId="0" applyFill="1" applyAlignment="1"/>
    <xf numFmtId="0" fontId="11" fillId="7" borderId="0" xfId="0" applyFont="1" applyFill="1" applyAlignment="1">
      <alignment vertical="center"/>
    </xf>
    <xf numFmtId="0" fontId="0" fillId="7" borderId="0" xfId="0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1" fillId="0" borderId="38" xfId="0" applyFont="1" applyBorder="1"/>
    <xf numFmtId="166" fontId="0" fillId="0" borderId="17" xfId="0" applyNumberFormat="1" applyBorder="1"/>
    <xf numFmtId="167" fontId="0" fillId="0" borderId="18" xfId="0" applyNumberFormat="1" applyBorder="1"/>
    <xf numFmtId="0" fontId="0" fillId="0" borderId="37" xfId="0" applyBorder="1"/>
    <xf numFmtId="0" fontId="0" fillId="0" borderId="9" xfId="0" applyBorder="1" applyAlignment="1">
      <alignment vertical="center"/>
    </xf>
    <xf numFmtId="167" fontId="0" fillId="0" borderId="9" xfId="0" applyNumberFormat="1" applyBorder="1" applyAlignment="1">
      <alignment vertical="center"/>
    </xf>
    <xf numFmtId="0" fontId="1" fillId="0" borderId="9" xfId="0" applyFont="1" applyBorder="1"/>
    <xf numFmtId="0" fontId="8" fillId="7" borderId="0" xfId="0" applyFont="1" applyFill="1"/>
    <xf numFmtId="0" fontId="8" fillId="7" borderId="0" xfId="0" applyFont="1" applyFill="1" applyAlignment="1">
      <alignment wrapText="1"/>
    </xf>
    <xf numFmtId="0" fontId="8" fillId="7" borderId="0" xfId="0" applyFont="1" applyFill="1" applyAlignment="1"/>
    <xf numFmtId="0" fontId="11" fillId="7" borderId="0" xfId="0" applyFont="1" applyFill="1" applyAlignment="1"/>
    <xf numFmtId="2" fontId="0" fillId="26" borderId="0" xfId="0" applyNumberFormat="1" applyFill="1"/>
    <xf numFmtId="0" fontId="1" fillId="26" borderId="0" xfId="0" applyFont="1" applyFill="1"/>
    <xf numFmtId="0" fontId="0" fillId="16" borderId="0" xfId="0" applyFill="1"/>
    <xf numFmtId="0" fontId="0" fillId="0" borderId="0" xfId="0" applyAlignment="1">
      <alignment horizontal="right"/>
    </xf>
    <xf numFmtId="167" fontId="0" fillId="0" borderId="0" xfId="0" applyNumberFormat="1" applyAlignment="1">
      <alignment horizontal="right"/>
    </xf>
    <xf numFmtId="0" fontId="13" fillId="4" borderId="4" xfId="0" applyFont="1" applyFill="1" applyBorder="1" applyProtection="1">
      <protection locked="0"/>
    </xf>
    <xf numFmtId="165" fontId="13" fillId="4" borderId="4" xfId="0" applyNumberFormat="1" applyFont="1" applyFill="1" applyBorder="1" applyProtection="1">
      <protection locked="0"/>
    </xf>
    <xf numFmtId="0" fontId="0" fillId="4" borderId="4" xfId="0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0" fontId="0" fillId="0" borderId="0" xfId="0" applyAlignment="1">
      <alignment horizontal="left"/>
    </xf>
    <xf numFmtId="0" fontId="0" fillId="7" borderId="0" xfId="0" applyFill="1" applyAlignment="1">
      <alignment horizontal="left"/>
    </xf>
    <xf numFmtId="0" fontId="0" fillId="2" borderId="4" xfId="0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 wrapText="1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5" xfId="0" applyBorder="1" applyAlignment="1">
      <alignment horizontal="left"/>
    </xf>
    <xf numFmtId="164" fontId="0" fillId="0" borderId="5" xfId="0" applyNumberFormat="1" applyBorder="1" applyAlignment="1">
      <alignment horizontal="left"/>
    </xf>
    <xf numFmtId="164" fontId="0" fillId="0" borderId="4" xfId="0" applyNumberFormat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1" fontId="0" fillId="4" borderId="5" xfId="0" applyNumberFormat="1" applyFill="1" applyBorder="1" applyAlignment="1">
      <alignment horizontal="left"/>
    </xf>
    <xf numFmtId="1" fontId="0" fillId="4" borderId="4" xfId="0" applyNumberFormat="1" applyFill="1" applyBorder="1" applyAlignment="1">
      <alignment horizontal="left"/>
    </xf>
    <xf numFmtId="0" fontId="0" fillId="0" borderId="4" xfId="0" applyBorder="1" applyAlignment="1">
      <alignment horizontal="left" vertical="center"/>
    </xf>
    <xf numFmtId="0" fontId="3" fillId="8" borderId="1" xfId="0" applyFont="1" applyFill="1" applyBorder="1" applyAlignment="1">
      <alignment horizontal="left"/>
    </xf>
    <xf numFmtId="0" fontId="3" fillId="8" borderId="2" xfId="0" applyFont="1" applyFill="1" applyBorder="1" applyAlignment="1">
      <alignment horizontal="left"/>
    </xf>
    <xf numFmtId="0" fontId="2" fillId="3" borderId="0" xfId="0" applyFont="1" applyFill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37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1" fillId="3" borderId="4" xfId="0" applyFont="1" applyFill="1" applyBorder="1" applyAlignment="1">
      <alignment horizontal="center"/>
    </xf>
    <xf numFmtId="0" fontId="14" fillId="8" borderId="1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left"/>
    </xf>
    <xf numFmtId="0" fontId="13" fillId="7" borderId="0" xfId="0" applyFont="1" applyFill="1" applyAlignment="1">
      <alignment horizontal="left"/>
    </xf>
    <xf numFmtId="0" fontId="13" fillId="2" borderId="4" xfId="0" applyFont="1" applyFill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4" xfId="0" applyFont="1" applyBorder="1" applyAlignment="1">
      <alignment horizontal="center" wrapText="1"/>
    </xf>
    <xf numFmtId="2" fontId="0" fillId="7" borderId="0" xfId="0" applyNumberFormat="1" applyFill="1" applyAlignment="1">
      <alignment horizontal="center" vertical="center"/>
    </xf>
    <xf numFmtId="2" fontId="0" fillId="7" borderId="0" xfId="0" applyNumberFormat="1" applyFill="1" applyAlignment="1">
      <alignment horizontal="center" vertical="center" textRotation="90"/>
    </xf>
    <xf numFmtId="0" fontId="0" fillId="7" borderId="0" xfId="0" applyFill="1" applyAlignment="1">
      <alignment horizontal="center" vertical="center"/>
    </xf>
    <xf numFmtId="0" fontId="0" fillId="7" borderId="11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13" fillId="0" borderId="34" xfId="0" applyFont="1" applyBorder="1" applyAlignment="1">
      <alignment horizontal="center" wrapText="1"/>
    </xf>
    <xf numFmtId="0" fontId="13" fillId="0" borderId="33" xfId="0" applyFont="1" applyBorder="1" applyAlignment="1">
      <alignment horizontal="center" wrapText="1"/>
    </xf>
    <xf numFmtId="0" fontId="13" fillId="0" borderId="35" xfId="0" applyFont="1" applyBorder="1" applyAlignment="1">
      <alignment horizontal="center" wrapText="1"/>
    </xf>
    <xf numFmtId="0" fontId="13" fillId="0" borderId="36" xfId="0" applyFont="1" applyBorder="1" applyAlignment="1">
      <alignment horizontal="center" wrapText="1"/>
    </xf>
    <xf numFmtId="0" fontId="13" fillId="0" borderId="37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12" fillId="2" borderId="4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3" fillId="0" borderId="6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164" fontId="13" fillId="0" borderId="5" xfId="0" applyNumberFormat="1" applyFont="1" applyBorder="1" applyAlignment="1">
      <alignment horizontal="left"/>
    </xf>
    <xf numFmtId="164" fontId="13" fillId="0" borderId="4" xfId="0" applyNumberFormat="1" applyFont="1" applyBorder="1" applyAlignment="1">
      <alignment horizontal="left"/>
    </xf>
    <xf numFmtId="1" fontId="13" fillId="4" borderId="5" xfId="0" applyNumberFormat="1" applyFont="1" applyFill="1" applyBorder="1" applyAlignment="1" applyProtection="1">
      <alignment horizontal="left"/>
      <protection locked="0"/>
    </xf>
    <xf numFmtId="1" fontId="13" fillId="4" borderId="4" xfId="0" applyNumberFormat="1" applyFont="1" applyFill="1" applyBorder="1" applyAlignment="1" applyProtection="1">
      <alignment horizontal="left"/>
      <protection locked="0"/>
    </xf>
    <xf numFmtId="0" fontId="12" fillId="3" borderId="4" xfId="0" applyFont="1" applyFill="1" applyBorder="1" applyAlignment="1">
      <alignment horizontal="center"/>
    </xf>
    <xf numFmtId="0" fontId="6" fillId="22" borderId="0" xfId="0" applyFont="1" applyFill="1" applyAlignment="1">
      <alignment horizontal="center"/>
    </xf>
    <xf numFmtId="0" fontId="6" fillId="25" borderId="0" xfId="0" applyFont="1" applyFill="1" applyAlignment="1">
      <alignment horizontal="center"/>
    </xf>
    <xf numFmtId="0" fontId="5" fillId="17" borderId="0" xfId="0" applyFont="1" applyFill="1" applyAlignment="1">
      <alignment horizontal="center"/>
    </xf>
    <xf numFmtId="0" fontId="0" fillId="16" borderId="0" xfId="0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0" fillId="14" borderId="0" xfId="0" applyFill="1" applyAlignment="1">
      <alignment horizontal="center" vertical="center" wrapText="1"/>
    </xf>
    <xf numFmtId="0" fontId="6" fillId="24" borderId="0" xfId="0" applyFont="1" applyFill="1" applyAlignment="1">
      <alignment horizontal="center"/>
    </xf>
    <xf numFmtId="0" fontId="0" fillId="16" borderId="0" xfId="0" applyFill="1" applyAlignment="1">
      <alignment horizontal="center" wrapText="1"/>
    </xf>
    <xf numFmtId="0" fontId="1" fillId="10" borderId="0" xfId="0" applyFont="1" applyFill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15" borderId="27" xfId="0" applyFill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0" fillId="13" borderId="4" xfId="0" applyFill="1" applyBorder="1" applyAlignment="1">
      <alignment horizontal="center" vertical="center" wrapText="1"/>
    </xf>
    <xf numFmtId="0" fontId="8" fillId="7" borderId="29" xfId="0" applyFont="1" applyFill="1" applyBorder="1" applyAlignment="1">
      <alignment horizontal="center" vertical="center"/>
    </xf>
    <xf numFmtId="0" fontId="0" fillId="4" borderId="4" xfId="0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27" xfId="0" applyFill="1" applyBorder="1" applyAlignment="1">
      <alignment horizontal="center"/>
    </xf>
    <xf numFmtId="0" fontId="0" fillId="13" borderId="4" xfId="0" applyFill="1" applyBorder="1" applyAlignment="1">
      <alignment horizontal="center"/>
    </xf>
    <xf numFmtId="165" fontId="0" fillId="0" borderId="4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17" xfId="0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 wrapText="1"/>
    </xf>
    <xf numFmtId="0" fontId="0" fillId="15" borderId="4" xfId="0" applyFill="1" applyBorder="1" applyAlignment="1">
      <alignment horizontal="center" vertical="center" wrapText="1"/>
    </xf>
    <xf numFmtId="0" fontId="0" fillId="19" borderId="27" xfId="0" applyFill="1" applyBorder="1" applyAlignment="1">
      <alignment horizontal="center"/>
    </xf>
    <xf numFmtId="0" fontId="0" fillId="19" borderId="4" xfId="0" applyFill="1" applyBorder="1" applyAlignment="1">
      <alignment horizontal="center"/>
    </xf>
    <xf numFmtId="0" fontId="0" fillId="19" borderId="4" xfId="0" applyFill="1" applyBorder="1" applyAlignment="1">
      <alignment horizontal="center" vertical="center"/>
    </xf>
    <xf numFmtId="0" fontId="0" fillId="20" borderId="27" xfId="0" applyFill="1" applyBorder="1" applyAlignment="1">
      <alignment horizontal="center"/>
    </xf>
    <xf numFmtId="0" fontId="0" fillId="20" borderId="4" xfId="0" applyFill="1" applyBorder="1" applyAlignment="1">
      <alignment horizontal="center"/>
    </xf>
    <xf numFmtId="0" fontId="0" fillId="20" borderId="4" xfId="0" applyFill="1" applyBorder="1" applyAlignment="1">
      <alignment horizontal="center" vertical="center" wrapText="1"/>
    </xf>
    <xf numFmtId="0" fontId="0" fillId="20" borderId="4" xfId="0" applyFill="1" applyBorder="1" applyAlignment="1">
      <alignment horizontal="center" vertical="center"/>
    </xf>
    <xf numFmtId="0" fontId="0" fillId="21" borderId="27" xfId="0" applyFill="1" applyBorder="1" applyAlignment="1">
      <alignment horizontal="center"/>
    </xf>
    <xf numFmtId="0" fontId="0" fillId="21" borderId="4" xfId="0" applyFill="1" applyBorder="1" applyAlignment="1">
      <alignment horizontal="center"/>
    </xf>
    <xf numFmtId="0" fontId="0" fillId="21" borderId="4" xfId="0" applyFill="1" applyBorder="1" applyAlignment="1">
      <alignment horizontal="center" vertical="center" wrapText="1"/>
    </xf>
    <xf numFmtId="0" fontId="0" fillId="21" borderId="4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/>
    </xf>
    <xf numFmtId="0" fontId="0" fillId="9" borderId="31" xfId="0" applyFill="1" applyBorder="1" applyAlignment="1">
      <alignment horizontal="center"/>
    </xf>
    <xf numFmtId="0" fontId="0" fillId="9" borderId="28" xfId="0" applyFill="1" applyBorder="1" applyAlignment="1">
      <alignment horizontal="center"/>
    </xf>
    <xf numFmtId="0" fontId="6" fillId="17" borderId="1" xfId="0" applyFont="1" applyFill="1" applyBorder="1" applyAlignment="1">
      <alignment horizontal="center"/>
    </xf>
    <xf numFmtId="0" fontId="6" fillId="17" borderId="2" xfId="0" applyFont="1" applyFill="1" applyBorder="1" applyAlignment="1">
      <alignment horizontal="center"/>
    </xf>
    <xf numFmtId="0" fontId="6" fillId="17" borderId="3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4" xfId="0" applyBorder="1" applyProtection="1">
      <protection locked="0"/>
    </xf>
    <xf numFmtId="0" fontId="0" fillId="19" borderId="4" xfId="0" applyFill="1" applyBorder="1" applyAlignment="1" applyProtection="1">
      <alignment horizontal="center" vertical="center"/>
      <protection locked="0"/>
    </xf>
    <xf numFmtId="0" fontId="0" fillId="20" borderId="4" xfId="0" applyFill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0" fontId="0" fillId="10" borderId="0" xfId="0" applyFill="1" applyProtection="1">
      <protection locked="0"/>
    </xf>
    <xf numFmtId="0" fontId="0" fillId="9" borderId="0" xfId="0" applyFill="1" applyProtection="1">
      <protection locked="0"/>
    </xf>
    <xf numFmtId="0" fontId="0" fillId="13" borderId="0" xfId="0" applyFill="1" applyProtection="1">
      <protection locked="0"/>
    </xf>
    <xf numFmtId="0" fontId="0" fillId="12" borderId="0" xfId="0" applyFill="1" applyProtection="1">
      <protection locked="0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D10D0D"/>
      <color rgb="FFFF7979"/>
      <color rgb="FFF33939"/>
      <color rgb="FFFFFF99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Diâmetros por trecho de tubulação</a:t>
            </a:r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lineMarker"/>
        <c:ser>
          <c:idx val="0"/>
          <c:order val="0"/>
          <c:tx>
            <c:strRef>
              <c:f>'Graf - Diam.Proj'!$C$1</c:f>
              <c:strCache>
                <c:ptCount val="1"/>
                <c:pt idx="0">
                  <c:v>Peso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'Graf - Diam.Proj'!$B$2:$B$8</c:f>
              <c:strCache>
                <c:ptCount val="7"/>
                <c:pt idx="0">
                  <c:v>Sub-ramal 4</c:v>
                </c:pt>
                <c:pt idx="1">
                  <c:v>Sub-ramal 3</c:v>
                </c:pt>
                <c:pt idx="2">
                  <c:v>Sub-ramal 2</c:v>
                </c:pt>
                <c:pt idx="3">
                  <c:v>Sub-ramal 1</c:v>
                </c:pt>
                <c:pt idx="4">
                  <c:v>Ramal Apart.</c:v>
                </c:pt>
                <c:pt idx="5">
                  <c:v>Ramal Pav.</c:v>
                </c:pt>
                <c:pt idx="6">
                  <c:v>Coluna</c:v>
                </c:pt>
              </c:strCache>
            </c:strRef>
          </c:xVal>
          <c:yVal>
            <c:numRef>
              <c:f>'Graf - Diam.Proj'!$C$2:$C$8</c:f>
            </c:numRef>
          </c:yVal>
        </c:ser>
        <c:ser>
          <c:idx val="1"/>
          <c:order val="1"/>
          <c:tx>
            <c:strRef>
              <c:f>'Graf - Diam.Proj'!$D$1</c:f>
              <c:strCache>
                <c:ptCount val="1"/>
                <c:pt idx="0">
                  <c:v>Vazão (l/s)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strRef>
              <c:f>'Graf - Diam.Proj'!$B$2:$B$8</c:f>
              <c:strCache>
                <c:ptCount val="7"/>
                <c:pt idx="0">
                  <c:v>Sub-ramal 4</c:v>
                </c:pt>
                <c:pt idx="1">
                  <c:v>Sub-ramal 3</c:v>
                </c:pt>
                <c:pt idx="2">
                  <c:v>Sub-ramal 2</c:v>
                </c:pt>
                <c:pt idx="3">
                  <c:v>Sub-ramal 1</c:v>
                </c:pt>
                <c:pt idx="4">
                  <c:v>Ramal Apart.</c:v>
                </c:pt>
                <c:pt idx="5">
                  <c:v>Ramal Pav.</c:v>
                </c:pt>
                <c:pt idx="6">
                  <c:v>Coluna</c:v>
                </c:pt>
              </c:strCache>
            </c:strRef>
          </c:xVal>
          <c:yVal>
            <c:numRef>
              <c:f>'Graf - Diam.Proj'!$D$2:$D$8</c:f>
            </c:numRef>
          </c:yVal>
        </c:ser>
        <c:ser>
          <c:idx val="2"/>
          <c:order val="2"/>
          <c:tx>
            <c:strRef>
              <c:f>'Graf - Diam.Proj'!$E$1</c:f>
              <c:strCache>
                <c:ptCount val="1"/>
                <c:pt idx="0">
                  <c:v>J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strRef>
              <c:f>'Graf - Diam.Proj'!$B$2:$B$8</c:f>
              <c:strCache>
                <c:ptCount val="7"/>
                <c:pt idx="0">
                  <c:v>Sub-ramal 4</c:v>
                </c:pt>
                <c:pt idx="1">
                  <c:v>Sub-ramal 3</c:v>
                </c:pt>
                <c:pt idx="2">
                  <c:v>Sub-ramal 2</c:v>
                </c:pt>
                <c:pt idx="3">
                  <c:v>Sub-ramal 1</c:v>
                </c:pt>
                <c:pt idx="4">
                  <c:v>Ramal Apart.</c:v>
                </c:pt>
                <c:pt idx="5">
                  <c:v>Ramal Pav.</c:v>
                </c:pt>
                <c:pt idx="6">
                  <c:v>Coluna</c:v>
                </c:pt>
              </c:strCache>
            </c:strRef>
          </c:xVal>
          <c:yVal>
            <c:numRef>
              <c:f>'Graf - Diam.Proj'!$E$2:$E$8</c:f>
            </c:numRef>
          </c:yVal>
        </c:ser>
        <c:ser>
          <c:idx val="3"/>
          <c:order val="3"/>
          <c:tx>
            <c:strRef>
              <c:f>'Graf - Diam.Proj'!$F$1</c:f>
              <c:strCache>
                <c:ptCount val="1"/>
                <c:pt idx="0">
                  <c:v>Diâmetro em função do Peso (mm)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Ref>
              <c:f>'Graf - Diam.Proj'!$B$2:$B$8</c:f>
              <c:strCache>
                <c:ptCount val="7"/>
                <c:pt idx="0">
                  <c:v>Sub-ramal 4</c:v>
                </c:pt>
                <c:pt idx="1">
                  <c:v>Sub-ramal 3</c:v>
                </c:pt>
                <c:pt idx="2">
                  <c:v>Sub-ramal 2</c:v>
                </c:pt>
                <c:pt idx="3">
                  <c:v>Sub-ramal 1</c:v>
                </c:pt>
                <c:pt idx="4">
                  <c:v>Ramal Apart.</c:v>
                </c:pt>
                <c:pt idx="5">
                  <c:v>Ramal Pav.</c:v>
                </c:pt>
                <c:pt idx="6">
                  <c:v>Coluna</c:v>
                </c:pt>
              </c:strCache>
            </c:strRef>
          </c:xVal>
          <c:yVal>
            <c:numRef>
              <c:f>'Graf - Diam.Proj'!$F$2:$F$8</c:f>
              <c:numCache>
                <c:formatCode>General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40</c:v>
                </c:pt>
              </c:numCache>
            </c:numRef>
          </c:yVal>
        </c:ser>
        <c:ser>
          <c:idx val="4"/>
          <c:order val="4"/>
          <c:tx>
            <c:strRef>
              <c:f>'Graf - Diam.Proj'!$G$1</c:f>
              <c:strCache>
                <c:ptCount val="1"/>
                <c:pt idx="0">
                  <c:v>Diâmetro por Fair Whipple - Hsiao (mm)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strRef>
              <c:f>'Graf - Diam.Proj'!$B$2:$B$8</c:f>
              <c:strCache>
                <c:ptCount val="7"/>
                <c:pt idx="0">
                  <c:v>Sub-ramal 4</c:v>
                </c:pt>
                <c:pt idx="1">
                  <c:v>Sub-ramal 3</c:v>
                </c:pt>
                <c:pt idx="2">
                  <c:v>Sub-ramal 2</c:v>
                </c:pt>
                <c:pt idx="3">
                  <c:v>Sub-ramal 1</c:v>
                </c:pt>
                <c:pt idx="4">
                  <c:v>Ramal Apart.</c:v>
                </c:pt>
                <c:pt idx="5">
                  <c:v>Ramal Pav.</c:v>
                </c:pt>
                <c:pt idx="6">
                  <c:v>Coluna</c:v>
                </c:pt>
              </c:strCache>
            </c:strRef>
          </c:xVal>
          <c:yVal>
            <c:numRef>
              <c:f>'Graf - Diam.Proj'!$G$2:$G$8</c:f>
              <c:numCache>
                <c:formatCode>General</c:formatCode>
                <c:ptCount val="7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32</c:v>
                </c:pt>
                <c:pt idx="6">
                  <c:v>50</c:v>
                </c:pt>
              </c:numCache>
            </c:numRef>
          </c:yVal>
        </c:ser>
        <c:axId val="75506816"/>
        <c:axId val="75534336"/>
      </c:scatterChart>
      <c:valAx>
        <c:axId val="75506816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Trechos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534336"/>
        <c:crosses val="autoZero"/>
        <c:crossBetween val="midCat"/>
      </c:valAx>
      <c:valAx>
        <c:axId val="75534336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Diâmetros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506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Diâmetro</a:t>
            </a:r>
            <a:r>
              <a:rPr lang="pt-BR" baseline="0"/>
              <a:t> pelo Peso x Diâmetro por Hsiao</a:t>
            </a:r>
            <a:endParaRPr lang="pt-BR"/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smoothMarker"/>
        <c:ser>
          <c:idx val="0"/>
          <c:order val="0"/>
          <c:tx>
            <c:strRef>
              <c:f>'Graf - Diam.Teoria'!$E$2</c:f>
              <c:strCache>
                <c:ptCount val="1"/>
                <c:pt idx="0">
                  <c:v>Diâmetro pelo Peso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- Diam.Teoria'!$D$3:$D$6002</c:f>
              <c:numCache>
                <c:formatCode>General</c:formatCode>
                <c:ptCount val="6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  <c:pt idx="1000">
                  <c:v>1001</c:v>
                </c:pt>
                <c:pt idx="1001">
                  <c:v>1002</c:v>
                </c:pt>
                <c:pt idx="1002">
                  <c:v>1003</c:v>
                </c:pt>
                <c:pt idx="1003">
                  <c:v>1004</c:v>
                </c:pt>
                <c:pt idx="1004">
                  <c:v>1005</c:v>
                </c:pt>
                <c:pt idx="1005">
                  <c:v>1006</c:v>
                </c:pt>
                <c:pt idx="1006">
                  <c:v>1007</c:v>
                </c:pt>
                <c:pt idx="1007">
                  <c:v>1008</c:v>
                </c:pt>
                <c:pt idx="1008">
                  <c:v>1009</c:v>
                </c:pt>
                <c:pt idx="1009">
                  <c:v>1010</c:v>
                </c:pt>
                <c:pt idx="1010">
                  <c:v>1011</c:v>
                </c:pt>
                <c:pt idx="1011">
                  <c:v>1012</c:v>
                </c:pt>
                <c:pt idx="1012">
                  <c:v>1013</c:v>
                </c:pt>
                <c:pt idx="1013">
                  <c:v>1014</c:v>
                </c:pt>
                <c:pt idx="1014">
                  <c:v>1015</c:v>
                </c:pt>
                <c:pt idx="1015">
                  <c:v>1016</c:v>
                </c:pt>
                <c:pt idx="1016">
                  <c:v>1017</c:v>
                </c:pt>
                <c:pt idx="1017">
                  <c:v>1018</c:v>
                </c:pt>
                <c:pt idx="1018">
                  <c:v>1019</c:v>
                </c:pt>
                <c:pt idx="1019">
                  <c:v>1020</c:v>
                </c:pt>
                <c:pt idx="1020">
                  <c:v>1021</c:v>
                </c:pt>
                <c:pt idx="1021">
                  <c:v>1022</c:v>
                </c:pt>
                <c:pt idx="1022">
                  <c:v>1023</c:v>
                </c:pt>
                <c:pt idx="1023">
                  <c:v>1024</c:v>
                </c:pt>
                <c:pt idx="1024">
                  <c:v>1025</c:v>
                </c:pt>
                <c:pt idx="1025">
                  <c:v>1026</c:v>
                </c:pt>
                <c:pt idx="1026">
                  <c:v>1027</c:v>
                </c:pt>
                <c:pt idx="1027">
                  <c:v>1028</c:v>
                </c:pt>
                <c:pt idx="1028">
                  <c:v>1029</c:v>
                </c:pt>
                <c:pt idx="1029">
                  <c:v>1030</c:v>
                </c:pt>
                <c:pt idx="1030">
                  <c:v>1031</c:v>
                </c:pt>
                <c:pt idx="1031">
                  <c:v>1032</c:v>
                </c:pt>
                <c:pt idx="1032">
                  <c:v>1033</c:v>
                </c:pt>
                <c:pt idx="1033">
                  <c:v>1034</c:v>
                </c:pt>
                <c:pt idx="1034">
                  <c:v>1035</c:v>
                </c:pt>
                <c:pt idx="1035">
                  <c:v>1036</c:v>
                </c:pt>
                <c:pt idx="1036">
                  <c:v>1037</c:v>
                </c:pt>
                <c:pt idx="1037">
                  <c:v>1038</c:v>
                </c:pt>
                <c:pt idx="1038">
                  <c:v>1039</c:v>
                </c:pt>
                <c:pt idx="1039">
                  <c:v>1040</c:v>
                </c:pt>
                <c:pt idx="1040">
                  <c:v>1041</c:v>
                </c:pt>
                <c:pt idx="1041">
                  <c:v>1042</c:v>
                </c:pt>
                <c:pt idx="1042">
                  <c:v>1043</c:v>
                </c:pt>
                <c:pt idx="1043">
                  <c:v>1044</c:v>
                </c:pt>
                <c:pt idx="1044">
                  <c:v>1045</c:v>
                </c:pt>
                <c:pt idx="1045">
                  <c:v>1046</c:v>
                </c:pt>
                <c:pt idx="1046">
                  <c:v>1047</c:v>
                </c:pt>
                <c:pt idx="1047">
                  <c:v>1048</c:v>
                </c:pt>
                <c:pt idx="1048">
                  <c:v>1049</c:v>
                </c:pt>
                <c:pt idx="1049">
                  <c:v>1050</c:v>
                </c:pt>
                <c:pt idx="1050">
                  <c:v>1051</c:v>
                </c:pt>
                <c:pt idx="1051">
                  <c:v>1052</c:v>
                </c:pt>
                <c:pt idx="1052">
                  <c:v>1053</c:v>
                </c:pt>
                <c:pt idx="1053">
                  <c:v>1054</c:v>
                </c:pt>
                <c:pt idx="1054">
                  <c:v>1055</c:v>
                </c:pt>
                <c:pt idx="1055">
                  <c:v>1056</c:v>
                </c:pt>
                <c:pt idx="1056">
                  <c:v>1057</c:v>
                </c:pt>
                <c:pt idx="1057">
                  <c:v>1058</c:v>
                </c:pt>
                <c:pt idx="1058">
                  <c:v>1059</c:v>
                </c:pt>
                <c:pt idx="1059">
                  <c:v>1060</c:v>
                </c:pt>
                <c:pt idx="1060">
                  <c:v>1061</c:v>
                </c:pt>
                <c:pt idx="1061">
                  <c:v>1062</c:v>
                </c:pt>
                <c:pt idx="1062">
                  <c:v>1063</c:v>
                </c:pt>
                <c:pt idx="1063">
                  <c:v>1064</c:v>
                </c:pt>
                <c:pt idx="1064">
                  <c:v>1065</c:v>
                </c:pt>
                <c:pt idx="1065">
                  <c:v>1066</c:v>
                </c:pt>
                <c:pt idx="1066">
                  <c:v>1067</c:v>
                </c:pt>
                <c:pt idx="1067">
                  <c:v>1068</c:v>
                </c:pt>
                <c:pt idx="1068">
                  <c:v>1069</c:v>
                </c:pt>
                <c:pt idx="1069">
                  <c:v>1070</c:v>
                </c:pt>
                <c:pt idx="1070">
                  <c:v>1071</c:v>
                </c:pt>
                <c:pt idx="1071">
                  <c:v>1072</c:v>
                </c:pt>
                <c:pt idx="1072">
                  <c:v>1073</c:v>
                </c:pt>
                <c:pt idx="1073">
                  <c:v>1074</c:v>
                </c:pt>
                <c:pt idx="1074">
                  <c:v>1075</c:v>
                </c:pt>
                <c:pt idx="1075">
                  <c:v>1076</c:v>
                </c:pt>
                <c:pt idx="1076">
                  <c:v>1077</c:v>
                </c:pt>
                <c:pt idx="1077">
                  <c:v>1078</c:v>
                </c:pt>
                <c:pt idx="1078">
                  <c:v>1079</c:v>
                </c:pt>
                <c:pt idx="1079">
                  <c:v>1080</c:v>
                </c:pt>
                <c:pt idx="1080">
                  <c:v>1081</c:v>
                </c:pt>
                <c:pt idx="1081">
                  <c:v>1082</c:v>
                </c:pt>
                <c:pt idx="1082">
                  <c:v>1083</c:v>
                </c:pt>
                <c:pt idx="1083">
                  <c:v>1084</c:v>
                </c:pt>
                <c:pt idx="1084">
                  <c:v>1085</c:v>
                </c:pt>
                <c:pt idx="1085">
                  <c:v>1086</c:v>
                </c:pt>
                <c:pt idx="1086">
                  <c:v>1087</c:v>
                </c:pt>
                <c:pt idx="1087">
                  <c:v>1088</c:v>
                </c:pt>
                <c:pt idx="1088">
                  <c:v>1089</c:v>
                </c:pt>
                <c:pt idx="1089">
                  <c:v>1090</c:v>
                </c:pt>
                <c:pt idx="1090">
                  <c:v>1091</c:v>
                </c:pt>
                <c:pt idx="1091">
                  <c:v>1092</c:v>
                </c:pt>
                <c:pt idx="1092">
                  <c:v>1093</c:v>
                </c:pt>
                <c:pt idx="1093">
                  <c:v>1094</c:v>
                </c:pt>
                <c:pt idx="1094">
                  <c:v>1095</c:v>
                </c:pt>
                <c:pt idx="1095">
                  <c:v>1096</c:v>
                </c:pt>
                <c:pt idx="1096">
                  <c:v>1097</c:v>
                </c:pt>
                <c:pt idx="1097">
                  <c:v>1098</c:v>
                </c:pt>
                <c:pt idx="1098">
                  <c:v>1099</c:v>
                </c:pt>
                <c:pt idx="1099">
                  <c:v>1100</c:v>
                </c:pt>
                <c:pt idx="1100">
                  <c:v>1101</c:v>
                </c:pt>
                <c:pt idx="1101">
                  <c:v>1102</c:v>
                </c:pt>
                <c:pt idx="1102">
                  <c:v>1103</c:v>
                </c:pt>
                <c:pt idx="1103">
                  <c:v>1104</c:v>
                </c:pt>
                <c:pt idx="1104">
                  <c:v>1105</c:v>
                </c:pt>
                <c:pt idx="1105">
                  <c:v>1106</c:v>
                </c:pt>
                <c:pt idx="1106">
                  <c:v>1107</c:v>
                </c:pt>
                <c:pt idx="1107">
                  <c:v>1108</c:v>
                </c:pt>
                <c:pt idx="1108">
                  <c:v>1109</c:v>
                </c:pt>
                <c:pt idx="1109">
                  <c:v>1110</c:v>
                </c:pt>
                <c:pt idx="1110">
                  <c:v>1111</c:v>
                </c:pt>
                <c:pt idx="1111">
                  <c:v>1112</c:v>
                </c:pt>
                <c:pt idx="1112">
                  <c:v>1113</c:v>
                </c:pt>
                <c:pt idx="1113">
                  <c:v>1114</c:v>
                </c:pt>
                <c:pt idx="1114">
                  <c:v>1115</c:v>
                </c:pt>
                <c:pt idx="1115">
                  <c:v>1116</c:v>
                </c:pt>
                <c:pt idx="1116">
                  <c:v>1117</c:v>
                </c:pt>
                <c:pt idx="1117">
                  <c:v>1118</c:v>
                </c:pt>
                <c:pt idx="1118">
                  <c:v>1119</c:v>
                </c:pt>
                <c:pt idx="1119">
                  <c:v>1120</c:v>
                </c:pt>
                <c:pt idx="1120">
                  <c:v>1121</c:v>
                </c:pt>
                <c:pt idx="1121">
                  <c:v>1122</c:v>
                </c:pt>
                <c:pt idx="1122">
                  <c:v>1123</c:v>
                </c:pt>
                <c:pt idx="1123">
                  <c:v>1124</c:v>
                </c:pt>
                <c:pt idx="1124">
                  <c:v>1125</c:v>
                </c:pt>
                <c:pt idx="1125">
                  <c:v>1126</c:v>
                </c:pt>
                <c:pt idx="1126">
                  <c:v>1127</c:v>
                </c:pt>
                <c:pt idx="1127">
                  <c:v>1128</c:v>
                </c:pt>
                <c:pt idx="1128">
                  <c:v>1129</c:v>
                </c:pt>
                <c:pt idx="1129">
                  <c:v>1130</c:v>
                </c:pt>
                <c:pt idx="1130">
                  <c:v>1131</c:v>
                </c:pt>
                <c:pt idx="1131">
                  <c:v>1132</c:v>
                </c:pt>
                <c:pt idx="1132">
                  <c:v>1133</c:v>
                </c:pt>
                <c:pt idx="1133">
                  <c:v>1134</c:v>
                </c:pt>
                <c:pt idx="1134">
                  <c:v>1135</c:v>
                </c:pt>
                <c:pt idx="1135">
                  <c:v>1136</c:v>
                </c:pt>
                <c:pt idx="1136">
                  <c:v>1137</c:v>
                </c:pt>
                <c:pt idx="1137">
                  <c:v>1138</c:v>
                </c:pt>
                <c:pt idx="1138">
                  <c:v>1139</c:v>
                </c:pt>
                <c:pt idx="1139">
                  <c:v>1140</c:v>
                </c:pt>
                <c:pt idx="1140">
                  <c:v>1141</c:v>
                </c:pt>
                <c:pt idx="1141">
                  <c:v>1142</c:v>
                </c:pt>
                <c:pt idx="1142">
                  <c:v>1143</c:v>
                </c:pt>
                <c:pt idx="1143">
                  <c:v>1144</c:v>
                </c:pt>
                <c:pt idx="1144">
                  <c:v>1145</c:v>
                </c:pt>
                <c:pt idx="1145">
                  <c:v>1146</c:v>
                </c:pt>
                <c:pt idx="1146">
                  <c:v>1147</c:v>
                </c:pt>
                <c:pt idx="1147">
                  <c:v>1148</c:v>
                </c:pt>
                <c:pt idx="1148">
                  <c:v>1149</c:v>
                </c:pt>
                <c:pt idx="1149">
                  <c:v>1150</c:v>
                </c:pt>
                <c:pt idx="1150">
                  <c:v>1151</c:v>
                </c:pt>
                <c:pt idx="1151">
                  <c:v>1152</c:v>
                </c:pt>
                <c:pt idx="1152">
                  <c:v>1153</c:v>
                </c:pt>
                <c:pt idx="1153">
                  <c:v>1154</c:v>
                </c:pt>
                <c:pt idx="1154">
                  <c:v>1155</c:v>
                </c:pt>
                <c:pt idx="1155">
                  <c:v>1156</c:v>
                </c:pt>
                <c:pt idx="1156">
                  <c:v>1157</c:v>
                </c:pt>
                <c:pt idx="1157">
                  <c:v>1158</c:v>
                </c:pt>
                <c:pt idx="1158">
                  <c:v>1159</c:v>
                </c:pt>
                <c:pt idx="1159">
                  <c:v>1160</c:v>
                </c:pt>
                <c:pt idx="1160">
                  <c:v>1161</c:v>
                </c:pt>
                <c:pt idx="1161">
                  <c:v>1162</c:v>
                </c:pt>
                <c:pt idx="1162">
                  <c:v>1163</c:v>
                </c:pt>
                <c:pt idx="1163">
                  <c:v>1164</c:v>
                </c:pt>
                <c:pt idx="1164">
                  <c:v>1165</c:v>
                </c:pt>
                <c:pt idx="1165">
                  <c:v>1166</c:v>
                </c:pt>
                <c:pt idx="1166">
                  <c:v>1167</c:v>
                </c:pt>
                <c:pt idx="1167">
                  <c:v>1168</c:v>
                </c:pt>
                <c:pt idx="1168">
                  <c:v>1169</c:v>
                </c:pt>
                <c:pt idx="1169">
                  <c:v>1170</c:v>
                </c:pt>
                <c:pt idx="1170">
                  <c:v>1171</c:v>
                </c:pt>
                <c:pt idx="1171">
                  <c:v>1172</c:v>
                </c:pt>
                <c:pt idx="1172">
                  <c:v>1173</c:v>
                </c:pt>
                <c:pt idx="1173">
                  <c:v>1174</c:v>
                </c:pt>
                <c:pt idx="1174">
                  <c:v>1175</c:v>
                </c:pt>
                <c:pt idx="1175">
                  <c:v>1176</c:v>
                </c:pt>
                <c:pt idx="1176">
                  <c:v>1177</c:v>
                </c:pt>
                <c:pt idx="1177">
                  <c:v>1178</c:v>
                </c:pt>
                <c:pt idx="1178">
                  <c:v>1179</c:v>
                </c:pt>
                <c:pt idx="1179">
                  <c:v>1180</c:v>
                </c:pt>
                <c:pt idx="1180">
                  <c:v>1181</c:v>
                </c:pt>
                <c:pt idx="1181">
                  <c:v>1182</c:v>
                </c:pt>
                <c:pt idx="1182">
                  <c:v>1183</c:v>
                </c:pt>
                <c:pt idx="1183">
                  <c:v>1184</c:v>
                </c:pt>
                <c:pt idx="1184">
                  <c:v>1185</c:v>
                </c:pt>
                <c:pt idx="1185">
                  <c:v>1186</c:v>
                </c:pt>
                <c:pt idx="1186">
                  <c:v>1187</c:v>
                </c:pt>
                <c:pt idx="1187">
                  <c:v>1188</c:v>
                </c:pt>
                <c:pt idx="1188">
                  <c:v>1189</c:v>
                </c:pt>
                <c:pt idx="1189">
                  <c:v>1190</c:v>
                </c:pt>
                <c:pt idx="1190">
                  <c:v>1191</c:v>
                </c:pt>
                <c:pt idx="1191">
                  <c:v>1192</c:v>
                </c:pt>
                <c:pt idx="1192">
                  <c:v>1193</c:v>
                </c:pt>
                <c:pt idx="1193">
                  <c:v>1194</c:v>
                </c:pt>
                <c:pt idx="1194">
                  <c:v>1195</c:v>
                </c:pt>
                <c:pt idx="1195">
                  <c:v>1196</c:v>
                </c:pt>
                <c:pt idx="1196">
                  <c:v>1197</c:v>
                </c:pt>
                <c:pt idx="1197">
                  <c:v>1198</c:v>
                </c:pt>
                <c:pt idx="1198">
                  <c:v>1199</c:v>
                </c:pt>
                <c:pt idx="1199">
                  <c:v>1200</c:v>
                </c:pt>
                <c:pt idx="1200">
                  <c:v>1201</c:v>
                </c:pt>
                <c:pt idx="1201">
                  <c:v>1202</c:v>
                </c:pt>
                <c:pt idx="1202">
                  <c:v>1203</c:v>
                </c:pt>
                <c:pt idx="1203">
                  <c:v>1204</c:v>
                </c:pt>
                <c:pt idx="1204">
                  <c:v>1205</c:v>
                </c:pt>
                <c:pt idx="1205">
                  <c:v>1206</c:v>
                </c:pt>
                <c:pt idx="1206">
                  <c:v>1207</c:v>
                </c:pt>
                <c:pt idx="1207">
                  <c:v>1208</c:v>
                </c:pt>
                <c:pt idx="1208">
                  <c:v>1209</c:v>
                </c:pt>
                <c:pt idx="1209">
                  <c:v>1210</c:v>
                </c:pt>
                <c:pt idx="1210">
                  <c:v>1211</c:v>
                </c:pt>
                <c:pt idx="1211">
                  <c:v>1212</c:v>
                </c:pt>
                <c:pt idx="1212">
                  <c:v>1213</c:v>
                </c:pt>
                <c:pt idx="1213">
                  <c:v>1214</c:v>
                </c:pt>
                <c:pt idx="1214">
                  <c:v>1215</c:v>
                </c:pt>
                <c:pt idx="1215">
                  <c:v>1216</c:v>
                </c:pt>
                <c:pt idx="1216">
                  <c:v>1217</c:v>
                </c:pt>
                <c:pt idx="1217">
                  <c:v>1218</c:v>
                </c:pt>
                <c:pt idx="1218">
                  <c:v>1219</c:v>
                </c:pt>
                <c:pt idx="1219">
                  <c:v>1220</c:v>
                </c:pt>
                <c:pt idx="1220">
                  <c:v>1221</c:v>
                </c:pt>
                <c:pt idx="1221">
                  <c:v>1222</c:v>
                </c:pt>
                <c:pt idx="1222">
                  <c:v>1223</c:v>
                </c:pt>
                <c:pt idx="1223">
                  <c:v>1224</c:v>
                </c:pt>
                <c:pt idx="1224">
                  <c:v>1225</c:v>
                </c:pt>
                <c:pt idx="1225">
                  <c:v>1226</c:v>
                </c:pt>
                <c:pt idx="1226">
                  <c:v>1227</c:v>
                </c:pt>
                <c:pt idx="1227">
                  <c:v>1228</c:v>
                </c:pt>
                <c:pt idx="1228">
                  <c:v>1229</c:v>
                </c:pt>
                <c:pt idx="1229">
                  <c:v>1230</c:v>
                </c:pt>
                <c:pt idx="1230">
                  <c:v>1231</c:v>
                </c:pt>
                <c:pt idx="1231">
                  <c:v>1232</c:v>
                </c:pt>
                <c:pt idx="1232">
                  <c:v>1233</c:v>
                </c:pt>
                <c:pt idx="1233">
                  <c:v>1234</c:v>
                </c:pt>
                <c:pt idx="1234">
                  <c:v>1235</c:v>
                </c:pt>
                <c:pt idx="1235">
                  <c:v>1236</c:v>
                </c:pt>
                <c:pt idx="1236">
                  <c:v>1237</c:v>
                </c:pt>
                <c:pt idx="1237">
                  <c:v>1238</c:v>
                </c:pt>
                <c:pt idx="1238">
                  <c:v>1239</c:v>
                </c:pt>
                <c:pt idx="1239">
                  <c:v>1240</c:v>
                </c:pt>
                <c:pt idx="1240">
                  <c:v>1241</c:v>
                </c:pt>
                <c:pt idx="1241">
                  <c:v>1242</c:v>
                </c:pt>
                <c:pt idx="1242">
                  <c:v>1243</c:v>
                </c:pt>
                <c:pt idx="1243">
                  <c:v>1244</c:v>
                </c:pt>
                <c:pt idx="1244">
                  <c:v>1245</c:v>
                </c:pt>
                <c:pt idx="1245">
                  <c:v>1246</c:v>
                </c:pt>
                <c:pt idx="1246">
                  <c:v>1247</c:v>
                </c:pt>
                <c:pt idx="1247">
                  <c:v>1248</c:v>
                </c:pt>
                <c:pt idx="1248">
                  <c:v>1249</c:v>
                </c:pt>
                <c:pt idx="1249">
                  <c:v>1250</c:v>
                </c:pt>
                <c:pt idx="1250">
                  <c:v>1251</c:v>
                </c:pt>
                <c:pt idx="1251">
                  <c:v>1252</c:v>
                </c:pt>
                <c:pt idx="1252">
                  <c:v>1253</c:v>
                </c:pt>
                <c:pt idx="1253">
                  <c:v>1254</c:v>
                </c:pt>
                <c:pt idx="1254">
                  <c:v>1255</c:v>
                </c:pt>
                <c:pt idx="1255">
                  <c:v>1256</c:v>
                </c:pt>
                <c:pt idx="1256">
                  <c:v>1257</c:v>
                </c:pt>
                <c:pt idx="1257">
                  <c:v>1258</c:v>
                </c:pt>
                <c:pt idx="1258">
                  <c:v>1259</c:v>
                </c:pt>
                <c:pt idx="1259">
                  <c:v>1260</c:v>
                </c:pt>
                <c:pt idx="1260">
                  <c:v>1261</c:v>
                </c:pt>
                <c:pt idx="1261">
                  <c:v>1262</c:v>
                </c:pt>
                <c:pt idx="1262">
                  <c:v>1263</c:v>
                </c:pt>
                <c:pt idx="1263">
                  <c:v>1264</c:v>
                </c:pt>
                <c:pt idx="1264">
                  <c:v>1265</c:v>
                </c:pt>
                <c:pt idx="1265">
                  <c:v>1266</c:v>
                </c:pt>
                <c:pt idx="1266">
                  <c:v>1267</c:v>
                </c:pt>
                <c:pt idx="1267">
                  <c:v>1268</c:v>
                </c:pt>
                <c:pt idx="1268">
                  <c:v>1269</c:v>
                </c:pt>
                <c:pt idx="1269">
                  <c:v>1270</c:v>
                </c:pt>
                <c:pt idx="1270">
                  <c:v>1271</c:v>
                </c:pt>
                <c:pt idx="1271">
                  <c:v>1272</c:v>
                </c:pt>
                <c:pt idx="1272">
                  <c:v>1273</c:v>
                </c:pt>
                <c:pt idx="1273">
                  <c:v>1274</c:v>
                </c:pt>
                <c:pt idx="1274">
                  <c:v>1275</c:v>
                </c:pt>
                <c:pt idx="1275">
                  <c:v>1276</c:v>
                </c:pt>
                <c:pt idx="1276">
                  <c:v>1277</c:v>
                </c:pt>
                <c:pt idx="1277">
                  <c:v>1278</c:v>
                </c:pt>
                <c:pt idx="1278">
                  <c:v>1279</c:v>
                </c:pt>
                <c:pt idx="1279">
                  <c:v>1280</c:v>
                </c:pt>
                <c:pt idx="1280">
                  <c:v>1281</c:v>
                </c:pt>
                <c:pt idx="1281">
                  <c:v>1282</c:v>
                </c:pt>
                <c:pt idx="1282">
                  <c:v>1283</c:v>
                </c:pt>
                <c:pt idx="1283">
                  <c:v>1284</c:v>
                </c:pt>
                <c:pt idx="1284">
                  <c:v>1285</c:v>
                </c:pt>
                <c:pt idx="1285">
                  <c:v>1286</c:v>
                </c:pt>
                <c:pt idx="1286">
                  <c:v>1287</c:v>
                </c:pt>
                <c:pt idx="1287">
                  <c:v>1288</c:v>
                </c:pt>
                <c:pt idx="1288">
                  <c:v>1289</c:v>
                </c:pt>
                <c:pt idx="1289">
                  <c:v>1290</c:v>
                </c:pt>
                <c:pt idx="1290">
                  <c:v>1291</c:v>
                </c:pt>
                <c:pt idx="1291">
                  <c:v>1292</c:v>
                </c:pt>
                <c:pt idx="1292">
                  <c:v>1293</c:v>
                </c:pt>
                <c:pt idx="1293">
                  <c:v>1294</c:v>
                </c:pt>
                <c:pt idx="1294">
                  <c:v>1295</c:v>
                </c:pt>
                <c:pt idx="1295">
                  <c:v>1296</c:v>
                </c:pt>
                <c:pt idx="1296">
                  <c:v>1297</c:v>
                </c:pt>
                <c:pt idx="1297">
                  <c:v>1298</c:v>
                </c:pt>
                <c:pt idx="1298">
                  <c:v>1299</c:v>
                </c:pt>
                <c:pt idx="1299">
                  <c:v>1300</c:v>
                </c:pt>
                <c:pt idx="1300">
                  <c:v>1301</c:v>
                </c:pt>
                <c:pt idx="1301">
                  <c:v>1302</c:v>
                </c:pt>
                <c:pt idx="1302">
                  <c:v>1303</c:v>
                </c:pt>
                <c:pt idx="1303">
                  <c:v>1304</c:v>
                </c:pt>
                <c:pt idx="1304">
                  <c:v>1305</c:v>
                </c:pt>
                <c:pt idx="1305">
                  <c:v>1306</c:v>
                </c:pt>
                <c:pt idx="1306">
                  <c:v>1307</c:v>
                </c:pt>
                <c:pt idx="1307">
                  <c:v>1308</c:v>
                </c:pt>
                <c:pt idx="1308">
                  <c:v>1309</c:v>
                </c:pt>
                <c:pt idx="1309">
                  <c:v>1310</c:v>
                </c:pt>
                <c:pt idx="1310">
                  <c:v>1311</c:v>
                </c:pt>
                <c:pt idx="1311">
                  <c:v>1312</c:v>
                </c:pt>
                <c:pt idx="1312">
                  <c:v>1313</c:v>
                </c:pt>
                <c:pt idx="1313">
                  <c:v>1314</c:v>
                </c:pt>
                <c:pt idx="1314">
                  <c:v>1315</c:v>
                </c:pt>
                <c:pt idx="1315">
                  <c:v>1316</c:v>
                </c:pt>
                <c:pt idx="1316">
                  <c:v>1317</c:v>
                </c:pt>
                <c:pt idx="1317">
                  <c:v>1318</c:v>
                </c:pt>
                <c:pt idx="1318">
                  <c:v>1319</c:v>
                </c:pt>
                <c:pt idx="1319">
                  <c:v>1320</c:v>
                </c:pt>
                <c:pt idx="1320">
                  <c:v>1321</c:v>
                </c:pt>
                <c:pt idx="1321">
                  <c:v>1322</c:v>
                </c:pt>
                <c:pt idx="1322">
                  <c:v>1323</c:v>
                </c:pt>
                <c:pt idx="1323">
                  <c:v>1324</c:v>
                </c:pt>
                <c:pt idx="1324">
                  <c:v>1325</c:v>
                </c:pt>
                <c:pt idx="1325">
                  <c:v>1326</c:v>
                </c:pt>
                <c:pt idx="1326">
                  <c:v>1327</c:v>
                </c:pt>
                <c:pt idx="1327">
                  <c:v>1328</c:v>
                </c:pt>
                <c:pt idx="1328">
                  <c:v>1329</c:v>
                </c:pt>
                <c:pt idx="1329">
                  <c:v>1330</c:v>
                </c:pt>
                <c:pt idx="1330">
                  <c:v>1331</c:v>
                </c:pt>
                <c:pt idx="1331">
                  <c:v>1332</c:v>
                </c:pt>
                <c:pt idx="1332">
                  <c:v>1333</c:v>
                </c:pt>
                <c:pt idx="1333">
                  <c:v>1334</c:v>
                </c:pt>
                <c:pt idx="1334">
                  <c:v>1335</c:v>
                </c:pt>
                <c:pt idx="1335">
                  <c:v>1336</c:v>
                </c:pt>
                <c:pt idx="1336">
                  <c:v>1337</c:v>
                </c:pt>
                <c:pt idx="1337">
                  <c:v>1338</c:v>
                </c:pt>
                <c:pt idx="1338">
                  <c:v>1339</c:v>
                </c:pt>
                <c:pt idx="1339">
                  <c:v>1340</c:v>
                </c:pt>
                <c:pt idx="1340">
                  <c:v>1341</c:v>
                </c:pt>
                <c:pt idx="1341">
                  <c:v>1342</c:v>
                </c:pt>
                <c:pt idx="1342">
                  <c:v>1343</c:v>
                </c:pt>
                <c:pt idx="1343">
                  <c:v>1344</c:v>
                </c:pt>
                <c:pt idx="1344">
                  <c:v>1345</c:v>
                </c:pt>
                <c:pt idx="1345">
                  <c:v>1346</c:v>
                </c:pt>
                <c:pt idx="1346">
                  <c:v>1347</c:v>
                </c:pt>
                <c:pt idx="1347">
                  <c:v>1348</c:v>
                </c:pt>
                <c:pt idx="1348">
                  <c:v>1349</c:v>
                </c:pt>
                <c:pt idx="1349">
                  <c:v>1350</c:v>
                </c:pt>
                <c:pt idx="1350">
                  <c:v>1351</c:v>
                </c:pt>
                <c:pt idx="1351">
                  <c:v>1352</c:v>
                </c:pt>
                <c:pt idx="1352">
                  <c:v>1353</c:v>
                </c:pt>
                <c:pt idx="1353">
                  <c:v>1354</c:v>
                </c:pt>
                <c:pt idx="1354">
                  <c:v>1355</c:v>
                </c:pt>
                <c:pt idx="1355">
                  <c:v>1356</c:v>
                </c:pt>
                <c:pt idx="1356">
                  <c:v>1357</c:v>
                </c:pt>
                <c:pt idx="1357">
                  <c:v>1358</c:v>
                </c:pt>
                <c:pt idx="1358">
                  <c:v>1359</c:v>
                </c:pt>
                <c:pt idx="1359">
                  <c:v>1360</c:v>
                </c:pt>
                <c:pt idx="1360">
                  <c:v>1361</c:v>
                </c:pt>
                <c:pt idx="1361">
                  <c:v>1362</c:v>
                </c:pt>
                <c:pt idx="1362">
                  <c:v>1363</c:v>
                </c:pt>
                <c:pt idx="1363">
                  <c:v>1364</c:v>
                </c:pt>
                <c:pt idx="1364">
                  <c:v>1365</c:v>
                </c:pt>
                <c:pt idx="1365">
                  <c:v>1366</c:v>
                </c:pt>
                <c:pt idx="1366">
                  <c:v>1367</c:v>
                </c:pt>
                <c:pt idx="1367">
                  <c:v>1368</c:v>
                </c:pt>
                <c:pt idx="1368">
                  <c:v>1369</c:v>
                </c:pt>
                <c:pt idx="1369">
                  <c:v>1370</c:v>
                </c:pt>
                <c:pt idx="1370">
                  <c:v>1371</c:v>
                </c:pt>
                <c:pt idx="1371">
                  <c:v>1372</c:v>
                </c:pt>
                <c:pt idx="1372">
                  <c:v>1373</c:v>
                </c:pt>
                <c:pt idx="1373">
                  <c:v>1374</c:v>
                </c:pt>
                <c:pt idx="1374">
                  <c:v>1375</c:v>
                </c:pt>
                <c:pt idx="1375">
                  <c:v>1376</c:v>
                </c:pt>
                <c:pt idx="1376">
                  <c:v>1377</c:v>
                </c:pt>
                <c:pt idx="1377">
                  <c:v>1378</c:v>
                </c:pt>
                <c:pt idx="1378">
                  <c:v>1379</c:v>
                </c:pt>
                <c:pt idx="1379">
                  <c:v>1380</c:v>
                </c:pt>
                <c:pt idx="1380">
                  <c:v>1381</c:v>
                </c:pt>
                <c:pt idx="1381">
                  <c:v>1382</c:v>
                </c:pt>
                <c:pt idx="1382">
                  <c:v>1383</c:v>
                </c:pt>
                <c:pt idx="1383">
                  <c:v>1384</c:v>
                </c:pt>
                <c:pt idx="1384">
                  <c:v>1385</c:v>
                </c:pt>
                <c:pt idx="1385">
                  <c:v>1386</c:v>
                </c:pt>
                <c:pt idx="1386">
                  <c:v>1387</c:v>
                </c:pt>
                <c:pt idx="1387">
                  <c:v>1388</c:v>
                </c:pt>
                <c:pt idx="1388">
                  <c:v>1389</c:v>
                </c:pt>
                <c:pt idx="1389">
                  <c:v>1390</c:v>
                </c:pt>
                <c:pt idx="1390">
                  <c:v>1391</c:v>
                </c:pt>
                <c:pt idx="1391">
                  <c:v>1392</c:v>
                </c:pt>
                <c:pt idx="1392">
                  <c:v>1393</c:v>
                </c:pt>
                <c:pt idx="1393">
                  <c:v>1394</c:v>
                </c:pt>
                <c:pt idx="1394">
                  <c:v>1395</c:v>
                </c:pt>
                <c:pt idx="1395">
                  <c:v>1396</c:v>
                </c:pt>
                <c:pt idx="1396">
                  <c:v>1397</c:v>
                </c:pt>
                <c:pt idx="1397">
                  <c:v>1398</c:v>
                </c:pt>
                <c:pt idx="1398">
                  <c:v>1399</c:v>
                </c:pt>
                <c:pt idx="1399">
                  <c:v>1400</c:v>
                </c:pt>
                <c:pt idx="1400">
                  <c:v>1401</c:v>
                </c:pt>
                <c:pt idx="1401">
                  <c:v>1402</c:v>
                </c:pt>
                <c:pt idx="1402">
                  <c:v>1403</c:v>
                </c:pt>
                <c:pt idx="1403">
                  <c:v>1404</c:v>
                </c:pt>
                <c:pt idx="1404">
                  <c:v>1405</c:v>
                </c:pt>
                <c:pt idx="1405">
                  <c:v>1406</c:v>
                </c:pt>
                <c:pt idx="1406">
                  <c:v>1407</c:v>
                </c:pt>
                <c:pt idx="1407">
                  <c:v>1408</c:v>
                </c:pt>
                <c:pt idx="1408">
                  <c:v>1409</c:v>
                </c:pt>
                <c:pt idx="1409">
                  <c:v>1410</c:v>
                </c:pt>
                <c:pt idx="1410">
                  <c:v>1411</c:v>
                </c:pt>
                <c:pt idx="1411">
                  <c:v>1412</c:v>
                </c:pt>
                <c:pt idx="1412">
                  <c:v>1413</c:v>
                </c:pt>
                <c:pt idx="1413">
                  <c:v>1414</c:v>
                </c:pt>
                <c:pt idx="1414">
                  <c:v>1415</c:v>
                </c:pt>
                <c:pt idx="1415">
                  <c:v>1416</c:v>
                </c:pt>
                <c:pt idx="1416">
                  <c:v>1417</c:v>
                </c:pt>
                <c:pt idx="1417">
                  <c:v>1418</c:v>
                </c:pt>
                <c:pt idx="1418">
                  <c:v>1419</c:v>
                </c:pt>
                <c:pt idx="1419">
                  <c:v>1420</c:v>
                </c:pt>
                <c:pt idx="1420">
                  <c:v>1421</c:v>
                </c:pt>
                <c:pt idx="1421">
                  <c:v>1422</c:v>
                </c:pt>
                <c:pt idx="1422">
                  <c:v>1423</c:v>
                </c:pt>
                <c:pt idx="1423">
                  <c:v>1424</c:v>
                </c:pt>
                <c:pt idx="1424">
                  <c:v>1425</c:v>
                </c:pt>
                <c:pt idx="1425">
                  <c:v>1426</c:v>
                </c:pt>
                <c:pt idx="1426">
                  <c:v>1427</c:v>
                </c:pt>
                <c:pt idx="1427">
                  <c:v>1428</c:v>
                </c:pt>
                <c:pt idx="1428">
                  <c:v>1429</c:v>
                </c:pt>
                <c:pt idx="1429">
                  <c:v>1430</c:v>
                </c:pt>
                <c:pt idx="1430">
                  <c:v>1431</c:v>
                </c:pt>
                <c:pt idx="1431">
                  <c:v>1432</c:v>
                </c:pt>
                <c:pt idx="1432">
                  <c:v>1433</c:v>
                </c:pt>
                <c:pt idx="1433">
                  <c:v>1434</c:v>
                </c:pt>
                <c:pt idx="1434">
                  <c:v>1435</c:v>
                </c:pt>
                <c:pt idx="1435">
                  <c:v>1436</c:v>
                </c:pt>
                <c:pt idx="1436">
                  <c:v>1437</c:v>
                </c:pt>
                <c:pt idx="1437">
                  <c:v>1438</c:v>
                </c:pt>
                <c:pt idx="1438">
                  <c:v>1439</c:v>
                </c:pt>
                <c:pt idx="1439">
                  <c:v>1440</c:v>
                </c:pt>
                <c:pt idx="1440">
                  <c:v>1441</c:v>
                </c:pt>
                <c:pt idx="1441">
                  <c:v>1442</c:v>
                </c:pt>
                <c:pt idx="1442">
                  <c:v>1443</c:v>
                </c:pt>
                <c:pt idx="1443">
                  <c:v>1444</c:v>
                </c:pt>
                <c:pt idx="1444">
                  <c:v>1445</c:v>
                </c:pt>
                <c:pt idx="1445">
                  <c:v>1446</c:v>
                </c:pt>
                <c:pt idx="1446">
                  <c:v>1447</c:v>
                </c:pt>
                <c:pt idx="1447">
                  <c:v>1448</c:v>
                </c:pt>
                <c:pt idx="1448">
                  <c:v>1449</c:v>
                </c:pt>
                <c:pt idx="1449">
                  <c:v>1450</c:v>
                </c:pt>
                <c:pt idx="1450">
                  <c:v>1451</c:v>
                </c:pt>
                <c:pt idx="1451">
                  <c:v>1452</c:v>
                </c:pt>
                <c:pt idx="1452">
                  <c:v>1453</c:v>
                </c:pt>
                <c:pt idx="1453">
                  <c:v>1454</c:v>
                </c:pt>
                <c:pt idx="1454">
                  <c:v>1455</c:v>
                </c:pt>
                <c:pt idx="1455">
                  <c:v>1456</c:v>
                </c:pt>
                <c:pt idx="1456">
                  <c:v>1457</c:v>
                </c:pt>
                <c:pt idx="1457">
                  <c:v>1458</c:v>
                </c:pt>
                <c:pt idx="1458">
                  <c:v>1459</c:v>
                </c:pt>
                <c:pt idx="1459">
                  <c:v>1460</c:v>
                </c:pt>
                <c:pt idx="1460">
                  <c:v>1461</c:v>
                </c:pt>
                <c:pt idx="1461">
                  <c:v>1462</c:v>
                </c:pt>
                <c:pt idx="1462">
                  <c:v>1463</c:v>
                </c:pt>
                <c:pt idx="1463">
                  <c:v>1464</c:v>
                </c:pt>
                <c:pt idx="1464">
                  <c:v>1465</c:v>
                </c:pt>
                <c:pt idx="1465">
                  <c:v>1466</c:v>
                </c:pt>
                <c:pt idx="1466">
                  <c:v>1467</c:v>
                </c:pt>
                <c:pt idx="1467">
                  <c:v>1468</c:v>
                </c:pt>
                <c:pt idx="1468">
                  <c:v>1469</c:v>
                </c:pt>
                <c:pt idx="1469">
                  <c:v>1470</c:v>
                </c:pt>
                <c:pt idx="1470">
                  <c:v>1471</c:v>
                </c:pt>
                <c:pt idx="1471">
                  <c:v>1472</c:v>
                </c:pt>
                <c:pt idx="1472">
                  <c:v>1473</c:v>
                </c:pt>
                <c:pt idx="1473">
                  <c:v>1474</c:v>
                </c:pt>
                <c:pt idx="1474">
                  <c:v>1475</c:v>
                </c:pt>
                <c:pt idx="1475">
                  <c:v>1476</c:v>
                </c:pt>
                <c:pt idx="1476">
                  <c:v>1477</c:v>
                </c:pt>
                <c:pt idx="1477">
                  <c:v>1478</c:v>
                </c:pt>
                <c:pt idx="1478">
                  <c:v>1479</c:v>
                </c:pt>
                <c:pt idx="1479">
                  <c:v>1480</c:v>
                </c:pt>
                <c:pt idx="1480">
                  <c:v>1481</c:v>
                </c:pt>
                <c:pt idx="1481">
                  <c:v>1482</c:v>
                </c:pt>
                <c:pt idx="1482">
                  <c:v>1483</c:v>
                </c:pt>
                <c:pt idx="1483">
                  <c:v>1484</c:v>
                </c:pt>
                <c:pt idx="1484">
                  <c:v>1485</c:v>
                </c:pt>
                <c:pt idx="1485">
                  <c:v>1486</c:v>
                </c:pt>
                <c:pt idx="1486">
                  <c:v>1487</c:v>
                </c:pt>
                <c:pt idx="1487">
                  <c:v>1488</c:v>
                </c:pt>
                <c:pt idx="1488">
                  <c:v>1489</c:v>
                </c:pt>
                <c:pt idx="1489">
                  <c:v>1490</c:v>
                </c:pt>
                <c:pt idx="1490">
                  <c:v>1491</c:v>
                </c:pt>
                <c:pt idx="1491">
                  <c:v>1492</c:v>
                </c:pt>
                <c:pt idx="1492">
                  <c:v>1493</c:v>
                </c:pt>
                <c:pt idx="1493">
                  <c:v>1494</c:v>
                </c:pt>
                <c:pt idx="1494">
                  <c:v>1495</c:v>
                </c:pt>
                <c:pt idx="1495">
                  <c:v>1496</c:v>
                </c:pt>
                <c:pt idx="1496">
                  <c:v>1497</c:v>
                </c:pt>
                <c:pt idx="1497">
                  <c:v>1498</c:v>
                </c:pt>
                <c:pt idx="1498">
                  <c:v>1499</c:v>
                </c:pt>
                <c:pt idx="1499">
                  <c:v>1500</c:v>
                </c:pt>
                <c:pt idx="1500">
                  <c:v>1501</c:v>
                </c:pt>
                <c:pt idx="1501">
                  <c:v>1502</c:v>
                </c:pt>
                <c:pt idx="1502">
                  <c:v>1503</c:v>
                </c:pt>
                <c:pt idx="1503">
                  <c:v>1504</c:v>
                </c:pt>
                <c:pt idx="1504">
                  <c:v>1505</c:v>
                </c:pt>
                <c:pt idx="1505">
                  <c:v>1506</c:v>
                </c:pt>
                <c:pt idx="1506">
                  <c:v>1507</c:v>
                </c:pt>
                <c:pt idx="1507">
                  <c:v>1508</c:v>
                </c:pt>
                <c:pt idx="1508">
                  <c:v>1509</c:v>
                </c:pt>
                <c:pt idx="1509">
                  <c:v>1510</c:v>
                </c:pt>
                <c:pt idx="1510">
                  <c:v>1511</c:v>
                </c:pt>
                <c:pt idx="1511">
                  <c:v>1512</c:v>
                </c:pt>
                <c:pt idx="1512">
                  <c:v>1513</c:v>
                </c:pt>
                <c:pt idx="1513">
                  <c:v>1514</c:v>
                </c:pt>
                <c:pt idx="1514">
                  <c:v>1515</c:v>
                </c:pt>
                <c:pt idx="1515">
                  <c:v>1516</c:v>
                </c:pt>
                <c:pt idx="1516">
                  <c:v>1517</c:v>
                </c:pt>
                <c:pt idx="1517">
                  <c:v>1518</c:v>
                </c:pt>
                <c:pt idx="1518">
                  <c:v>1519</c:v>
                </c:pt>
                <c:pt idx="1519">
                  <c:v>1520</c:v>
                </c:pt>
                <c:pt idx="1520">
                  <c:v>1521</c:v>
                </c:pt>
                <c:pt idx="1521">
                  <c:v>1522</c:v>
                </c:pt>
                <c:pt idx="1522">
                  <c:v>1523</c:v>
                </c:pt>
                <c:pt idx="1523">
                  <c:v>1524</c:v>
                </c:pt>
                <c:pt idx="1524">
                  <c:v>1525</c:v>
                </c:pt>
                <c:pt idx="1525">
                  <c:v>1526</c:v>
                </c:pt>
                <c:pt idx="1526">
                  <c:v>1527</c:v>
                </c:pt>
                <c:pt idx="1527">
                  <c:v>1528</c:v>
                </c:pt>
                <c:pt idx="1528">
                  <c:v>1529</c:v>
                </c:pt>
                <c:pt idx="1529">
                  <c:v>1530</c:v>
                </c:pt>
                <c:pt idx="1530">
                  <c:v>1531</c:v>
                </c:pt>
                <c:pt idx="1531">
                  <c:v>1532</c:v>
                </c:pt>
                <c:pt idx="1532">
                  <c:v>1533</c:v>
                </c:pt>
                <c:pt idx="1533">
                  <c:v>1534</c:v>
                </c:pt>
                <c:pt idx="1534">
                  <c:v>1535</c:v>
                </c:pt>
                <c:pt idx="1535">
                  <c:v>1536</c:v>
                </c:pt>
                <c:pt idx="1536">
                  <c:v>1537</c:v>
                </c:pt>
                <c:pt idx="1537">
                  <c:v>1538</c:v>
                </c:pt>
                <c:pt idx="1538">
                  <c:v>1539</c:v>
                </c:pt>
                <c:pt idx="1539">
                  <c:v>1540</c:v>
                </c:pt>
                <c:pt idx="1540">
                  <c:v>1541</c:v>
                </c:pt>
                <c:pt idx="1541">
                  <c:v>1542</c:v>
                </c:pt>
                <c:pt idx="1542">
                  <c:v>1543</c:v>
                </c:pt>
                <c:pt idx="1543">
                  <c:v>1544</c:v>
                </c:pt>
                <c:pt idx="1544">
                  <c:v>1545</c:v>
                </c:pt>
                <c:pt idx="1545">
                  <c:v>1546</c:v>
                </c:pt>
                <c:pt idx="1546">
                  <c:v>1547</c:v>
                </c:pt>
                <c:pt idx="1547">
                  <c:v>1548</c:v>
                </c:pt>
                <c:pt idx="1548">
                  <c:v>1549</c:v>
                </c:pt>
                <c:pt idx="1549">
                  <c:v>1550</c:v>
                </c:pt>
                <c:pt idx="1550">
                  <c:v>1551</c:v>
                </c:pt>
                <c:pt idx="1551">
                  <c:v>1552</c:v>
                </c:pt>
                <c:pt idx="1552">
                  <c:v>1553</c:v>
                </c:pt>
                <c:pt idx="1553">
                  <c:v>1554</c:v>
                </c:pt>
                <c:pt idx="1554">
                  <c:v>1555</c:v>
                </c:pt>
                <c:pt idx="1555">
                  <c:v>1556</c:v>
                </c:pt>
                <c:pt idx="1556">
                  <c:v>1557</c:v>
                </c:pt>
                <c:pt idx="1557">
                  <c:v>1558</c:v>
                </c:pt>
                <c:pt idx="1558">
                  <c:v>1559</c:v>
                </c:pt>
                <c:pt idx="1559">
                  <c:v>1560</c:v>
                </c:pt>
                <c:pt idx="1560">
                  <c:v>1561</c:v>
                </c:pt>
                <c:pt idx="1561">
                  <c:v>1562</c:v>
                </c:pt>
                <c:pt idx="1562">
                  <c:v>1563</c:v>
                </c:pt>
                <c:pt idx="1563">
                  <c:v>1564</c:v>
                </c:pt>
                <c:pt idx="1564">
                  <c:v>1565</c:v>
                </c:pt>
                <c:pt idx="1565">
                  <c:v>1566</c:v>
                </c:pt>
                <c:pt idx="1566">
                  <c:v>1567</c:v>
                </c:pt>
                <c:pt idx="1567">
                  <c:v>1568</c:v>
                </c:pt>
                <c:pt idx="1568">
                  <c:v>1569</c:v>
                </c:pt>
                <c:pt idx="1569">
                  <c:v>1570</c:v>
                </c:pt>
                <c:pt idx="1570">
                  <c:v>1571</c:v>
                </c:pt>
                <c:pt idx="1571">
                  <c:v>1572</c:v>
                </c:pt>
                <c:pt idx="1572">
                  <c:v>1573</c:v>
                </c:pt>
                <c:pt idx="1573">
                  <c:v>1574</c:v>
                </c:pt>
                <c:pt idx="1574">
                  <c:v>1575</c:v>
                </c:pt>
                <c:pt idx="1575">
                  <c:v>1576</c:v>
                </c:pt>
                <c:pt idx="1576">
                  <c:v>1577</c:v>
                </c:pt>
                <c:pt idx="1577">
                  <c:v>1578</c:v>
                </c:pt>
                <c:pt idx="1578">
                  <c:v>1579</c:v>
                </c:pt>
                <c:pt idx="1579">
                  <c:v>1580</c:v>
                </c:pt>
                <c:pt idx="1580">
                  <c:v>1581</c:v>
                </c:pt>
                <c:pt idx="1581">
                  <c:v>1582</c:v>
                </c:pt>
                <c:pt idx="1582">
                  <c:v>1583</c:v>
                </c:pt>
                <c:pt idx="1583">
                  <c:v>1584</c:v>
                </c:pt>
                <c:pt idx="1584">
                  <c:v>1585</c:v>
                </c:pt>
                <c:pt idx="1585">
                  <c:v>1586</c:v>
                </c:pt>
                <c:pt idx="1586">
                  <c:v>1587</c:v>
                </c:pt>
                <c:pt idx="1587">
                  <c:v>1588</c:v>
                </c:pt>
                <c:pt idx="1588">
                  <c:v>1589</c:v>
                </c:pt>
                <c:pt idx="1589">
                  <c:v>1590</c:v>
                </c:pt>
                <c:pt idx="1590">
                  <c:v>1591</c:v>
                </c:pt>
                <c:pt idx="1591">
                  <c:v>1592</c:v>
                </c:pt>
                <c:pt idx="1592">
                  <c:v>1593</c:v>
                </c:pt>
                <c:pt idx="1593">
                  <c:v>1594</c:v>
                </c:pt>
                <c:pt idx="1594">
                  <c:v>1595</c:v>
                </c:pt>
                <c:pt idx="1595">
                  <c:v>1596</c:v>
                </c:pt>
                <c:pt idx="1596">
                  <c:v>1597</c:v>
                </c:pt>
                <c:pt idx="1597">
                  <c:v>1598</c:v>
                </c:pt>
                <c:pt idx="1598">
                  <c:v>1599</c:v>
                </c:pt>
                <c:pt idx="1599">
                  <c:v>1600</c:v>
                </c:pt>
                <c:pt idx="1600">
                  <c:v>1601</c:v>
                </c:pt>
                <c:pt idx="1601">
                  <c:v>1602</c:v>
                </c:pt>
                <c:pt idx="1602">
                  <c:v>1603</c:v>
                </c:pt>
                <c:pt idx="1603">
                  <c:v>1604</c:v>
                </c:pt>
                <c:pt idx="1604">
                  <c:v>1605</c:v>
                </c:pt>
                <c:pt idx="1605">
                  <c:v>1606</c:v>
                </c:pt>
                <c:pt idx="1606">
                  <c:v>1607</c:v>
                </c:pt>
                <c:pt idx="1607">
                  <c:v>1608</c:v>
                </c:pt>
                <c:pt idx="1608">
                  <c:v>1609</c:v>
                </c:pt>
                <c:pt idx="1609">
                  <c:v>1610</c:v>
                </c:pt>
                <c:pt idx="1610">
                  <c:v>1611</c:v>
                </c:pt>
                <c:pt idx="1611">
                  <c:v>1612</c:v>
                </c:pt>
                <c:pt idx="1612">
                  <c:v>1613</c:v>
                </c:pt>
                <c:pt idx="1613">
                  <c:v>1614</c:v>
                </c:pt>
                <c:pt idx="1614">
                  <c:v>1615</c:v>
                </c:pt>
                <c:pt idx="1615">
                  <c:v>1616</c:v>
                </c:pt>
                <c:pt idx="1616">
                  <c:v>1617</c:v>
                </c:pt>
                <c:pt idx="1617">
                  <c:v>1618</c:v>
                </c:pt>
                <c:pt idx="1618">
                  <c:v>1619</c:v>
                </c:pt>
                <c:pt idx="1619">
                  <c:v>1620</c:v>
                </c:pt>
                <c:pt idx="1620">
                  <c:v>1621</c:v>
                </c:pt>
                <c:pt idx="1621">
                  <c:v>1622</c:v>
                </c:pt>
                <c:pt idx="1622">
                  <c:v>1623</c:v>
                </c:pt>
                <c:pt idx="1623">
                  <c:v>1624</c:v>
                </c:pt>
                <c:pt idx="1624">
                  <c:v>1625</c:v>
                </c:pt>
                <c:pt idx="1625">
                  <c:v>1626</c:v>
                </c:pt>
                <c:pt idx="1626">
                  <c:v>1627</c:v>
                </c:pt>
                <c:pt idx="1627">
                  <c:v>1628</c:v>
                </c:pt>
                <c:pt idx="1628">
                  <c:v>1629</c:v>
                </c:pt>
                <c:pt idx="1629">
                  <c:v>1630</c:v>
                </c:pt>
                <c:pt idx="1630">
                  <c:v>1631</c:v>
                </c:pt>
                <c:pt idx="1631">
                  <c:v>1632</c:v>
                </c:pt>
                <c:pt idx="1632">
                  <c:v>1633</c:v>
                </c:pt>
                <c:pt idx="1633">
                  <c:v>1634</c:v>
                </c:pt>
                <c:pt idx="1634">
                  <c:v>1635</c:v>
                </c:pt>
                <c:pt idx="1635">
                  <c:v>1636</c:v>
                </c:pt>
                <c:pt idx="1636">
                  <c:v>1637</c:v>
                </c:pt>
                <c:pt idx="1637">
                  <c:v>1638</c:v>
                </c:pt>
                <c:pt idx="1638">
                  <c:v>1639</c:v>
                </c:pt>
                <c:pt idx="1639">
                  <c:v>1640</c:v>
                </c:pt>
                <c:pt idx="1640">
                  <c:v>1641</c:v>
                </c:pt>
                <c:pt idx="1641">
                  <c:v>1642</c:v>
                </c:pt>
                <c:pt idx="1642">
                  <c:v>1643</c:v>
                </c:pt>
                <c:pt idx="1643">
                  <c:v>1644</c:v>
                </c:pt>
                <c:pt idx="1644">
                  <c:v>1645</c:v>
                </c:pt>
                <c:pt idx="1645">
                  <c:v>1646</c:v>
                </c:pt>
                <c:pt idx="1646">
                  <c:v>1647</c:v>
                </c:pt>
                <c:pt idx="1647">
                  <c:v>1648</c:v>
                </c:pt>
                <c:pt idx="1648">
                  <c:v>1649</c:v>
                </c:pt>
                <c:pt idx="1649">
                  <c:v>1650</c:v>
                </c:pt>
                <c:pt idx="1650">
                  <c:v>1651</c:v>
                </c:pt>
                <c:pt idx="1651">
                  <c:v>1652</c:v>
                </c:pt>
                <c:pt idx="1652">
                  <c:v>1653</c:v>
                </c:pt>
                <c:pt idx="1653">
                  <c:v>1654</c:v>
                </c:pt>
                <c:pt idx="1654">
                  <c:v>1655</c:v>
                </c:pt>
                <c:pt idx="1655">
                  <c:v>1656</c:v>
                </c:pt>
                <c:pt idx="1656">
                  <c:v>1657</c:v>
                </c:pt>
                <c:pt idx="1657">
                  <c:v>1658</c:v>
                </c:pt>
                <c:pt idx="1658">
                  <c:v>1659</c:v>
                </c:pt>
                <c:pt idx="1659">
                  <c:v>1660</c:v>
                </c:pt>
                <c:pt idx="1660">
                  <c:v>1661</c:v>
                </c:pt>
                <c:pt idx="1661">
                  <c:v>1662</c:v>
                </c:pt>
                <c:pt idx="1662">
                  <c:v>1663</c:v>
                </c:pt>
                <c:pt idx="1663">
                  <c:v>1664</c:v>
                </c:pt>
                <c:pt idx="1664">
                  <c:v>1665</c:v>
                </c:pt>
                <c:pt idx="1665">
                  <c:v>1666</c:v>
                </c:pt>
                <c:pt idx="1666">
                  <c:v>1667</c:v>
                </c:pt>
                <c:pt idx="1667">
                  <c:v>1668</c:v>
                </c:pt>
                <c:pt idx="1668">
                  <c:v>1669</c:v>
                </c:pt>
                <c:pt idx="1669">
                  <c:v>1670</c:v>
                </c:pt>
                <c:pt idx="1670">
                  <c:v>1671</c:v>
                </c:pt>
                <c:pt idx="1671">
                  <c:v>1672</c:v>
                </c:pt>
                <c:pt idx="1672">
                  <c:v>1673</c:v>
                </c:pt>
                <c:pt idx="1673">
                  <c:v>1674</c:v>
                </c:pt>
                <c:pt idx="1674">
                  <c:v>1675</c:v>
                </c:pt>
                <c:pt idx="1675">
                  <c:v>1676</c:v>
                </c:pt>
                <c:pt idx="1676">
                  <c:v>1677</c:v>
                </c:pt>
                <c:pt idx="1677">
                  <c:v>1678</c:v>
                </c:pt>
                <c:pt idx="1678">
                  <c:v>1679</c:v>
                </c:pt>
                <c:pt idx="1679">
                  <c:v>1680</c:v>
                </c:pt>
                <c:pt idx="1680">
                  <c:v>1681</c:v>
                </c:pt>
                <c:pt idx="1681">
                  <c:v>1682</c:v>
                </c:pt>
                <c:pt idx="1682">
                  <c:v>1683</c:v>
                </c:pt>
                <c:pt idx="1683">
                  <c:v>1684</c:v>
                </c:pt>
                <c:pt idx="1684">
                  <c:v>1685</c:v>
                </c:pt>
                <c:pt idx="1685">
                  <c:v>1686</c:v>
                </c:pt>
                <c:pt idx="1686">
                  <c:v>1687</c:v>
                </c:pt>
                <c:pt idx="1687">
                  <c:v>1688</c:v>
                </c:pt>
                <c:pt idx="1688">
                  <c:v>1689</c:v>
                </c:pt>
                <c:pt idx="1689">
                  <c:v>1690</c:v>
                </c:pt>
                <c:pt idx="1690">
                  <c:v>1691</c:v>
                </c:pt>
                <c:pt idx="1691">
                  <c:v>1692</c:v>
                </c:pt>
                <c:pt idx="1692">
                  <c:v>1693</c:v>
                </c:pt>
                <c:pt idx="1693">
                  <c:v>1694</c:v>
                </c:pt>
                <c:pt idx="1694">
                  <c:v>1695</c:v>
                </c:pt>
                <c:pt idx="1695">
                  <c:v>1696</c:v>
                </c:pt>
                <c:pt idx="1696">
                  <c:v>1697</c:v>
                </c:pt>
                <c:pt idx="1697">
                  <c:v>1698</c:v>
                </c:pt>
                <c:pt idx="1698">
                  <c:v>1699</c:v>
                </c:pt>
                <c:pt idx="1699">
                  <c:v>1700</c:v>
                </c:pt>
                <c:pt idx="1700">
                  <c:v>1701</c:v>
                </c:pt>
                <c:pt idx="1701">
                  <c:v>1702</c:v>
                </c:pt>
                <c:pt idx="1702">
                  <c:v>1703</c:v>
                </c:pt>
                <c:pt idx="1703">
                  <c:v>1704</c:v>
                </c:pt>
                <c:pt idx="1704">
                  <c:v>1705</c:v>
                </c:pt>
                <c:pt idx="1705">
                  <c:v>1706</c:v>
                </c:pt>
                <c:pt idx="1706">
                  <c:v>1707</c:v>
                </c:pt>
                <c:pt idx="1707">
                  <c:v>1708</c:v>
                </c:pt>
                <c:pt idx="1708">
                  <c:v>1709</c:v>
                </c:pt>
                <c:pt idx="1709">
                  <c:v>1710</c:v>
                </c:pt>
                <c:pt idx="1710">
                  <c:v>1711</c:v>
                </c:pt>
                <c:pt idx="1711">
                  <c:v>1712</c:v>
                </c:pt>
                <c:pt idx="1712">
                  <c:v>1713</c:v>
                </c:pt>
                <c:pt idx="1713">
                  <c:v>1714</c:v>
                </c:pt>
                <c:pt idx="1714">
                  <c:v>1715</c:v>
                </c:pt>
                <c:pt idx="1715">
                  <c:v>1716</c:v>
                </c:pt>
                <c:pt idx="1716">
                  <c:v>1717</c:v>
                </c:pt>
                <c:pt idx="1717">
                  <c:v>1718</c:v>
                </c:pt>
                <c:pt idx="1718">
                  <c:v>1719</c:v>
                </c:pt>
                <c:pt idx="1719">
                  <c:v>1720</c:v>
                </c:pt>
                <c:pt idx="1720">
                  <c:v>1721</c:v>
                </c:pt>
                <c:pt idx="1721">
                  <c:v>1722</c:v>
                </c:pt>
                <c:pt idx="1722">
                  <c:v>1723</c:v>
                </c:pt>
                <c:pt idx="1723">
                  <c:v>1724</c:v>
                </c:pt>
                <c:pt idx="1724">
                  <c:v>1725</c:v>
                </c:pt>
                <c:pt idx="1725">
                  <c:v>1726</c:v>
                </c:pt>
                <c:pt idx="1726">
                  <c:v>1727</c:v>
                </c:pt>
                <c:pt idx="1727">
                  <c:v>1728</c:v>
                </c:pt>
                <c:pt idx="1728">
                  <c:v>1729</c:v>
                </c:pt>
                <c:pt idx="1729">
                  <c:v>1730</c:v>
                </c:pt>
                <c:pt idx="1730">
                  <c:v>1731</c:v>
                </c:pt>
                <c:pt idx="1731">
                  <c:v>1732</c:v>
                </c:pt>
                <c:pt idx="1732">
                  <c:v>1733</c:v>
                </c:pt>
                <c:pt idx="1733">
                  <c:v>1734</c:v>
                </c:pt>
                <c:pt idx="1734">
                  <c:v>1735</c:v>
                </c:pt>
                <c:pt idx="1735">
                  <c:v>1736</c:v>
                </c:pt>
                <c:pt idx="1736">
                  <c:v>1737</c:v>
                </c:pt>
                <c:pt idx="1737">
                  <c:v>1738</c:v>
                </c:pt>
                <c:pt idx="1738">
                  <c:v>1739</c:v>
                </c:pt>
                <c:pt idx="1739">
                  <c:v>1740</c:v>
                </c:pt>
                <c:pt idx="1740">
                  <c:v>1741</c:v>
                </c:pt>
                <c:pt idx="1741">
                  <c:v>1742</c:v>
                </c:pt>
                <c:pt idx="1742">
                  <c:v>1743</c:v>
                </c:pt>
                <c:pt idx="1743">
                  <c:v>1744</c:v>
                </c:pt>
                <c:pt idx="1744">
                  <c:v>1745</c:v>
                </c:pt>
                <c:pt idx="1745">
                  <c:v>1746</c:v>
                </c:pt>
                <c:pt idx="1746">
                  <c:v>1747</c:v>
                </c:pt>
                <c:pt idx="1747">
                  <c:v>1748</c:v>
                </c:pt>
                <c:pt idx="1748">
                  <c:v>1749</c:v>
                </c:pt>
                <c:pt idx="1749">
                  <c:v>1750</c:v>
                </c:pt>
                <c:pt idx="1750">
                  <c:v>1751</c:v>
                </c:pt>
                <c:pt idx="1751">
                  <c:v>1752</c:v>
                </c:pt>
                <c:pt idx="1752">
                  <c:v>1753</c:v>
                </c:pt>
                <c:pt idx="1753">
                  <c:v>1754</c:v>
                </c:pt>
                <c:pt idx="1754">
                  <c:v>1755</c:v>
                </c:pt>
                <c:pt idx="1755">
                  <c:v>1756</c:v>
                </c:pt>
                <c:pt idx="1756">
                  <c:v>1757</c:v>
                </c:pt>
                <c:pt idx="1757">
                  <c:v>1758</c:v>
                </c:pt>
                <c:pt idx="1758">
                  <c:v>1759</c:v>
                </c:pt>
                <c:pt idx="1759">
                  <c:v>1760</c:v>
                </c:pt>
                <c:pt idx="1760">
                  <c:v>1761</c:v>
                </c:pt>
                <c:pt idx="1761">
                  <c:v>1762</c:v>
                </c:pt>
                <c:pt idx="1762">
                  <c:v>1763</c:v>
                </c:pt>
                <c:pt idx="1763">
                  <c:v>1764</c:v>
                </c:pt>
                <c:pt idx="1764">
                  <c:v>1765</c:v>
                </c:pt>
                <c:pt idx="1765">
                  <c:v>1766</c:v>
                </c:pt>
                <c:pt idx="1766">
                  <c:v>1767</c:v>
                </c:pt>
                <c:pt idx="1767">
                  <c:v>1768</c:v>
                </c:pt>
                <c:pt idx="1768">
                  <c:v>1769</c:v>
                </c:pt>
                <c:pt idx="1769">
                  <c:v>1770</c:v>
                </c:pt>
                <c:pt idx="1770">
                  <c:v>1771</c:v>
                </c:pt>
                <c:pt idx="1771">
                  <c:v>1772</c:v>
                </c:pt>
                <c:pt idx="1772">
                  <c:v>1773</c:v>
                </c:pt>
                <c:pt idx="1773">
                  <c:v>1774</c:v>
                </c:pt>
                <c:pt idx="1774">
                  <c:v>1775</c:v>
                </c:pt>
                <c:pt idx="1775">
                  <c:v>1776</c:v>
                </c:pt>
                <c:pt idx="1776">
                  <c:v>1777</c:v>
                </c:pt>
                <c:pt idx="1777">
                  <c:v>1778</c:v>
                </c:pt>
                <c:pt idx="1778">
                  <c:v>1779</c:v>
                </c:pt>
                <c:pt idx="1779">
                  <c:v>1780</c:v>
                </c:pt>
                <c:pt idx="1780">
                  <c:v>1781</c:v>
                </c:pt>
                <c:pt idx="1781">
                  <c:v>1782</c:v>
                </c:pt>
                <c:pt idx="1782">
                  <c:v>1783</c:v>
                </c:pt>
                <c:pt idx="1783">
                  <c:v>1784</c:v>
                </c:pt>
                <c:pt idx="1784">
                  <c:v>1785</c:v>
                </c:pt>
                <c:pt idx="1785">
                  <c:v>1786</c:v>
                </c:pt>
                <c:pt idx="1786">
                  <c:v>1787</c:v>
                </c:pt>
                <c:pt idx="1787">
                  <c:v>1788</c:v>
                </c:pt>
                <c:pt idx="1788">
                  <c:v>1789</c:v>
                </c:pt>
                <c:pt idx="1789">
                  <c:v>1790</c:v>
                </c:pt>
                <c:pt idx="1790">
                  <c:v>1791</c:v>
                </c:pt>
                <c:pt idx="1791">
                  <c:v>1792</c:v>
                </c:pt>
                <c:pt idx="1792">
                  <c:v>1793</c:v>
                </c:pt>
                <c:pt idx="1793">
                  <c:v>1794</c:v>
                </c:pt>
                <c:pt idx="1794">
                  <c:v>1795</c:v>
                </c:pt>
                <c:pt idx="1795">
                  <c:v>1796</c:v>
                </c:pt>
                <c:pt idx="1796">
                  <c:v>1797</c:v>
                </c:pt>
                <c:pt idx="1797">
                  <c:v>1798</c:v>
                </c:pt>
                <c:pt idx="1798">
                  <c:v>1799</c:v>
                </c:pt>
                <c:pt idx="1799">
                  <c:v>1800</c:v>
                </c:pt>
                <c:pt idx="1800">
                  <c:v>1801</c:v>
                </c:pt>
                <c:pt idx="1801">
                  <c:v>1802</c:v>
                </c:pt>
                <c:pt idx="1802">
                  <c:v>1803</c:v>
                </c:pt>
                <c:pt idx="1803">
                  <c:v>1804</c:v>
                </c:pt>
                <c:pt idx="1804">
                  <c:v>1805</c:v>
                </c:pt>
                <c:pt idx="1805">
                  <c:v>1806</c:v>
                </c:pt>
                <c:pt idx="1806">
                  <c:v>1807</c:v>
                </c:pt>
                <c:pt idx="1807">
                  <c:v>1808</c:v>
                </c:pt>
                <c:pt idx="1808">
                  <c:v>1809</c:v>
                </c:pt>
                <c:pt idx="1809">
                  <c:v>1810</c:v>
                </c:pt>
                <c:pt idx="1810">
                  <c:v>1811</c:v>
                </c:pt>
                <c:pt idx="1811">
                  <c:v>1812</c:v>
                </c:pt>
                <c:pt idx="1812">
                  <c:v>1813</c:v>
                </c:pt>
                <c:pt idx="1813">
                  <c:v>1814</c:v>
                </c:pt>
                <c:pt idx="1814">
                  <c:v>1815</c:v>
                </c:pt>
                <c:pt idx="1815">
                  <c:v>1816</c:v>
                </c:pt>
                <c:pt idx="1816">
                  <c:v>1817</c:v>
                </c:pt>
                <c:pt idx="1817">
                  <c:v>1818</c:v>
                </c:pt>
                <c:pt idx="1818">
                  <c:v>1819</c:v>
                </c:pt>
                <c:pt idx="1819">
                  <c:v>1820</c:v>
                </c:pt>
                <c:pt idx="1820">
                  <c:v>1821</c:v>
                </c:pt>
                <c:pt idx="1821">
                  <c:v>1822</c:v>
                </c:pt>
                <c:pt idx="1822">
                  <c:v>1823</c:v>
                </c:pt>
                <c:pt idx="1823">
                  <c:v>1824</c:v>
                </c:pt>
                <c:pt idx="1824">
                  <c:v>1825</c:v>
                </c:pt>
                <c:pt idx="1825">
                  <c:v>1826</c:v>
                </c:pt>
                <c:pt idx="1826">
                  <c:v>1827</c:v>
                </c:pt>
                <c:pt idx="1827">
                  <c:v>1828</c:v>
                </c:pt>
                <c:pt idx="1828">
                  <c:v>1829</c:v>
                </c:pt>
                <c:pt idx="1829">
                  <c:v>1830</c:v>
                </c:pt>
                <c:pt idx="1830">
                  <c:v>1831</c:v>
                </c:pt>
                <c:pt idx="1831">
                  <c:v>1832</c:v>
                </c:pt>
                <c:pt idx="1832">
                  <c:v>1833</c:v>
                </c:pt>
                <c:pt idx="1833">
                  <c:v>1834</c:v>
                </c:pt>
                <c:pt idx="1834">
                  <c:v>1835</c:v>
                </c:pt>
                <c:pt idx="1835">
                  <c:v>1836</c:v>
                </c:pt>
                <c:pt idx="1836">
                  <c:v>1837</c:v>
                </c:pt>
                <c:pt idx="1837">
                  <c:v>1838</c:v>
                </c:pt>
                <c:pt idx="1838">
                  <c:v>1839</c:v>
                </c:pt>
                <c:pt idx="1839">
                  <c:v>1840</c:v>
                </c:pt>
                <c:pt idx="1840">
                  <c:v>1841</c:v>
                </c:pt>
                <c:pt idx="1841">
                  <c:v>1842</c:v>
                </c:pt>
                <c:pt idx="1842">
                  <c:v>1843</c:v>
                </c:pt>
                <c:pt idx="1843">
                  <c:v>1844</c:v>
                </c:pt>
                <c:pt idx="1844">
                  <c:v>1845</c:v>
                </c:pt>
                <c:pt idx="1845">
                  <c:v>1846</c:v>
                </c:pt>
                <c:pt idx="1846">
                  <c:v>1847</c:v>
                </c:pt>
                <c:pt idx="1847">
                  <c:v>1848</c:v>
                </c:pt>
                <c:pt idx="1848">
                  <c:v>1849</c:v>
                </c:pt>
                <c:pt idx="1849">
                  <c:v>1850</c:v>
                </c:pt>
                <c:pt idx="1850">
                  <c:v>1851</c:v>
                </c:pt>
                <c:pt idx="1851">
                  <c:v>1852</c:v>
                </c:pt>
                <c:pt idx="1852">
                  <c:v>1853</c:v>
                </c:pt>
                <c:pt idx="1853">
                  <c:v>1854</c:v>
                </c:pt>
                <c:pt idx="1854">
                  <c:v>1855</c:v>
                </c:pt>
                <c:pt idx="1855">
                  <c:v>1856</c:v>
                </c:pt>
                <c:pt idx="1856">
                  <c:v>1857</c:v>
                </c:pt>
                <c:pt idx="1857">
                  <c:v>1858</c:v>
                </c:pt>
                <c:pt idx="1858">
                  <c:v>1859</c:v>
                </c:pt>
                <c:pt idx="1859">
                  <c:v>1860</c:v>
                </c:pt>
                <c:pt idx="1860">
                  <c:v>1861</c:v>
                </c:pt>
                <c:pt idx="1861">
                  <c:v>1862</c:v>
                </c:pt>
                <c:pt idx="1862">
                  <c:v>1863</c:v>
                </c:pt>
                <c:pt idx="1863">
                  <c:v>1864</c:v>
                </c:pt>
                <c:pt idx="1864">
                  <c:v>1865</c:v>
                </c:pt>
                <c:pt idx="1865">
                  <c:v>1866</c:v>
                </c:pt>
                <c:pt idx="1866">
                  <c:v>1867</c:v>
                </c:pt>
                <c:pt idx="1867">
                  <c:v>1868</c:v>
                </c:pt>
                <c:pt idx="1868">
                  <c:v>1869</c:v>
                </c:pt>
                <c:pt idx="1869">
                  <c:v>1870</c:v>
                </c:pt>
                <c:pt idx="1870">
                  <c:v>1871</c:v>
                </c:pt>
                <c:pt idx="1871">
                  <c:v>1872</c:v>
                </c:pt>
                <c:pt idx="1872">
                  <c:v>1873</c:v>
                </c:pt>
                <c:pt idx="1873">
                  <c:v>1874</c:v>
                </c:pt>
                <c:pt idx="1874">
                  <c:v>1875</c:v>
                </c:pt>
                <c:pt idx="1875">
                  <c:v>1876</c:v>
                </c:pt>
                <c:pt idx="1876">
                  <c:v>1877</c:v>
                </c:pt>
                <c:pt idx="1877">
                  <c:v>1878</c:v>
                </c:pt>
                <c:pt idx="1878">
                  <c:v>1879</c:v>
                </c:pt>
                <c:pt idx="1879">
                  <c:v>1880</c:v>
                </c:pt>
                <c:pt idx="1880">
                  <c:v>1881</c:v>
                </c:pt>
                <c:pt idx="1881">
                  <c:v>1882</c:v>
                </c:pt>
                <c:pt idx="1882">
                  <c:v>1883</c:v>
                </c:pt>
                <c:pt idx="1883">
                  <c:v>1884</c:v>
                </c:pt>
                <c:pt idx="1884">
                  <c:v>1885</c:v>
                </c:pt>
                <c:pt idx="1885">
                  <c:v>1886</c:v>
                </c:pt>
                <c:pt idx="1886">
                  <c:v>1887</c:v>
                </c:pt>
                <c:pt idx="1887">
                  <c:v>1888</c:v>
                </c:pt>
                <c:pt idx="1888">
                  <c:v>1889</c:v>
                </c:pt>
                <c:pt idx="1889">
                  <c:v>1890</c:v>
                </c:pt>
                <c:pt idx="1890">
                  <c:v>1891</c:v>
                </c:pt>
                <c:pt idx="1891">
                  <c:v>1892</c:v>
                </c:pt>
                <c:pt idx="1892">
                  <c:v>1893</c:v>
                </c:pt>
                <c:pt idx="1893">
                  <c:v>1894</c:v>
                </c:pt>
                <c:pt idx="1894">
                  <c:v>1895</c:v>
                </c:pt>
                <c:pt idx="1895">
                  <c:v>1896</c:v>
                </c:pt>
                <c:pt idx="1896">
                  <c:v>1897</c:v>
                </c:pt>
                <c:pt idx="1897">
                  <c:v>1898</c:v>
                </c:pt>
                <c:pt idx="1898">
                  <c:v>1899</c:v>
                </c:pt>
                <c:pt idx="1899">
                  <c:v>1900</c:v>
                </c:pt>
                <c:pt idx="1900">
                  <c:v>1901</c:v>
                </c:pt>
                <c:pt idx="1901">
                  <c:v>1902</c:v>
                </c:pt>
                <c:pt idx="1902">
                  <c:v>1903</c:v>
                </c:pt>
                <c:pt idx="1903">
                  <c:v>1904</c:v>
                </c:pt>
                <c:pt idx="1904">
                  <c:v>1905</c:v>
                </c:pt>
                <c:pt idx="1905">
                  <c:v>1906</c:v>
                </c:pt>
                <c:pt idx="1906">
                  <c:v>1907</c:v>
                </c:pt>
                <c:pt idx="1907">
                  <c:v>1908</c:v>
                </c:pt>
                <c:pt idx="1908">
                  <c:v>1909</c:v>
                </c:pt>
                <c:pt idx="1909">
                  <c:v>1910</c:v>
                </c:pt>
                <c:pt idx="1910">
                  <c:v>1911</c:v>
                </c:pt>
                <c:pt idx="1911">
                  <c:v>1912</c:v>
                </c:pt>
                <c:pt idx="1912">
                  <c:v>1913</c:v>
                </c:pt>
                <c:pt idx="1913">
                  <c:v>1914</c:v>
                </c:pt>
                <c:pt idx="1914">
                  <c:v>1915</c:v>
                </c:pt>
                <c:pt idx="1915">
                  <c:v>1916</c:v>
                </c:pt>
                <c:pt idx="1916">
                  <c:v>1917</c:v>
                </c:pt>
                <c:pt idx="1917">
                  <c:v>1918</c:v>
                </c:pt>
                <c:pt idx="1918">
                  <c:v>1919</c:v>
                </c:pt>
                <c:pt idx="1919">
                  <c:v>1920</c:v>
                </c:pt>
                <c:pt idx="1920">
                  <c:v>1921</c:v>
                </c:pt>
                <c:pt idx="1921">
                  <c:v>1922</c:v>
                </c:pt>
                <c:pt idx="1922">
                  <c:v>1923</c:v>
                </c:pt>
                <c:pt idx="1923">
                  <c:v>1924</c:v>
                </c:pt>
                <c:pt idx="1924">
                  <c:v>1925</c:v>
                </c:pt>
                <c:pt idx="1925">
                  <c:v>1926</c:v>
                </c:pt>
                <c:pt idx="1926">
                  <c:v>1927</c:v>
                </c:pt>
                <c:pt idx="1927">
                  <c:v>1928</c:v>
                </c:pt>
                <c:pt idx="1928">
                  <c:v>1929</c:v>
                </c:pt>
                <c:pt idx="1929">
                  <c:v>1930</c:v>
                </c:pt>
                <c:pt idx="1930">
                  <c:v>1931</c:v>
                </c:pt>
                <c:pt idx="1931">
                  <c:v>1932</c:v>
                </c:pt>
                <c:pt idx="1932">
                  <c:v>1933</c:v>
                </c:pt>
                <c:pt idx="1933">
                  <c:v>1934</c:v>
                </c:pt>
                <c:pt idx="1934">
                  <c:v>1935</c:v>
                </c:pt>
                <c:pt idx="1935">
                  <c:v>1936</c:v>
                </c:pt>
                <c:pt idx="1936">
                  <c:v>1937</c:v>
                </c:pt>
                <c:pt idx="1937">
                  <c:v>1938</c:v>
                </c:pt>
                <c:pt idx="1938">
                  <c:v>1939</c:v>
                </c:pt>
                <c:pt idx="1939">
                  <c:v>1940</c:v>
                </c:pt>
                <c:pt idx="1940">
                  <c:v>1941</c:v>
                </c:pt>
                <c:pt idx="1941">
                  <c:v>1942</c:v>
                </c:pt>
                <c:pt idx="1942">
                  <c:v>1943</c:v>
                </c:pt>
                <c:pt idx="1943">
                  <c:v>1944</c:v>
                </c:pt>
                <c:pt idx="1944">
                  <c:v>1945</c:v>
                </c:pt>
                <c:pt idx="1945">
                  <c:v>1946</c:v>
                </c:pt>
                <c:pt idx="1946">
                  <c:v>1947</c:v>
                </c:pt>
                <c:pt idx="1947">
                  <c:v>1948</c:v>
                </c:pt>
                <c:pt idx="1948">
                  <c:v>1949</c:v>
                </c:pt>
                <c:pt idx="1949">
                  <c:v>1950</c:v>
                </c:pt>
                <c:pt idx="1950">
                  <c:v>1951</c:v>
                </c:pt>
                <c:pt idx="1951">
                  <c:v>1952</c:v>
                </c:pt>
                <c:pt idx="1952">
                  <c:v>1953</c:v>
                </c:pt>
                <c:pt idx="1953">
                  <c:v>1954</c:v>
                </c:pt>
                <c:pt idx="1954">
                  <c:v>1955</c:v>
                </c:pt>
                <c:pt idx="1955">
                  <c:v>1956</c:v>
                </c:pt>
                <c:pt idx="1956">
                  <c:v>1957</c:v>
                </c:pt>
                <c:pt idx="1957">
                  <c:v>1958</c:v>
                </c:pt>
                <c:pt idx="1958">
                  <c:v>1959</c:v>
                </c:pt>
                <c:pt idx="1959">
                  <c:v>1960</c:v>
                </c:pt>
                <c:pt idx="1960">
                  <c:v>1961</c:v>
                </c:pt>
                <c:pt idx="1961">
                  <c:v>1962</c:v>
                </c:pt>
                <c:pt idx="1962">
                  <c:v>1963</c:v>
                </c:pt>
                <c:pt idx="1963">
                  <c:v>1964</c:v>
                </c:pt>
                <c:pt idx="1964">
                  <c:v>1965</c:v>
                </c:pt>
                <c:pt idx="1965">
                  <c:v>1966</c:v>
                </c:pt>
                <c:pt idx="1966">
                  <c:v>1967</c:v>
                </c:pt>
                <c:pt idx="1967">
                  <c:v>1968</c:v>
                </c:pt>
                <c:pt idx="1968">
                  <c:v>1969</c:v>
                </c:pt>
                <c:pt idx="1969">
                  <c:v>1970</c:v>
                </c:pt>
                <c:pt idx="1970">
                  <c:v>1971</c:v>
                </c:pt>
                <c:pt idx="1971">
                  <c:v>1972</c:v>
                </c:pt>
                <c:pt idx="1972">
                  <c:v>1973</c:v>
                </c:pt>
                <c:pt idx="1973">
                  <c:v>1974</c:v>
                </c:pt>
                <c:pt idx="1974">
                  <c:v>1975</c:v>
                </c:pt>
                <c:pt idx="1975">
                  <c:v>1976</c:v>
                </c:pt>
                <c:pt idx="1976">
                  <c:v>1977</c:v>
                </c:pt>
                <c:pt idx="1977">
                  <c:v>1978</c:v>
                </c:pt>
                <c:pt idx="1978">
                  <c:v>1979</c:v>
                </c:pt>
                <c:pt idx="1979">
                  <c:v>1980</c:v>
                </c:pt>
                <c:pt idx="1980">
                  <c:v>1981</c:v>
                </c:pt>
                <c:pt idx="1981">
                  <c:v>1982</c:v>
                </c:pt>
                <c:pt idx="1982">
                  <c:v>1983</c:v>
                </c:pt>
                <c:pt idx="1983">
                  <c:v>1984</c:v>
                </c:pt>
                <c:pt idx="1984">
                  <c:v>1985</c:v>
                </c:pt>
                <c:pt idx="1985">
                  <c:v>1986</c:v>
                </c:pt>
                <c:pt idx="1986">
                  <c:v>1987</c:v>
                </c:pt>
                <c:pt idx="1987">
                  <c:v>1988</c:v>
                </c:pt>
                <c:pt idx="1988">
                  <c:v>1989</c:v>
                </c:pt>
                <c:pt idx="1989">
                  <c:v>1990</c:v>
                </c:pt>
                <c:pt idx="1990">
                  <c:v>1991</c:v>
                </c:pt>
                <c:pt idx="1991">
                  <c:v>1992</c:v>
                </c:pt>
                <c:pt idx="1992">
                  <c:v>1993</c:v>
                </c:pt>
                <c:pt idx="1993">
                  <c:v>1994</c:v>
                </c:pt>
                <c:pt idx="1994">
                  <c:v>1995</c:v>
                </c:pt>
                <c:pt idx="1995">
                  <c:v>1996</c:v>
                </c:pt>
                <c:pt idx="1996">
                  <c:v>1997</c:v>
                </c:pt>
                <c:pt idx="1997">
                  <c:v>1998</c:v>
                </c:pt>
                <c:pt idx="1998">
                  <c:v>1999</c:v>
                </c:pt>
                <c:pt idx="1999">
                  <c:v>2000</c:v>
                </c:pt>
                <c:pt idx="2000">
                  <c:v>2001</c:v>
                </c:pt>
                <c:pt idx="2001">
                  <c:v>2002</c:v>
                </c:pt>
                <c:pt idx="2002">
                  <c:v>2003</c:v>
                </c:pt>
                <c:pt idx="2003">
                  <c:v>2004</c:v>
                </c:pt>
                <c:pt idx="2004">
                  <c:v>2005</c:v>
                </c:pt>
                <c:pt idx="2005">
                  <c:v>2006</c:v>
                </c:pt>
                <c:pt idx="2006">
                  <c:v>2007</c:v>
                </c:pt>
                <c:pt idx="2007">
                  <c:v>2008</c:v>
                </c:pt>
                <c:pt idx="2008">
                  <c:v>2009</c:v>
                </c:pt>
                <c:pt idx="2009">
                  <c:v>2010</c:v>
                </c:pt>
                <c:pt idx="2010">
                  <c:v>2011</c:v>
                </c:pt>
                <c:pt idx="2011">
                  <c:v>2012</c:v>
                </c:pt>
                <c:pt idx="2012">
                  <c:v>2013</c:v>
                </c:pt>
                <c:pt idx="2013">
                  <c:v>2014</c:v>
                </c:pt>
                <c:pt idx="2014">
                  <c:v>2015</c:v>
                </c:pt>
                <c:pt idx="2015">
                  <c:v>2016</c:v>
                </c:pt>
                <c:pt idx="2016">
                  <c:v>2017</c:v>
                </c:pt>
                <c:pt idx="2017">
                  <c:v>2018</c:v>
                </c:pt>
                <c:pt idx="2018">
                  <c:v>2019</c:v>
                </c:pt>
                <c:pt idx="2019">
                  <c:v>2020</c:v>
                </c:pt>
                <c:pt idx="2020">
                  <c:v>2021</c:v>
                </c:pt>
                <c:pt idx="2021">
                  <c:v>2022</c:v>
                </c:pt>
                <c:pt idx="2022">
                  <c:v>2023</c:v>
                </c:pt>
                <c:pt idx="2023">
                  <c:v>2024</c:v>
                </c:pt>
                <c:pt idx="2024">
                  <c:v>2025</c:v>
                </c:pt>
                <c:pt idx="2025">
                  <c:v>2026</c:v>
                </c:pt>
                <c:pt idx="2026">
                  <c:v>2027</c:v>
                </c:pt>
                <c:pt idx="2027">
                  <c:v>2028</c:v>
                </c:pt>
                <c:pt idx="2028">
                  <c:v>2029</c:v>
                </c:pt>
                <c:pt idx="2029">
                  <c:v>2030</c:v>
                </c:pt>
                <c:pt idx="2030">
                  <c:v>2031</c:v>
                </c:pt>
                <c:pt idx="2031">
                  <c:v>2032</c:v>
                </c:pt>
                <c:pt idx="2032">
                  <c:v>2033</c:v>
                </c:pt>
                <c:pt idx="2033">
                  <c:v>2034</c:v>
                </c:pt>
                <c:pt idx="2034">
                  <c:v>2035</c:v>
                </c:pt>
                <c:pt idx="2035">
                  <c:v>2036</c:v>
                </c:pt>
                <c:pt idx="2036">
                  <c:v>2037</c:v>
                </c:pt>
                <c:pt idx="2037">
                  <c:v>2038</c:v>
                </c:pt>
                <c:pt idx="2038">
                  <c:v>2039</c:v>
                </c:pt>
                <c:pt idx="2039">
                  <c:v>2040</c:v>
                </c:pt>
                <c:pt idx="2040">
                  <c:v>2041</c:v>
                </c:pt>
                <c:pt idx="2041">
                  <c:v>2042</c:v>
                </c:pt>
                <c:pt idx="2042">
                  <c:v>2043</c:v>
                </c:pt>
                <c:pt idx="2043">
                  <c:v>2044</c:v>
                </c:pt>
                <c:pt idx="2044">
                  <c:v>2045</c:v>
                </c:pt>
                <c:pt idx="2045">
                  <c:v>2046</c:v>
                </c:pt>
                <c:pt idx="2046">
                  <c:v>2047</c:v>
                </c:pt>
                <c:pt idx="2047">
                  <c:v>2048</c:v>
                </c:pt>
                <c:pt idx="2048">
                  <c:v>2049</c:v>
                </c:pt>
                <c:pt idx="2049">
                  <c:v>2050</c:v>
                </c:pt>
                <c:pt idx="2050">
                  <c:v>2051</c:v>
                </c:pt>
                <c:pt idx="2051">
                  <c:v>2052</c:v>
                </c:pt>
                <c:pt idx="2052">
                  <c:v>2053</c:v>
                </c:pt>
                <c:pt idx="2053">
                  <c:v>2054</c:v>
                </c:pt>
                <c:pt idx="2054">
                  <c:v>2055</c:v>
                </c:pt>
                <c:pt idx="2055">
                  <c:v>2056</c:v>
                </c:pt>
                <c:pt idx="2056">
                  <c:v>2057</c:v>
                </c:pt>
                <c:pt idx="2057">
                  <c:v>2058</c:v>
                </c:pt>
                <c:pt idx="2058">
                  <c:v>2059</c:v>
                </c:pt>
                <c:pt idx="2059">
                  <c:v>2060</c:v>
                </c:pt>
                <c:pt idx="2060">
                  <c:v>2061</c:v>
                </c:pt>
                <c:pt idx="2061">
                  <c:v>2062</c:v>
                </c:pt>
                <c:pt idx="2062">
                  <c:v>2063</c:v>
                </c:pt>
                <c:pt idx="2063">
                  <c:v>2064</c:v>
                </c:pt>
                <c:pt idx="2064">
                  <c:v>2065</c:v>
                </c:pt>
                <c:pt idx="2065">
                  <c:v>2066</c:v>
                </c:pt>
                <c:pt idx="2066">
                  <c:v>2067</c:v>
                </c:pt>
                <c:pt idx="2067">
                  <c:v>2068</c:v>
                </c:pt>
                <c:pt idx="2068">
                  <c:v>2069</c:v>
                </c:pt>
                <c:pt idx="2069">
                  <c:v>2070</c:v>
                </c:pt>
                <c:pt idx="2070">
                  <c:v>2071</c:v>
                </c:pt>
                <c:pt idx="2071">
                  <c:v>2072</c:v>
                </c:pt>
                <c:pt idx="2072">
                  <c:v>2073</c:v>
                </c:pt>
                <c:pt idx="2073">
                  <c:v>2074</c:v>
                </c:pt>
                <c:pt idx="2074">
                  <c:v>2075</c:v>
                </c:pt>
                <c:pt idx="2075">
                  <c:v>2076</c:v>
                </c:pt>
                <c:pt idx="2076">
                  <c:v>2077</c:v>
                </c:pt>
                <c:pt idx="2077">
                  <c:v>2078</c:v>
                </c:pt>
                <c:pt idx="2078">
                  <c:v>2079</c:v>
                </c:pt>
                <c:pt idx="2079">
                  <c:v>2080</c:v>
                </c:pt>
                <c:pt idx="2080">
                  <c:v>2081</c:v>
                </c:pt>
                <c:pt idx="2081">
                  <c:v>2082</c:v>
                </c:pt>
                <c:pt idx="2082">
                  <c:v>2083</c:v>
                </c:pt>
                <c:pt idx="2083">
                  <c:v>2084</c:v>
                </c:pt>
                <c:pt idx="2084">
                  <c:v>2085</c:v>
                </c:pt>
                <c:pt idx="2085">
                  <c:v>2086</c:v>
                </c:pt>
                <c:pt idx="2086">
                  <c:v>2087</c:v>
                </c:pt>
                <c:pt idx="2087">
                  <c:v>2088</c:v>
                </c:pt>
                <c:pt idx="2088">
                  <c:v>2089</c:v>
                </c:pt>
                <c:pt idx="2089">
                  <c:v>2090</c:v>
                </c:pt>
                <c:pt idx="2090">
                  <c:v>2091</c:v>
                </c:pt>
                <c:pt idx="2091">
                  <c:v>2092</c:v>
                </c:pt>
                <c:pt idx="2092">
                  <c:v>2093</c:v>
                </c:pt>
                <c:pt idx="2093">
                  <c:v>2094</c:v>
                </c:pt>
                <c:pt idx="2094">
                  <c:v>2095</c:v>
                </c:pt>
                <c:pt idx="2095">
                  <c:v>2096</c:v>
                </c:pt>
                <c:pt idx="2096">
                  <c:v>2097</c:v>
                </c:pt>
                <c:pt idx="2097">
                  <c:v>2098</c:v>
                </c:pt>
                <c:pt idx="2098">
                  <c:v>2099</c:v>
                </c:pt>
                <c:pt idx="2099">
                  <c:v>2100</c:v>
                </c:pt>
                <c:pt idx="2100">
                  <c:v>2101</c:v>
                </c:pt>
                <c:pt idx="2101">
                  <c:v>2102</c:v>
                </c:pt>
                <c:pt idx="2102">
                  <c:v>2103</c:v>
                </c:pt>
                <c:pt idx="2103">
                  <c:v>2104</c:v>
                </c:pt>
                <c:pt idx="2104">
                  <c:v>2105</c:v>
                </c:pt>
                <c:pt idx="2105">
                  <c:v>2106</c:v>
                </c:pt>
                <c:pt idx="2106">
                  <c:v>2107</c:v>
                </c:pt>
                <c:pt idx="2107">
                  <c:v>2108</c:v>
                </c:pt>
                <c:pt idx="2108">
                  <c:v>2109</c:v>
                </c:pt>
                <c:pt idx="2109">
                  <c:v>2110</c:v>
                </c:pt>
                <c:pt idx="2110">
                  <c:v>2111</c:v>
                </c:pt>
                <c:pt idx="2111">
                  <c:v>2112</c:v>
                </c:pt>
                <c:pt idx="2112">
                  <c:v>2113</c:v>
                </c:pt>
                <c:pt idx="2113">
                  <c:v>2114</c:v>
                </c:pt>
                <c:pt idx="2114">
                  <c:v>2115</c:v>
                </c:pt>
                <c:pt idx="2115">
                  <c:v>2116</c:v>
                </c:pt>
                <c:pt idx="2116">
                  <c:v>2117</c:v>
                </c:pt>
                <c:pt idx="2117">
                  <c:v>2118</c:v>
                </c:pt>
                <c:pt idx="2118">
                  <c:v>2119</c:v>
                </c:pt>
                <c:pt idx="2119">
                  <c:v>2120</c:v>
                </c:pt>
                <c:pt idx="2120">
                  <c:v>2121</c:v>
                </c:pt>
                <c:pt idx="2121">
                  <c:v>2122</c:v>
                </c:pt>
                <c:pt idx="2122">
                  <c:v>2123</c:v>
                </c:pt>
                <c:pt idx="2123">
                  <c:v>2124</c:v>
                </c:pt>
                <c:pt idx="2124">
                  <c:v>2125</c:v>
                </c:pt>
                <c:pt idx="2125">
                  <c:v>2126</c:v>
                </c:pt>
                <c:pt idx="2126">
                  <c:v>2127</c:v>
                </c:pt>
                <c:pt idx="2127">
                  <c:v>2128</c:v>
                </c:pt>
                <c:pt idx="2128">
                  <c:v>2129</c:v>
                </c:pt>
                <c:pt idx="2129">
                  <c:v>2130</c:v>
                </c:pt>
                <c:pt idx="2130">
                  <c:v>2131</c:v>
                </c:pt>
                <c:pt idx="2131">
                  <c:v>2132</c:v>
                </c:pt>
                <c:pt idx="2132">
                  <c:v>2133</c:v>
                </c:pt>
                <c:pt idx="2133">
                  <c:v>2134</c:v>
                </c:pt>
                <c:pt idx="2134">
                  <c:v>2135</c:v>
                </c:pt>
                <c:pt idx="2135">
                  <c:v>2136</c:v>
                </c:pt>
                <c:pt idx="2136">
                  <c:v>2137</c:v>
                </c:pt>
                <c:pt idx="2137">
                  <c:v>2138</c:v>
                </c:pt>
                <c:pt idx="2138">
                  <c:v>2139</c:v>
                </c:pt>
                <c:pt idx="2139">
                  <c:v>2140</c:v>
                </c:pt>
                <c:pt idx="2140">
                  <c:v>2141</c:v>
                </c:pt>
                <c:pt idx="2141">
                  <c:v>2142</c:v>
                </c:pt>
                <c:pt idx="2142">
                  <c:v>2143</c:v>
                </c:pt>
                <c:pt idx="2143">
                  <c:v>2144</c:v>
                </c:pt>
                <c:pt idx="2144">
                  <c:v>2145</c:v>
                </c:pt>
                <c:pt idx="2145">
                  <c:v>2146</c:v>
                </c:pt>
                <c:pt idx="2146">
                  <c:v>2147</c:v>
                </c:pt>
                <c:pt idx="2147">
                  <c:v>2148</c:v>
                </c:pt>
                <c:pt idx="2148">
                  <c:v>2149</c:v>
                </c:pt>
                <c:pt idx="2149">
                  <c:v>2150</c:v>
                </c:pt>
                <c:pt idx="2150">
                  <c:v>2151</c:v>
                </c:pt>
                <c:pt idx="2151">
                  <c:v>2152</c:v>
                </c:pt>
                <c:pt idx="2152">
                  <c:v>2153</c:v>
                </c:pt>
                <c:pt idx="2153">
                  <c:v>2154</c:v>
                </c:pt>
                <c:pt idx="2154">
                  <c:v>2155</c:v>
                </c:pt>
                <c:pt idx="2155">
                  <c:v>2156</c:v>
                </c:pt>
                <c:pt idx="2156">
                  <c:v>2157</c:v>
                </c:pt>
                <c:pt idx="2157">
                  <c:v>2158</c:v>
                </c:pt>
                <c:pt idx="2158">
                  <c:v>2159</c:v>
                </c:pt>
                <c:pt idx="2159">
                  <c:v>2160</c:v>
                </c:pt>
                <c:pt idx="2160">
                  <c:v>2161</c:v>
                </c:pt>
                <c:pt idx="2161">
                  <c:v>2162</c:v>
                </c:pt>
                <c:pt idx="2162">
                  <c:v>2163</c:v>
                </c:pt>
                <c:pt idx="2163">
                  <c:v>2164</c:v>
                </c:pt>
                <c:pt idx="2164">
                  <c:v>2165</c:v>
                </c:pt>
                <c:pt idx="2165">
                  <c:v>2166</c:v>
                </c:pt>
                <c:pt idx="2166">
                  <c:v>2167</c:v>
                </c:pt>
                <c:pt idx="2167">
                  <c:v>2168</c:v>
                </c:pt>
                <c:pt idx="2168">
                  <c:v>2169</c:v>
                </c:pt>
                <c:pt idx="2169">
                  <c:v>2170</c:v>
                </c:pt>
                <c:pt idx="2170">
                  <c:v>2171</c:v>
                </c:pt>
                <c:pt idx="2171">
                  <c:v>2172</c:v>
                </c:pt>
                <c:pt idx="2172">
                  <c:v>2173</c:v>
                </c:pt>
                <c:pt idx="2173">
                  <c:v>2174</c:v>
                </c:pt>
                <c:pt idx="2174">
                  <c:v>2175</c:v>
                </c:pt>
                <c:pt idx="2175">
                  <c:v>2176</c:v>
                </c:pt>
                <c:pt idx="2176">
                  <c:v>2177</c:v>
                </c:pt>
                <c:pt idx="2177">
                  <c:v>2178</c:v>
                </c:pt>
                <c:pt idx="2178">
                  <c:v>2179</c:v>
                </c:pt>
                <c:pt idx="2179">
                  <c:v>2180</c:v>
                </c:pt>
                <c:pt idx="2180">
                  <c:v>2181</c:v>
                </c:pt>
                <c:pt idx="2181">
                  <c:v>2182</c:v>
                </c:pt>
                <c:pt idx="2182">
                  <c:v>2183</c:v>
                </c:pt>
                <c:pt idx="2183">
                  <c:v>2184</c:v>
                </c:pt>
                <c:pt idx="2184">
                  <c:v>2185</c:v>
                </c:pt>
                <c:pt idx="2185">
                  <c:v>2186</c:v>
                </c:pt>
                <c:pt idx="2186">
                  <c:v>2187</c:v>
                </c:pt>
                <c:pt idx="2187">
                  <c:v>2188</c:v>
                </c:pt>
                <c:pt idx="2188">
                  <c:v>2189</c:v>
                </c:pt>
                <c:pt idx="2189">
                  <c:v>2190</c:v>
                </c:pt>
                <c:pt idx="2190">
                  <c:v>2191</c:v>
                </c:pt>
                <c:pt idx="2191">
                  <c:v>2192</c:v>
                </c:pt>
                <c:pt idx="2192">
                  <c:v>2193</c:v>
                </c:pt>
                <c:pt idx="2193">
                  <c:v>2194</c:v>
                </c:pt>
                <c:pt idx="2194">
                  <c:v>2195</c:v>
                </c:pt>
                <c:pt idx="2195">
                  <c:v>2196</c:v>
                </c:pt>
                <c:pt idx="2196">
                  <c:v>2197</c:v>
                </c:pt>
                <c:pt idx="2197">
                  <c:v>2198</c:v>
                </c:pt>
                <c:pt idx="2198">
                  <c:v>2199</c:v>
                </c:pt>
                <c:pt idx="2199">
                  <c:v>2200</c:v>
                </c:pt>
                <c:pt idx="2200">
                  <c:v>2201</c:v>
                </c:pt>
                <c:pt idx="2201">
                  <c:v>2202</c:v>
                </c:pt>
                <c:pt idx="2202">
                  <c:v>2203</c:v>
                </c:pt>
                <c:pt idx="2203">
                  <c:v>2204</c:v>
                </c:pt>
                <c:pt idx="2204">
                  <c:v>2205</c:v>
                </c:pt>
                <c:pt idx="2205">
                  <c:v>2206</c:v>
                </c:pt>
                <c:pt idx="2206">
                  <c:v>2207</c:v>
                </c:pt>
                <c:pt idx="2207">
                  <c:v>2208</c:v>
                </c:pt>
                <c:pt idx="2208">
                  <c:v>2209</c:v>
                </c:pt>
                <c:pt idx="2209">
                  <c:v>2210</c:v>
                </c:pt>
                <c:pt idx="2210">
                  <c:v>2211</c:v>
                </c:pt>
                <c:pt idx="2211">
                  <c:v>2212</c:v>
                </c:pt>
                <c:pt idx="2212">
                  <c:v>2213</c:v>
                </c:pt>
                <c:pt idx="2213">
                  <c:v>2214</c:v>
                </c:pt>
                <c:pt idx="2214">
                  <c:v>2215</c:v>
                </c:pt>
                <c:pt idx="2215">
                  <c:v>2216</c:v>
                </c:pt>
                <c:pt idx="2216">
                  <c:v>2217</c:v>
                </c:pt>
                <c:pt idx="2217">
                  <c:v>2218</c:v>
                </c:pt>
                <c:pt idx="2218">
                  <c:v>2219</c:v>
                </c:pt>
                <c:pt idx="2219">
                  <c:v>2220</c:v>
                </c:pt>
                <c:pt idx="2220">
                  <c:v>2221</c:v>
                </c:pt>
                <c:pt idx="2221">
                  <c:v>2222</c:v>
                </c:pt>
                <c:pt idx="2222">
                  <c:v>2223</c:v>
                </c:pt>
                <c:pt idx="2223">
                  <c:v>2224</c:v>
                </c:pt>
                <c:pt idx="2224">
                  <c:v>2225</c:v>
                </c:pt>
                <c:pt idx="2225">
                  <c:v>2226</c:v>
                </c:pt>
                <c:pt idx="2226">
                  <c:v>2227</c:v>
                </c:pt>
                <c:pt idx="2227">
                  <c:v>2228</c:v>
                </c:pt>
                <c:pt idx="2228">
                  <c:v>2229</c:v>
                </c:pt>
                <c:pt idx="2229">
                  <c:v>2230</c:v>
                </c:pt>
                <c:pt idx="2230">
                  <c:v>2231</c:v>
                </c:pt>
                <c:pt idx="2231">
                  <c:v>2232</c:v>
                </c:pt>
                <c:pt idx="2232">
                  <c:v>2233</c:v>
                </c:pt>
                <c:pt idx="2233">
                  <c:v>2234</c:v>
                </c:pt>
                <c:pt idx="2234">
                  <c:v>2235</c:v>
                </c:pt>
                <c:pt idx="2235">
                  <c:v>2236</c:v>
                </c:pt>
                <c:pt idx="2236">
                  <c:v>2237</c:v>
                </c:pt>
                <c:pt idx="2237">
                  <c:v>2238</c:v>
                </c:pt>
                <c:pt idx="2238">
                  <c:v>2239</c:v>
                </c:pt>
                <c:pt idx="2239">
                  <c:v>2240</c:v>
                </c:pt>
                <c:pt idx="2240">
                  <c:v>2241</c:v>
                </c:pt>
                <c:pt idx="2241">
                  <c:v>2242</c:v>
                </c:pt>
                <c:pt idx="2242">
                  <c:v>2243</c:v>
                </c:pt>
                <c:pt idx="2243">
                  <c:v>2244</c:v>
                </c:pt>
                <c:pt idx="2244">
                  <c:v>2245</c:v>
                </c:pt>
                <c:pt idx="2245">
                  <c:v>2246</c:v>
                </c:pt>
                <c:pt idx="2246">
                  <c:v>2247</c:v>
                </c:pt>
                <c:pt idx="2247">
                  <c:v>2248</c:v>
                </c:pt>
                <c:pt idx="2248">
                  <c:v>2249</c:v>
                </c:pt>
                <c:pt idx="2249">
                  <c:v>2250</c:v>
                </c:pt>
                <c:pt idx="2250">
                  <c:v>2251</c:v>
                </c:pt>
                <c:pt idx="2251">
                  <c:v>2252</c:v>
                </c:pt>
                <c:pt idx="2252">
                  <c:v>2253</c:v>
                </c:pt>
                <c:pt idx="2253">
                  <c:v>2254</c:v>
                </c:pt>
                <c:pt idx="2254">
                  <c:v>2255</c:v>
                </c:pt>
                <c:pt idx="2255">
                  <c:v>2256</c:v>
                </c:pt>
                <c:pt idx="2256">
                  <c:v>2257</c:v>
                </c:pt>
                <c:pt idx="2257">
                  <c:v>2258</c:v>
                </c:pt>
                <c:pt idx="2258">
                  <c:v>2259</c:v>
                </c:pt>
                <c:pt idx="2259">
                  <c:v>2260</c:v>
                </c:pt>
                <c:pt idx="2260">
                  <c:v>2261</c:v>
                </c:pt>
                <c:pt idx="2261">
                  <c:v>2262</c:v>
                </c:pt>
                <c:pt idx="2262">
                  <c:v>2263</c:v>
                </c:pt>
                <c:pt idx="2263">
                  <c:v>2264</c:v>
                </c:pt>
                <c:pt idx="2264">
                  <c:v>2265</c:v>
                </c:pt>
                <c:pt idx="2265">
                  <c:v>2266</c:v>
                </c:pt>
                <c:pt idx="2266">
                  <c:v>2267</c:v>
                </c:pt>
                <c:pt idx="2267">
                  <c:v>2268</c:v>
                </c:pt>
                <c:pt idx="2268">
                  <c:v>2269</c:v>
                </c:pt>
                <c:pt idx="2269">
                  <c:v>2270</c:v>
                </c:pt>
                <c:pt idx="2270">
                  <c:v>2271</c:v>
                </c:pt>
                <c:pt idx="2271">
                  <c:v>2272</c:v>
                </c:pt>
                <c:pt idx="2272">
                  <c:v>2273</c:v>
                </c:pt>
                <c:pt idx="2273">
                  <c:v>2274</c:v>
                </c:pt>
                <c:pt idx="2274">
                  <c:v>2275</c:v>
                </c:pt>
                <c:pt idx="2275">
                  <c:v>2276</c:v>
                </c:pt>
                <c:pt idx="2276">
                  <c:v>2277</c:v>
                </c:pt>
                <c:pt idx="2277">
                  <c:v>2278</c:v>
                </c:pt>
                <c:pt idx="2278">
                  <c:v>2279</c:v>
                </c:pt>
                <c:pt idx="2279">
                  <c:v>2280</c:v>
                </c:pt>
                <c:pt idx="2280">
                  <c:v>2281</c:v>
                </c:pt>
                <c:pt idx="2281">
                  <c:v>2282</c:v>
                </c:pt>
                <c:pt idx="2282">
                  <c:v>2283</c:v>
                </c:pt>
                <c:pt idx="2283">
                  <c:v>2284</c:v>
                </c:pt>
                <c:pt idx="2284">
                  <c:v>2285</c:v>
                </c:pt>
                <c:pt idx="2285">
                  <c:v>2286</c:v>
                </c:pt>
                <c:pt idx="2286">
                  <c:v>2287</c:v>
                </c:pt>
                <c:pt idx="2287">
                  <c:v>2288</c:v>
                </c:pt>
                <c:pt idx="2288">
                  <c:v>2289</c:v>
                </c:pt>
                <c:pt idx="2289">
                  <c:v>2290</c:v>
                </c:pt>
                <c:pt idx="2290">
                  <c:v>2291</c:v>
                </c:pt>
                <c:pt idx="2291">
                  <c:v>2292</c:v>
                </c:pt>
                <c:pt idx="2292">
                  <c:v>2293</c:v>
                </c:pt>
                <c:pt idx="2293">
                  <c:v>2294</c:v>
                </c:pt>
                <c:pt idx="2294">
                  <c:v>2295</c:v>
                </c:pt>
                <c:pt idx="2295">
                  <c:v>2296</c:v>
                </c:pt>
                <c:pt idx="2296">
                  <c:v>2297</c:v>
                </c:pt>
                <c:pt idx="2297">
                  <c:v>2298</c:v>
                </c:pt>
                <c:pt idx="2298">
                  <c:v>2299</c:v>
                </c:pt>
                <c:pt idx="2299">
                  <c:v>2300</c:v>
                </c:pt>
                <c:pt idx="2300">
                  <c:v>2301</c:v>
                </c:pt>
                <c:pt idx="2301">
                  <c:v>2302</c:v>
                </c:pt>
                <c:pt idx="2302">
                  <c:v>2303</c:v>
                </c:pt>
                <c:pt idx="2303">
                  <c:v>2304</c:v>
                </c:pt>
                <c:pt idx="2304">
                  <c:v>2305</c:v>
                </c:pt>
                <c:pt idx="2305">
                  <c:v>2306</c:v>
                </c:pt>
                <c:pt idx="2306">
                  <c:v>2307</c:v>
                </c:pt>
                <c:pt idx="2307">
                  <c:v>2308</c:v>
                </c:pt>
                <c:pt idx="2308">
                  <c:v>2309</c:v>
                </c:pt>
                <c:pt idx="2309">
                  <c:v>2310</c:v>
                </c:pt>
                <c:pt idx="2310">
                  <c:v>2311</c:v>
                </c:pt>
                <c:pt idx="2311">
                  <c:v>2312</c:v>
                </c:pt>
                <c:pt idx="2312">
                  <c:v>2313</c:v>
                </c:pt>
                <c:pt idx="2313">
                  <c:v>2314</c:v>
                </c:pt>
                <c:pt idx="2314">
                  <c:v>2315</c:v>
                </c:pt>
                <c:pt idx="2315">
                  <c:v>2316</c:v>
                </c:pt>
                <c:pt idx="2316">
                  <c:v>2317</c:v>
                </c:pt>
                <c:pt idx="2317">
                  <c:v>2318</c:v>
                </c:pt>
                <c:pt idx="2318">
                  <c:v>2319</c:v>
                </c:pt>
                <c:pt idx="2319">
                  <c:v>2320</c:v>
                </c:pt>
                <c:pt idx="2320">
                  <c:v>2321</c:v>
                </c:pt>
                <c:pt idx="2321">
                  <c:v>2322</c:v>
                </c:pt>
                <c:pt idx="2322">
                  <c:v>2323</c:v>
                </c:pt>
                <c:pt idx="2323">
                  <c:v>2324</c:v>
                </c:pt>
                <c:pt idx="2324">
                  <c:v>2325</c:v>
                </c:pt>
                <c:pt idx="2325">
                  <c:v>2326</c:v>
                </c:pt>
                <c:pt idx="2326">
                  <c:v>2327</c:v>
                </c:pt>
                <c:pt idx="2327">
                  <c:v>2328</c:v>
                </c:pt>
                <c:pt idx="2328">
                  <c:v>2329</c:v>
                </c:pt>
                <c:pt idx="2329">
                  <c:v>2330</c:v>
                </c:pt>
                <c:pt idx="2330">
                  <c:v>2331</c:v>
                </c:pt>
                <c:pt idx="2331">
                  <c:v>2332</c:v>
                </c:pt>
                <c:pt idx="2332">
                  <c:v>2333</c:v>
                </c:pt>
                <c:pt idx="2333">
                  <c:v>2334</c:v>
                </c:pt>
                <c:pt idx="2334">
                  <c:v>2335</c:v>
                </c:pt>
                <c:pt idx="2335">
                  <c:v>2336</c:v>
                </c:pt>
                <c:pt idx="2336">
                  <c:v>2337</c:v>
                </c:pt>
                <c:pt idx="2337">
                  <c:v>2338</c:v>
                </c:pt>
                <c:pt idx="2338">
                  <c:v>2339</c:v>
                </c:pt>
                <c:pt idx="2339">
                  <c:v>2340</c:v>
                </c:pt>
                <c:pt idx="2340">
                  <c:v>2341</c:v>
                </c:pt>
                <c:pt idx="2341">
                  <c:v>2342</c:v>
                </c:pt>
                <c:pt idx="2342">
                  <c:v>2343</c:v>
                </c:pt>
                <c:pt idx="2343">
                  <c:v>2344</c:v>
                </c:pt>
                <c:pt idx="2344">
                  <c:v>2345</c:v>
                </c:pt>
                <c:pt idx="2345">
                  <c:v>2346</c:v>
                </c:pt>
                <c:pt idx="2346">
                  <c:v>2347</c:v>
                </c:pt>
                <c:pt idx="2347">
                  <c:v>2348</c:v>
                </c:pt>
                <c:pt idx="2348">
                  <c:v>2349</c:v>
                </c:pt>
                <c:pt idx="2349">
                  <c:v>2350</c:v>
                </c:pt>
                <c:pt idx="2350">
                  <c:v>2351</c:v>
                </c:pt>
                <c:pt idx="2351">
                  <c:v>2352</c:v>
                </c:pt>
                <c:pt idx="2352">
                  <c:v>2353</c:v>
                </c:pt>
                <c:pt idx="2353">
                  <c:v>2354</c:v>
                </c:pt>
                <c:pt idx="2354">
                  <c:v>2355</c:v>
                </c:pt>
                <c:pt idx="2355">
                  <c:v>2356</c:v>
                </c:pt>
                <c:pt idx="2356">
                  <c:v>2357</c:v>
                </c:pt>
                <c:pt idx="2357">
                  <c:v>2358</c:v>
                </c:pt>
                <c:pt idx="2358">
                  <c:v>2359</c:v>
                </c:pt>
                <c:pt idx="2359">
                  <c:v>2360</c:v>
                </c:pt>
                <c:pt idx="2360">
                  <c:v>2361</c:v>
                </c:pt>
                <c:pt idx="2361">
                  <c:v>2362</c:v>
                </c:pt>
                <c:pt idx="2362">
                  <c:v>2363</c:v>
                </c:pt>
                <c:pt idx="2363">
                  <c:v>2364</c:v>
                </c:pt>
                <c:pt idx="2364">
                  <c:v>2365</c:v>
                </c:pt>
                <c:pt idx="2365">
                  <c:v>2366</c:v>
                </c:pt>
                <c:pt idx="2366">
                  <c:v>2367</c:v>
                </c:pt>
                <c:pt idx="2367">
                  <c:v>2368</c:v>
                </c:pt>
                <c:pt idx="2368">
                  <c:v>2369</c:v>
                </c:pt>
                <c:pt idx="2369">
                  <c:v>2370</c:v>
                </c:pt>
                <c:pt idx="2370">
                  <c:v>2371</c:v>
                </c:pt>
                <c:pt idx="2371">
                  <c:v>2372</c:v>
                </c:pt>
                <c:pt idx="2372">
                  <c:v>2373</c:v>
                </c:pt>
                <c:pt idx="2373">
                  <c:v>2374</c:v>
                </c:pt>
                <c:pt idx="2374">
                  <c:v>2375</c:v>
                </c:pt>
                <c:pt idx="2375">
                  <c:v>2376</c:v>
                </c:pt>
                <c:pt idx="2376">
                  <c:v>2377</c:v>
                </c:pt>
                <c:pt idx="2377">
                  <c:v>2378</c:v>
                </c:pt>
                <c:pt idx="2378">
                  <c:v>2379</c:v>
                </c:pt>
                <c:pt idx="2379">
                  <c:v>2380</c:v>
                </c:pt>
                <c:pt idx="2380">
                  <c:v>2381</c:v>
                </c:pt>
                <c:pt idx="2381">
                  <c:v>2382</c:v>
                </c:pt>
                <c:pt idx="2382">
                  <c:v>2383</c:v>
                </c:pt>
                <c:pt idx="2383">
                  <c:v>2384</c:v>
                </c:pt>
                <c:pt idx="2384">
                  <c:v>2385</c:v>
                </c:pt>
                <c:pt idx="2385">
                  <c:v>2386</c:v>
                </c:pt>
                <c:pt idx="2386">
                  <c:v>2387</c:v>
                </c:pt>
                <c:pt idx="2387">
                  <c:v>2388</c:v>
                </c:pt>
                <c:pt idx="2388">
                  <c:v>2389</c:v>
                </c:pt>
                <c:pt idx="2389">
                  <c:v>2390</c:v>
                </c:pt>
                <c:pt idx="2390">
                  <c:v>2391</c:v>
                </c:pt>
                <c:pt idx="2391">
                  <c:v>2392</c:v>
                </c:pt>
                <c:pt idx="2392">
                  <c:v>2393</c:v>
                </c:pt>
                <c:pt idx="2393">
                  <c:v>2394</c:v>
                </c:pt>
                <c:pt idx="2394">
                  <c:v>2395</c:v>
                </c:pt>
                <c:pt idx="2395">
                  <c:v>2396</c:v>
                </c:pt>
                <c:pt idx="2396">
                  <c:v>2397</c:v>
                </c:pt>
                <c:pt idx="2397">
                  <c:v>2398</c:v>
                </c:pt>
                <c:pt idx="2398">
                  <c:v>2399</c:v>
                </c:pt>
                <c:pt idx="2399">
                  <c:v>2400</c:v>
                </c:pt>
                <c:pt idx="2400">
                  <c:v>2401</c:v>
                </c:pt>
                <c:pt idx="2401">
                  <c:v>2402</c:v>
                </c:pt>
                <c:pt idx="2402">
                  <c:v>2403</c:v>
                </c:pt>
                <c:pt idx="2403">
                  <c:v>2404</c:v>
                </c:pt>
                <c:pt idx="2404">
                  <c:v>2405</c:v>
                </c:pt>
                <c:pt idx="2405">
                  <c:v>2406</c:v>
                </c:pt>
                <c:pt idx="2406">
                  <c:v>2407</c:v>
                </c:pt>
                <c:pt idx="2407">
                  <c:v>2408</c:v>
                </c:pt>
                <c:pt idx="2408">
                  <c:v>2409</c:v>
                </c:pt>
                <c:pt idx="2409">
                  <c:v>2410</c:v>
                </c:pt>
                <c:pt idx="2410">
                  <c:v>2411</c:v>
                </c:pt>
                <c:pt idx="2411">
                  <c:v>2412</c:v>
                </c:pt>
                <c:pt idx="2412">
                  <c:v>2413</c:v>
                </c:pt>
                <c:pt idx="2413">
                  <c:v>2414</c:v>
                </c:pt>
                <c:pt idx="2414">
                  <c:v>2415</c:v>
                </c:pt>
                <c:pt idx="2415">
                  <c:v>2416</c:v>
                </c:pt>
                <c:pt idx="2416">
                  <c:v>2417</c:v>
                </c:pt>
                <c:pt idx="2417">
                  <c:v>2418</c:v>
                </c:pt>
                <c:pt idx="2418">
                  <c:v>2419</c:v>
                </c:pt>
                <c:pt idx="2419">
                  <c:v>2420</c:v>
                </c:pt>
                <c:pt idx="2420">
                  <c:v>2421</c:v>
                </c:pt>
                <c:pt idx="2421">
                  <c:v>2422</c:v>
                </c:pt>
                <c:pt idx="2422">
                  <c:v>2423</c:v>
                </c:pt>
                <c:pt idx="2423">
                  <c:v>2424</c:v>
                </c:pt>
                <c:pt idx="2424">
                  <c:v>2425</c:v>
                </c:pt>
                <c:pt idx="2425">
                  <c:v>2426</c:v>
                </c:pt>
                <c:pt idx="2426">
                  <c:v>2427</c:v>
                </c:pt>
                <c:pt idx="2427">
                  <c:v>2428</c:v>
                </c:pt>
                <c:pt idx="2428">
                  <c:v>2429</c:v>
                </c:pt>
                <c:pt idx="2429">
                  <c:v>2430</c:v>
                </c:pt>
                <c:pt idx="2430">
                  <c:v>2431</c:v>
                </c:pt>
                <c:pt idx="2431">
                  <c:v>2432</c:v>
                </c:pt>
                <c:pt idx="2432">
                  <c:v>2433</c:v>
                </c:pt>
                <c:pt idx="2433">
                  <c:v>2434</c:v>
                </c:pt>
                <c:pt idx="2434">
                  <c:v>2435</c:v>
                </c:pt>
                <c:pt idx="2435">
                  <c:v>2436</c:v>
                </c:pt>
                <c:pt idx="2436">
                  <c:v>2437</c:v>
                </c:pt>
                <c:pt idx="2437">
                  <c:v>2438</c:v>
                </c:pt>
                <c:pt idx="2438">
                  <c:v>2439</c:v>
                </c:pt>
                <c:pt idx="2439">
                  <c:v>2440</c:v>
                </c:pt>
                <c:pt idx="2440">
                  <c:v>2441</c:v>
                </c:pt>
                <c:pt idx="2441">
                  <c:v>2442</c:v>
                </c:pt>
                <c:pt idx="2442">
                  <c:v>2443</c:v>
                </c:pt>
                <c:pt idx="2443">
                  <c:v>2444</c:v>
                </c:pt>
                <c:pt idx="2444">
                  <c:v>2445</c:v>
                </c:pt>
                <c:pt idx="2445">
                  <c:v>2446</c:v>
                </c:pt>
                <c:pt idx="2446">
                  <c:v>2447</c:v>
                </c:pt>
                <c:pt idx="2447">
                  <c:v>2448</c:v>
                </c:pt>
                <c:pt idx="2448">
                  <c:v>2449</c:v>
                </c:pt>
                <c:pt idx="2449">
                  <c:v>2450</c:v>
                </c:pt>
                <c:pt idx="2450">
                  <c:v>2451</c:v>
                </c:pt>
                <c:pt idx="2451">
                  <c:v>2452</c:v>
                </c:pt>
                <c:pt idx="2452">
                  <c:v>2453</c:v>
                </c:pt>
                <c:pt idx="2453">
                  <c:v>2454</c:v>
                </c:pt>
                <c:pt idx="2454">
                  <c:v>2455</c:v>
                </c:pt>
                <c:pt idx="2455">
                  <c:v>2456</c:v>
                </c:pt>
                <c:pt idx="2456">
                  <c:v>2457</c:v>
                </c:pt>
                <c:pt idx="2457">
                  <c:v>2458</c:v>
                </c:pt>
                <c:pt idx="2458">
                  <c:v>2459</c:v>
                </c:pt>
                <c:pt idx="2459">
                  <c:v>2460</c:v>
                </c:pt>
                <c:pt idx="2460">
                  <c:v>2461</c:v>
                </c:pt>
                <c:pt idx="2461">
                  <c:v>2462</c:v>
                </c:pt>
                <c:pt idx="2462">
                  <c:v>2463</c:v>
                </c:pt>
                <c:pt idx="2463">
                  <c:v>2464</c:v>
                </c:pt>
                <c:pt idx="2464">
                  <c:v>2465</c:v>
                </c:pt>
                <c:pt idx="2465">
                  <c:v>2466</c:v>
                </c:pt>
                <c:pt idx="2466">
                  <c:v>2467</c:v>
                </c:pt>
                <c:pt idx="2467">
                  <c:v>2468</c:v>
                </c:pt>
                <c:pt idx="2468">
                  <c:v>2469</c:v>
                </c:pt>
                <c:pt idx="2469">
                  <c:v>2470</c:v>
                </c:pt>
                <c:pt idx="2470">
                  <c:v>2471</c:v>
                </c:pt>
                <c:pt idx="2471">
                  <c:v>2472</c:v>
                </c:pt>
                <c:pt idx="2472">
                  <c:v>2473</c:v>
                </c:pt>
                <c:pt idx="2473">
                  <c:v>2474</c:v>
                </c:pt>
                <c:pt idx="2474">
                  <c:v>2475</c:v>
                </c:pt>
                <c:pt idx="2475">
                  <c:v>2476</c:v>
                </c:pt>
                <c:pt idx="2476">
                  <c:v>2477</c:v>
                </c:pt>
                <c:pt idx="2477">
                  <c:v>2478</c:v>
                </c:pt>
                <c:pt idx="2478">
                  <c:v>2479</c:v>
                </c:pt>
                <c:pt idx="2479">
                  <c:v>2480</c:v>
                </c:pt>
                <c:pt idx="2480">
                  <c:v>2481</c:v>
                </c:pt>
                <c:pt idx="2481">
                  <c:v>2482</c:v>
                </c:pt>
                <c:pt idx="2482">
                  <c:v>2483</c:v>
                </c:pt>
                <c:pt idx="2483">
                  <c:v>2484</c:v>
                </c:pt>
                <c:pt idx="2484">
                  <c:v>2485</c:v>
                </c:pt>
                <c:pt idx="2485">
                  <c:v>2486</c:v>
                </c:pt>
                <c:pt idx="2486">
                  <c:v>2487</c:v>
                </c:pt>
                <c:pt idx="2487">
                  <c:v>2488</c:v>
                </c:pt>
                <c:pt idx="2488">
                  <c:v>2489</c:v>
                </c:pt>
                <c:pt idx="2489">
                  <c:v>2490</c:v>
                </c:pt>
                <c:pt idx="2490">
                  <c:v>2491</c:v>
                </c:pt>
                <c:pt idx="2491">
                  <c:v>2492</c:v>
                </c:pt>
                <c:pt idx="2492">
                  <c:v>2493</c:v>
                </c:pt>
                <c:pt idx="2493">
                  <c:v>2494</c:v>
                </c:pt>
                <c:pt idx="2494">
                  <c:v>2495</c:v>
                </c:pt>
                <c:pt idx="2495">
                  <c:v>2496</c:v>
                </c:pt>
                <c:pt idx="2496">
                  <c:v>2497</c:v>
                </c:pt>
                <c:pt idx="2497">
                  <c:v>2498</c:v>
                </c:pt>
                <c:pt idx="2498">
                  <c:v>2499</c:v>
                </c:pt>
                <c:pt idx="2499">
                  <c:v>2500</c:v>
                </c:pt>
                <c:pt idx="2500">
                  <c:v>2501</c:v>
                </c:pt>
                <c:pt idx="2501">
                  <c:v>2502</c:v>
                </c:pt>
                <c:pt idx="2502">
                  <c:v>2503</c:v>
                </c:pt>
                <c:pt idx="2503">
                  <c:v>2504</c:v>
                </c:pt>
                <c:pt idx="2504">
                  <c:v>2505</c:v>
                </c:pt>
                <c:pt idx="2505">
                  <c:v>2506</c:v>
                </c:pt>
                <c:pt idx="2506">
                  <c:v>2507</c:v>
                </c:pt>
                <c:pt idx="2507">
                  <c:v>2508</c:v>
                </c:pt>
                <c:pt idx="2508">
                  <c:v>2509</c:v>
                </c:pt>
                <c:pt idx="2509">
                  <c:v>2510</c:v>
                </c:pt>
                <c:pt idx="2510">
                  <c:v>2511</c:v>
                </c:pt>
                <c:pt idx="2511">
                  <c:v>2512</c:v>
                </c:pt>
                <c:pt idx="2512">
                  <c:v>2513</c:v>
                </c:pt>
                <c:pt idx="2513">
                  <c:v>2514</c:v>
                </c:pt>
                <c:pt idx="2514">
                  <c:v>2515</c:v>
                </c:pt>
                <c:pt idx="2515">
                  <c:v>2516</c:v>
                </c:pt>
                <c:pt idx="2516">
                  <c:v>2517</c:v>
                </c:pt>
                <c:pt idx="2517">
                  <c:v>2518</c:v>
                </c:pt>
                <c:pt idx="2518">
                  <c:v>2519</c:v>
                </c:pt>
                <c:pt idx="2519">
                  <c:v>2520</c:v>
                </c:pt>
                <c:pt idx="2520">
                  <c:v>2521</c:v>
                </c:pt>
                <c:pt idx="2521">
                  <c:v>2522</c:v>
                </c:pt>
                <c:pt idx="2522">
                  <c:v>2523</c:v>
                </c:pt>
                <c:pt idx="2523">
                  <c:v>2524</c:v>
                </c:pt>
                <c:pt idx="2524">
                  <c:v>2525</c:v>
                </c:pt>
                <c:pt idx="2525">
                  <c:v>2526</c:v>
                </c:pt>
                <c:pt idx="2526">
                  <c:v>2527</c:v>
                </c:pt>
                <c:pt idx="2527">
                  <c:v>2528</c:v>
                </c:pt>
                <c:pt idx="2528">
                  <c:v>2529</c:v>
                </c:pt>
                <c:pt idx="2529">
                  <c:v>2530</c:v>
                </c:pt>
                <c:pt idx="2530">
                  <c:v>2531</c:v>
                </c:pt>
                <c:pt idx="2531">
                  <c:v>2532</c:v>
                </c:pt>
                <c:pt idx="2532">
                  <c:v>2533</c:v>
                </c:pt>
                <c:pt idx="2533">
                  <c:v>2534</c:v>
                </c:pt>
                <c:pt idx="2534">
                  <c:v>2535</c:v>
                </c:pt>
                <c:pt idx="2535">
                  <c:v>2536</c:v>
                </c:pt>
                <c:pt idx="2536">
                  <c:v>2537</c:v>
                </c:pt>
                <c:pt idx="2537">
                  <c:v>2538</c:v>
                </c:pt>
                <c:pt idx="2538">
                  <c:v>2539</c:v>
                </c:pt>
                <c:pt idx="2539">
                  <c:v>2540</c:v>
                </c:pt>
                <c:pt idx="2540">
                  <c:v>2541</c:v>
                </c:pt>
                <c:pt idx="2541">
                  <c:v>2542</c:v>
                </c:pt>
                <c:pt idx="2542">
                  <c:v>2543</c:v>
                </c:pt>
                <c:pt idx="2543">
                  <c:v>2544</c:v>
                </c:pt>
                <c:pt idx="2544">
                  <c:v>2545</c:v>
                </c:pt>
                <c:pt idx="2545">
                  <c:v>2546</c:v>
                </c:pt>
                <c:pt idx="2546">
                  <c:v>2547</c:v>
                </c:pt>
                <c:pt idx="2547">
                  <c:v>2548</c:v>
                </c:pt>
                <c:pt idx="2548">
                  <c:v>2549</c:v>
                </c:pt>
                <c:pt idx="2549">
                  <c:v>2550</c:v>
                </c:pt>
                <c:pt idx="2550">
                  <c:v>2551</c:v>
                </c:pt>
                <c:pt idx="2551">
                  <c:v>2552</c:v>
                </c:pt>
                <c:pt idx="2552">
                  <c:v>2553</c:v>
                </c:pt>
                <c:pt idx="2553">
                  <c:v>2554</c:v>
                </c:pt>
                <c:pt idx="2554">
                  <c:v>2555</c:v>
                </c:pt>
                <c:pt idx="2555">
                  <c:v>2556</c:v>
                </c:pt>
                <c:pt idx="2556">
                  <c:v>2557</c:v>
                </c:pt>
                <c:pt idx="2557">
                  <c:v>2558</c:v>
                </c:pt>
                <c:pt idx="2558">
                  <c:v>2559</c:v>
                </c:pt>
                <c:pt idx="2559">
                  <c:v>2560</c:v>
                </c:pt>
                <c:pt idx="2560">
                  <c:v>2561</c:v>
                </c:pt>
                <c:pt idx="2561">
                  <c:v>2562</c:v>
                </c:pt>
                <c:pt idx="2562">
                  <c:v>2563</c:v>
                </c:pt>
                <c:pt idx="2563">
                  <c:v>2564</c:v>
                </c:pt>
                <c:pt idx="2564">
                  <c:v>2565</c:v>
                </c:pt>
                <c:pt idx="2565">
                  <c:v>2566</c:v>
                </c:pt>
                <c:pt idx="2566">
                  <c:v>2567</c:v>
                </c:pt>
                <c:pt idx="2567">
                  <c:v>2568</c:v>
                </c:pt>
                <c:pt idx="2568">
                  <c:v>2569</c:v>
                </c:pt>
                <c:pt idx="2569">
                  <c:v>2570</c:v>
                </c:pt>
                <c:pt idx="2570">
                  <c:v>2571</c:v>
                </c:pt>
                <c:pt idx="2571">
                  <c:v>2572</c:v>
                </c:pt>
                <c:pt idx="2572">
                  <c:v>2573</c:v>
                </c:pt>
                <c:pt idx="2573">
                  <c:v>2574</c:v>
                </c:pt>
                <c:pt idx="2574">
                  <c:v>2575</c:v>
                </c:pt>
                <c:pt idx="2575">
                  <c:v>2576</c:v>
                </c:pt>
                <c:pt idx="2576">
                  <c:v>2577</c:v>
                </c:pt>
                <c:pt idx="2577">
                  <c:v>2578</c:v>
                </c:pt>
                <c:pt idx="2578">
                  <c:v>2579</c:v>
                </c:pt>
                <c:pt idx="2579">
                  <c:v>2580</c:v>
                </c:pt>
                <c:pt idx="2580">
                  <c:v>2581</c:v>
                </c:pt>
                <c:pt idx="2581">
                  <c:v>2582</c:v>
                </c:pt>
                <c:pt idx="2582">
                  <c:v>2583</c:v>
                </c:pt>
                <c:pt idx="2583">
                  <c:v>2584</c:v>
                </c:pt>
                <c:pt idx="2584">
                  <c:v>2585</c:v>
                </c:pt>
                <c:pt idx="2585">
                  <c:v>2586</c:v>
                </c:pt>
                <c:pt idx="2586">
                  <c:v>2587</c:v>
                </c:pt>
                <c:pt idx="2587">
                  <c:v>2588</c:v>
                </c:pt>
                <c:pt idx="2588">
                  <c:v>2589</c:v>
                </c:pt>
                <c:pt idx="2589">
                  <c:v>2590</c:v>
                </c:pt>
                <c:pt idx="2590">
                  <c:v>2591</c:v>
                </c:pt>
                <c:pt idx="2591">
                  <c:v>2592</c:v>
                </c:pt>
                <c:pt idx="2592">
                  <c:v>2593</c:v>
                </c:pt>
                <c:pt idx="2593">
                  <c:v>2594</c:v>
                </c:pt>
                <c:pt idx="2594">
                  <c:v>2595</c:v>
                </c:pt>
                <c:pt idx="2595">
                  <c:v>2596</c:v>
                </c:pt>
                <c:pt idx="2596">
                  <c:v>2597</c:v>
                </c:pt>
                <c:pt idx="2597">
                  <c:v>2598</c:v>
                </c:pt>
                <c:pt idx="2598">
                  <c:v>2599</c:v>
                </c:pt>
                <c:pt idx="2599">
                  <c:v>2600</c:v>
                </c:pt>
                <c:pt idx="2600">
                  <c:v>2601</c:v>
                </c:pt>
                <c:pt idx="2601">
                  <c:v>2602</c:v>
                </c:pt>
                <c:pt idx="2602">
                  <c:v>2603</c:v>
                </c:pt>
                <c:pt idx="2603">
                  <c:v>2604</c:v>
                </c:pt>
                <c:pt idx="2604">
                  <c:v>2605</c:v>
                </c:pt>
                <c:pt idx="2605">
                  <c:v>2606</c:v>
                </c:pt>
                <c:pt idx="2606">
                  <c:v>2607</c:v>
                </c:pt>
                <c:pt idx="2607">
                  <c:v>2608</c:v>
                </c:pt>
                <c:pt idx="2608">
                  <c:v>2609</c:v>
                </c:pt>
                <c:pt idx="2609">
                  <c:v>2610</c:v>
                </c:pt>
                <c:pt idx="2610">
                  <c:v>2611</c:v>
                </c:pt>
                <c:pt idx="2611">
                  <c:v>2612</c:v>
                </c:pt>
                <c:pt idx="2612">
                  <c:v>2613</c:v>
                </c:pt>
                <c:pt idx="2613">
                  <c:v>2614</c:v>
                </c:pt>
                <c:pt idx="2614">
                  <c:v>2615</c:v>
                </c:pt>
                <c:pt idx="2615">
                  <c:v>2616</c:v>
                </c:pt>
                <c:pt idx="2616">
                  <c:v>2617</c:v>
                </c:pt>
                <c:pt idx="2617">
                  <c:v>2618</c:v>
                </c:pt>
                <c:pt idx="2618">
                  <c:v>2619</c:v>
                </c:pt>
                <c:pt idx="2619">
                  <c:v>2620</c:v>
                </c:pt>
                <c:pt idx="2620">
                  <c:v>2621</c:v>
                </c:pt>
                <c:pt idx="2621">
                  <c:v>2622</c:v>
                </c:pt>
                <c:pt idx="2622">
                  <c:v>2623</c:v>
                </c:pt>
                <c:pt idx="2623">
                  <c:v>2624</c:v>
                </c:pt>
                <c:pt idx="2624">
                  <c:v>2625</c:v>
                </c:pt>
                <c:pt idx="2625">
                  <c:v>2626</c:v>
                </c:pt>
                <c:pt idx="2626">
                  <c:v>2627</c:v>
                </c:pt>
                <c:pt idx="2627">
                  <c:v>2628</c:v>
                </c:pt>
                <c:pt idx="2628">
                  <c:v>2629</c:v>
                </c:pt>
                <c:pt idx="2629">
                  <c:v>2630</c:v>
                </c:pt>
                <c:pt idx="2630">
                  <c:v>2631</c:v>
                </c:pt>
                <c:pt idx="2631">
                  <c:v>2632</c:v>
                </c:pt>
                <c:pt idx="2632">
                  <c:v>2633</c:v>
                </c:pt>
                <c:pt idx="2633">
                  <c:v>2634</c:v>
                </c:pt>
                <c:pt idx="2634">
                  <c:v>2635</c:v>
                </c:pt>
                <c:pt idx="2635">
                  <c:v>2636</c:v>
                </c:pt>
                <c:pt idx="2636">
                  <c:v>2637</c:v>
                </c:pt>
                <c:pt idx="2637">
                  <c:v>2638</c:v>
                </c:pt>
                <c:pt idx="2638">
                  <c:v>2639</c:v>
                </c:pt>
                <c:pt idx="2639">
                  <c:v>2640</c:v>
                </c:pt>
                <c:pt idx="2640">
                  <c:v>2641</c:v>
                </c:pt>
                <c:pt idx="2641">
                  <c:v>2642</c:v>
                </c:pt>
                <c:pt idx="2642">
                  <c:v>2643</c:v>
                </c:pt>
                <c:pt idx="2643">
                  <c:v>2644</c:v>
                </c:pt>
                <c:pt idx="2644">
                  <c:v>2645</c:v>
                </c:pt>
                <c:pt idx="2645">
                  <c:v>2646</c:v>
                </c:pt>
                <c:pt idx="2646">
                  <c:v>2647</c:v>
                </c:pt>
                <c:pt idx="2647">
                  <c:v>2648</c:v>
                </c:pt>
                <c:pt idx="2648">
                  <c:v>2649</c:v>
                </c:pt>
                <c:pt idx="2649">
                  <c:v>2650</c:v>
                </c:pt>
                <c:pt idx="2650">
                  <c:v>2651</c:v>
                </c:pt>
                <c:pt idx="2651">
                  <c:v>2652</c:v>
                </c:pt>
                <c:pt idx="2652">
                  <c:v>2653</c:v>
                </c:pt>
                <c:pt idx="2653">
                  <c:v>2654</c:v>
                </c:pt>
                <c:pt idx="2654">
                  <c:v>2655</c:v>
                </c:pt>
                <c:pt idx="2655">
                  <c:v>2656</c:v>
                </c:pt>
                <c:pt idx="2656">
                  <c:v>2657</c:v>
                </c:pt>
                <c:pt idx="2657">
                  <c:v>2658</c:v>
                </c:pt>
                <c:pt idx="2658">
                  <c:v>2659</c:v>
                </c:pt>
                <c:pt idx="2659">
                  <c:v>2660</c:v>
                </c:pt>
                <c:pt idx="2660">
                  <c:v>2661</c:v>
                </c:pt>
                <c:pt idx="2661">
                  <c:v>2662</c:v>
                </c:pt>
                <c:pt idx="2662">
                  <c:v>2663</c:v>
                </c:pt>
                <c:pt idx="2663">
                  <c:v>2664</c:v>
                </c:pt>
                <c:pt idx="2664">
                  <c:v>2665</c:v>
                </c:pt>
                <c:pt idx="2665">
                  <c:v>2666</c:v>
                </c:pt>
                <c:pt idx="2666">
                  <c:v>2667</c:v>
                </c:pt>
                <c:pt idx="2667">
                  <c:v>2668</c:v>
                </c:pt>
                <c:pt idx="2668">
                  <c:v>2669</c:v>
                </c:pt>
                <c:pt idx="2669">
                  <c:v>2670</c:v>
                </c:pt>
                <c:pt idx="2670">
                  <c:v>2671</c:v>
                </c:pt>
                <c:pt idx="2671">
                  <c:v>2672</c:v>
                </c:pt>
                <c:pt idx="2672">
                  <c:v>2673</c:v>
                </c:pt>
                <c:pt idx="2673">
                  <c:v>2674</c:v>
                </c:pt>
                <c:pt idx="2674">
                  <c:v>2675</c:v>
                </c:pt>
                <c:pt idx="2675">
                  <c:v>2676</c:v>
                </c:pt>
                <c:pt idx="2676">
                  <c:v>2677</c:v>
                </c:pt>
                <c:pt idx="2677">
                  <c:v>2678</c:v>
                </c:pt>
                <c:pt idx="2678">
                  <c:v>2679</c:v>
                </c:pt>
                <c:pt idx="2679">
                  <c:v>2680</c:v>
                </c:pt>
                <c:pt idx="2680">
                  <c:v>2681</c:v>
                </c:pt>
                <c:pt idx="2681">
                  <c:v>2682</c:v>
                </c:pt>
                <c:pt idx="2682">
                  <c:v>2683</c:v>
                </c:pt>
                <c:pt idx="2683">
                  <c:v>2684</c:v>
                </c:pt>
                <c:pt idx="2684">
                  <c:v>2685</c:v>
                </c:pt>
                <c:pt idx="2685">
                  <c:v>2686</c:v>
                </c:pt>
                <c:pt idx="2686">
                  <c:v>2687</c:v>
                </c:pt>
                <c:pt idx="2687">
                  <c:v>2688</c:v>
                </c:pt>
                <c:pt idx="2688">
                  <c:v>2689</c:v>
                </c:pt>
                <c:pt idx="2689">
                  <c:v>2690</c:v>
                </c:pt>
                <c:pt idx="2690">
                  <c:v>2691</c:v>
                </c:pt>
                <c:pt idx="2691">
                  <c:v>2692</c:v>
                </c:pt>
                <c:pt idx="2692">
                  <c:v>2693</c:v>
                </c:pt>
                <c:pt idx="2693">
                  <c:v>2694</c:v>
                </c:pt>
                <c:pt idx="2694">
                  <c:v>2695</c:v>
                </c:pt>
                <c:pt idx="2695">
                  <c:v>2696</c:v>
                </c:pt>
                <c:pt idx="2696">
                  <c:v>2697</c:v>
                </c:pt>
                <c:pt idx="2697">
                  <c:v>2698</c:v>
                </c:pt>
                <c:pt idx="2698">
                  <c:v>2699</c:v>
                </c:pt>
                <c:pt idx="2699">
                  <c:v>2700</c:v>
                </c:pt>
                <c:pt idx="2700">
                  <c:v>2701</c:v>
                </c:pt>
                <c:pt idx="2701">
                  <c:v>2702</c:v>
                </c:pt>
                <c:pt idx="2702">
                  <c:v>2703</c:v>
                </c:pt>
                <c:pt idx="2703">
                  <c:v>2704</c:v>
                </c:pt>
                <c:pt idx="2704">
                  <c:v>2705</c:v>
                </c:pt>
                <c:pt idx="2705">
                  <c:v>2706</c:v>
                </c:pt>
                <c:pt idx="2706">
                  <c:v>2707</c:v>
                </c:pt>
                <c:pt idx="2707">
                  <c:v>2708</c:v>
                </c:pt>
                <c:pt idx="2708">
                  <c:v>2709</c:v>
                </c:pt>
                <c:pt idx="2709">
                  <c:v>2710</c:v>
                </c:pt>
                <c:pt idx="2710">
                  <c:v>2711</c:v>
                </c:pt>
                <c:pt idx="2711">
                  <c:v>2712</c:v>
                </c:pt>
                <c:pt idx="2712">
                  <c:v>2713</c:v>
                </c:pt>
                <c:pt idx="2713">
                  <c:v>2714</c:v>
                </c:pt>
                <c:pt idx="2714">
                  <c:v>2715</c:v>
                </c:pt>
                <c:pt idx="2715">
                  <c:v>2716</c:v>
                </c:pt>
                <c:pt idx="2716">
                  <c:v>2717</c:v>
                </c:pt>
                <c:pt idx="2717">
                  <c:v>2718</c:v>
                </c:pt>
                <c:pt idx="2718">
                  <c:v>2719</c:v>
                </c:pt>
                <c:pt idx="2719">
                  <c:v>2720</c:v>
                </c:pt>
                <c:pt idx="2720">
                  <c:v>2721</c:v>
                </c:pt>
                <c:pt idx="2721">
                  <c:v>2722</c:v>
                </c:pt>
                <c:pt idx="2722">
                  <c:v>2723</c:v>
                </c:pt>
                <c:pt idx="2723">
                  <c:v>2724</c:v>
                </c:pt>
                <c:pt idx="2724">
                  <c:v>2725</c:v>
                </c:pt>
                <c:pt idx="2725">
                  <c:v>2726</c:v>
                </c:pt>
                <c:pt idx="2726">
                  <c:v>2727</c:v>
                </c:pt>
                <c:pt idx="2727">
                  <c:v>2728</c:v>
                </c:pt>
                <c:pt idx="2728">
                  <c:v>2729</c:v>
                </c:pt>
                <c:pt idx="2729">
                  <c:v>2730</c:v>
                </c:pt>
                <c:pt idx="2730">
                  <c:v>2731</c:v>
                </c:pt>
                <c:pt idx="2731">
                  <c:v>2732</c:v>
                </c:pt>
                <c:pt idx="2732">
                  <c:v>2733</c:v>
                </c:pt>
                <c:pt idx="2733">
                  <c:v>2734</c:v>
                </c:pt>
                <c:pt idx="2734">
                  <c:v>2735</c:v>
                </c:pt>
                <c:pt idx="2735">
                  <c:v>2736</c:v>
                </c:pt>
                <c:pt idx="2736">
                  <c:v>2737</c:v>
                </c:pt>
                <c:pt idx="2737">
                  <c:v>2738</c:v>
                </c:pt>
                <c:pt idx="2738">
                  <c:v>2739</c:v>
                </c:pt>
                <c:pt idx="2739">
                  <c:v>2740</c:v>
                </c:pt>
                <c:pt idx="2740">
                  <c:v>2741</c:v>
                </c:pt>
                <c:pt idx="2741">
                  <c:v>2742</c:v>
                </c:pt>
                <c:pt idx="2742">
                  <c:v>2743</c:v>
                </c:pt>
                <c:pt idx="2743">
                  <c:v>2744</c:v>
                </c:pt>
                <c:pt idx="2744">
                  <c:v>2745</c:v>
                </c:pt>
                <c:pt idx="2745">
                  <c:v>2746</c:v>
                </c:pt>
                <c:pt idx="2746">
                  <c:v>2747</c:v>
                </c:pt>
                <c:pt idx="2747">
                  <c:v>2748</c:v>
                </c:pt>
                <c:pt idx="2748">
                  <c:v>2749</c:v>
                </c:pt>
                <c:pt idx="2749">
                  <c:v>2750</c:v>
                </c:pt>
                <c:pt idx="2750">
                  <c:v>2751</c:v>
                </c:pt>
                <c:pt idx="2751">
                  <c:v>2752</c:v>
                </c:pt>
                <c:pt idx="2752">
                  <c:v>2753</c:v>
                </c:pt>
                <c:pt idx="2753">
                  <c:v>2754</c:v>
                </c:pt>
                <c:pt idx="2754">
                  <c:v>2755</c:v>
                </c:pt>
                <c:pt idx="2755">
                  <c:v>2756</c:v>
                </c:pt>
                <c:pt idx="2756">
                  <c:v>2757</c:v>
                </c:pt>
                <c:pt idx="2757">
                  <c:v>2758</c:v>
                </c:pt>
                <c:pt idx="2758">
                  <c:v>2759</c:v>
                </c:pt>
                <c:pt idx="2759">
                  <c:v>2760</c:v>
                </c:pt>
                <c:pt idx="2760">
                  <c:v>2761</c:v>
                </c:pt>
                <c:pt idx="2761">
                  <c:v>2762</c:v>
                </c:pt>
                <c:pt idx="2762">
                  <c:v>2763</c:v>
                </c:pt>
                <c:pt idx="2763">
                  <c:v>2764</c:v>
                </c:pt>
                <c:pt idx="2764">
                  <c:v>2765</c:v>
                </c:pt>
                <c:pt idx="2765">
                  <c:v>2766</c:v>
                </c:pt>
                <c:pt idx="2766">
                  <c:v>2767</c:v>
                </c:pt>
                <c:pt idx="2767">
                  <c:v>2768</c:v>
                </c:pt>
                <c:pt idx="2768">
                  <c:v>2769</c:v>
                </c:pt>
                <c:pt idx="2769">
                  <c:v>2770</c:v>
                </c:pt>
                <c:pt idx="2770">
                  <c:v>2771</c:v>
                </c:pt>
                <c:pt idx="2771">
                  <c:v>2772</c:v>
                </c:pt>
                <c:pt idx="2772">
                  <c:v>2773</c:v>
                </c:pt>
                <c:pt idx="2773">
                  <c:v>2774</c:v>
                </c:pt>
                <c:pt idx="2774">
                  <c:v>2775</c:v>
                </c:pt>
                <c:pt idx="2775">
                  <c:v>2776</c:v>
                </c:pt>
                <c:pt idx="2776">
                  <c:v>2777</c:v>
                </c:pt>
                <c:pt idx="2777">
                  <c:v>2778</c:v>
                </c:pt>
                <c:pt idx="2778">
                  <c:v>2779</c:v>
                </c:pt>
                <c:pt idx="2779">
                  <c:v>2780</c:v>
                </c:pt>
                <c:pt idx="2780">
                  <c:v>2781</c:v>
                </c:pt>
                <c:pt idx="2781">
                  <c:v>2782</c:v>
                </c:pt>
                <c:pt idx="2782">
                  <c:v>2783</c:v>
                </c:pt>
                <c:pt idx="2783">
                  <c:v>2784</c:v>
                </c:pt>
                <c:pt idx="2784">
                  <c:v>2785</c:v>
                </c:pt>
                <c:pt idx="2785">
                  <c:v>2786</c:v>
                </c:pt>
                <c:pt idx="2786">
                  <c:v>2787</c:v>
                </c:pt>
                <c:pt idx="2787">
                  <c:v>2788</c:v>
                </c:pt>
                <c:pt idx="2788">
                  <c:v>2789</c:v>
                </c:pt>
                <c:pt idx="2789">
                  <c:v>2790</c:v>
                </c:pt>
                <c:pt idx="2790">
                  <c:v>2791</c:v>
                </c:pt>
                <c:pt idx="2791">
                  <c:v>2792</c:v>
                </c:pt>
                <c:pt idx="2792">
                  <c:v>2793</c:v>
                </c:pt>
                <c:pt idx="2793">
                  <c:v>2794</c:v>
                </c:pt>
                <c:pt idx="2794">
                  <c:v>2795</c:v>
                </c:pt>
                <c:pt idx="2795">
                  <c:v>2796</c:v>
                </c:pt>
                <c:pt idx="2796">
                  <c:v>2797</c:v>
                </c:pt>
                <c:pt idx="2797">
                  <c:v>2798</c:v>
                </c:pt>
                <c:pt idx="2798">
                  <c:v>2799</c:v>
                </c:pt>
                <c:pt idx="2799">
                  <c:v>2800</c:v>
                </c:pt>
                <c:pt idx="2800">
                  <c:v>2801</c:v>
                </c:pt>
                <c:pt idx="2801">
                  <c:v>2802</c:v>
                </c:pt>
                <c:pt idx="2802">
                  <c:v>2803</c:v>
                </c:pt>
                <c:pt idx="2803">
                  <c:v>2804</c:v>
                </c:pt>
                <c:pt idx="2804">
                  <c:v>2805</c:v>
                </c:pt>
                <c:pt idx="2805">
                  <c:v>2806</c:v>
                </c:pt>
                <c:pt idx="2806">
                  <c:v>2807</c:v>
                </c:pt>
                <c:pt idx="2807">
                  <c:v>2808</c:v>
                </c:pt>
                <c:pt idx="2808">
                  <c:v>2809</c:v>
                </c:pt>
                <c:pt idx="2809">
                  <c:v>2810</c:v>
                </c:pt>
                <c:pt idx="2810">
                  <c:v>2811</c:v>
                </c:pt>
                <c:pt idx="2811">
                  <c:v>2812</c:v>
                </c:pt>
                <c:pt idx="2812">
                  <c:v>2813</c:v>
                </c:pt>
                <c:pt idx="2813">
                  <c:v>2814</c:v>
                </c:pt>
                <c:pt idx="2814">
                  <c:v>2815</c:v>
                </c:pt>
                <c:pt idx="2815">
                  <c:v>2816</c:v>
                </c:pt>
                <c:pt idx="2816">
                  <c:v>2817</c:v>
                </c:pt>
                <c:pt idx="2817">
                  <c:v>2818</c:v>
                </c:pt>
                <c:pt idx="2818">
                  <c:v>2819</c:v>
                </c:pt>
                <c:pt idx="2819">
                  <c:v>2820</c:v>
                </c:pt>
                <c:pt idx="2820">
                  <c:v>2821</c:v>
                </c:pt>
                <c:pt idx="2821">
                  <c:v>2822</c:v>
                </c:pt>
                <c:pt idx="2822">
                  <c:v>2823</c:v>
                </c:pt>
                <c:pt idx="2823">
                  <c:v>2824</c:v>
                </c:pt>
                <c:pt idx="2824">
                  <c:v>2825</c:v>
                </c:pt>
                <c:pt idx="2825">
                  <c:v>2826</c:v>
                </c:pt>
                <c:pt idx="2826">
                  <c:v>2827</c:v>
                </c:pt>
                <c:pt idx="2827">
                  <c:v>2828</c:v>
                </c:pt>
                <c:pt idx="2828">
                  <c:v>2829</c:v>
                </c:pt>
                <c:pt idx="2829">
                  <c:v>2830</c:v>
                </c:pt>
                <c:pt idx="2830">
                  <c:v>2831</c:v>
                </c:pt>
                <c:pt idx="2831">
                  <c:v>2832</c:v>
                </c:pt>
                <c:pt idx="2832">
                  <c:v>2833</c:v>
                </c:pt>
                <c:pt idx="2833">
                  <c:v>2834</c:v>
                </c:pt>
                <c:pt idx="2834">
                  <c:v>2835</c:v>
                </c:pt>
                <c:pt idx="2835">
                  <c:v>2836</c:v>
                </c:pt>
                <c:pt idx="2836">
                  <c:v>2837</c:v>
                </c:pt>
                <c:pt idx="2837">
                  <c:v>2838</c:v>
                </c:pt>
                <c:pt idx="2838">
                  <c:v>2839</c:v>
                </c:pt>
                <c:pt idx="2839">
                  <c:v>2840</c:v>
                </c:pt>
                <c:pt idx="2840">
                  <c:v>2841</c:v>
                </c:pt>
                <c:pt idx="2841">
                  <c:v>2842</c:v>
                </c:pt>
                <c:pt idx="2842">
                  <c:v>2843</c:v>
                </c:pt>
                <c:pt idx="2843">
                  <c:v>2844</c:v>
                </c:pt>
                <c:pt idx="2844">
                  <c:v>2845</c:v>
                </c:pt>
                <c:pt idx="2845">
                  <c:v>2846</c:v>
                </c:pt>
                <c:pt idx="2846">
                  <c:v>2847</c:v>
                </c:pt>
                <c:pt idx="2847">
                  <c:v>2848</c:v>
                </c:pt>
                <c:pt idx="2848">
                  <c:v>2849</c:v>
                </c:pt>
                <c:pt idx="2849">
                  <c:v>2850</c:v>
                </c:pt>
                <c:pt idx="2850">
                  <c:v>2851</c:v>
                </c:pt>
                <c:pt idx="2851">
                  <c:v>2852</c:v>
                </c:pt>
                <c:pt idx="2852">
                  <c:v>2853</c:v>
                </c:pt>
                <c:pt idx="2853">
                  <c:v>2854</c:v>
                </c:pt>
                <c:pt idx="2854">
                  <c:v>2855</c:v>
                </c:pt>
                <c:pt idx="2855">
                  <c:v>2856</c:v>
                </c:pt>
                <c:pt idx="2856">
                  <c:v>2857</c:v>
                </c:pt>
                <c:pt idx="2857">
                  <c:v>2858</c:v>
                </c:pt>
                <c:pt idx="2858">
                  <c:v>2859</c:v>
                </c:pt>
                <c:pt idx="2859">
                  <c:v>2860</c:v>
                </c:pt>
                <c:pt idx="2860">
                  <c:v>2861</c:v>
                </c:pt>
                <c:pt idx="2861">
                  <c:v>2862</c:v>
                </c:pt>
                <c:pt idx="2862">
                  <c:v>2863</c:v>
                </c:pt>
                <c:pt idx="2863">
                  <c:v>2864</c:v>
                </c:pt>
                <c:pt idx="2864">
                  <c:v>2865</c:v>
                </c:pt>
                <c:pt idx="2865">
                  <c:v>2866</c:v>
                </c:pt>
                <c:pt idx="2866">
                  <c:v>2867</c:v>
                </c:pt>
                <c:pt idx="2867">
                  <c:v>2868</c:v>
                </c:pt>
                <c:pt idx="2868">
                  <c:v>2869</c:v>
                </c:pt>
                <c:pt idx="2869">
                  <c:v>2870</c:v>
                </c:pt>
                <c:pt idx="2870">
                  <c:v>2871</c:v>
                </c:pt>
                <c:pt idx="2871">
                  <c:v>2872</c:v>
                </c:pt>
                <c:pt idx="2872">
                  <c:v>2873</c:v>
                </c:pt>
                <c:pt idx="2873">
                  <c:v>2874</c:v>
                </c:pt>
                <c:pt idx="2874">
                  <c:v>2875</c:v>
                </c:pt>
                <c:pt idx="2875">
                  <c:v>2876</c:v>
                </c:pt>
                <c:pt idx="2876">
                  <c:v>2877</c:v>
                </c:pt>
                <c:pt idx="2877">
                  <c:v>2878</c:v>
                </c:pt>
                <c:pt idx="2878">
                  <c:v>2879</c:v>
                </c:pt>
                <c:pt idx="2879">
                  <c:v>2880</c:v>
                </c:pt>
                <c:pt idx="2880">
                  <c:v>2881</c:v>
                </c:pt>
                <c:pt idx="2881">
                  <c:v>2882</c:v>
                </c:pt>
                <c:pt idx="2882">
                  <c:v>2883</c:v>
                </c:pt>
                <c:pt idx="2883">
                  <c:v>2884</c:v>
                </c:pt>
                <c:pt idx="2884">
                  <c:v>2885</c:v>
                </c:pt>
                <c:pt idx="2885">
                  <c:v>2886</c:v>
                </c:pt>
                <c:pt idx="2886">
                  <c:v>2887</c:v>
                </c:pt>
                <c:pt idx="2887">
                  <c:v>2888</c:v>
                </c:pt>
                <c:pt idx="2888">
                  <c:v>2889</c:v>
                </c:pt>
                <c:pt idx="2889">
                  <c:v>2890</c:v>
                </c:pt>
                <c:pt idx="2890">
                  <c:v>2891</c:v>
                </c:pt>
                <c:pt idx="2891">
                  <c:v>2892</c:v>
                </c:pt>
                <c:pt idx="2892">
                  <c:v>2893</c:v>
                </c:pt>
                <c:pt idx="2893">
                  <c:v>2894</c:v>
                </c:pt>
                <c:pt idx="2894">
                  <c:v>2895</c:v>
                </c:pt>
                <c:pt idx="2895">
                  <c:v>2896</c:v>
                </c:pt>
                <c:pt idx="2896">
                  <c:v>2897</c:v>
                </c:pt>
                <c:pt idx="2897">
                  <c:v>2898</c:v>
                </c:pt>
                <c:pt idx="2898">
                  <c:v>2899</c:v>
                </c:pt>
                <c:pt idx="2899">
                  <c:v>2900</c:v>
                </c:pt>
                <c:pt idx="2900">
                  <c:v>2901</c:v>
                </c:pt>
                <c:pt idx="2901">
                  <c:v>2902</c:v>
                </c:pt>
                <c:pt idx="2902">
                  <c:v>2903</c:v>
                </c:pt>
                <c:pt idx="2903">
                  <c:v>2904</c:v>
                </c:pt>
                <c:pt idx="2904">
                  <c:v>2905</c:v>
                </c:pt>
                <c:pt idx="2905">
                  <c:v>2906</c:v>
                </c:pt>
                <c:pt idx="2906">
                  <c:v>2907</c:v>
                </c:pt>
                <c:pt idx="2907">
                  <c:v>2908</c:v>
                </c:pt>
                <c:pt idx="2908">
                  <c:v>2909</c:v>
                </c:pt>
                <c:pt idx="2909">
                  <c:v>2910</c:v>
                </c:pt>
                <c:pt idx="2910">
                  <c:v>2911</c:v>
                </c:pt>
                <c:pt idx="2911">
                  <c:v>2912</c:v>
                </c:pt>
                <c:pt idx="2912">
                  <c:v>2913</c:v>
                </c:pt>
                <c:pt idx="2913">
                  <c:v>2914</c:v>
                </c:pt>
                <c:pt idx="2914">
                  <c:v>2915</c:v>
                </c:pt>
                <c:pt idx="2915">
                  <c:v>2916</c:v>
                </c:pt>
                <c:pt idx="2916">
                  <c:v>2917</c:v>
                </c:pt>
                <c:pt idx="2917">
                  <c:v>2918</c:v>
                </c:pt>
                <c:pt idx="2918">
                  <c:v>2919</c:v>
                </c:pt>
                <c:pt idx="2919">
                  <c:v>2920</c:v>
                </c:pt>
                <c:pt idx="2920">
                  <c:v>2921</c:v>
                </c:pt>
                <c:pt idx="2921">
                  <c:v>2922</c:v>
                </c:pt>
                <c:pt idx="2922">
                  <c:v>2923</c:v>
                </c:pt>
                <c:pt idx="2923">
                  <c:v>2924</c:v>
                </c:pt>
                <c:pt idx="2924">
                  <c:v>2925</c:v>
                </c:pt>
                <c:pt idx="2925">
                  <c:v>2926</c:v>
                </c:pt>
                <c:pt idx="2926">
                  <c:v>2927</c:v>
                </c:pt>
                <c:pt idx="2927">
                  <c:v>2928</c:v>
                </c:pt>
                <c:pt idx="2928">
                  <c:v>2929</c:v>
                </c:pt>
                <c:pt idx="2929">
                  <c:v>2930</c:v>
                </c:pt>
                <c:pt idx="2930">
                  <c:v>2931</c:v>
                </c:pt>
                <c:pt idx="2931">
                  <c:v>2932</c:v>
                </c:pt>
                <c:pt idx="2932">
                  <c:v>2933</c:v>
                </c:pt>
                <c:pt idx="2933">
                  <c:v>2934</c:v>
                </c:pt>
                <c:pt idx="2934">
                  <c:v>2935</c:v>
                </c:pt>
                <c:pt idx="2935">
                  <c:v>2936</c:v>
                </c:pt>
                <c:pt idx="2936">
                  <c:v>2937</c:v>
                </c:pt>
                <c:pt idx="2937">
                  <c:v>2938</c:v>
                </c:pt>
                <c:pt idx="2938">
                  <c:v>2939</c:v>
                </c:pt>
                <c:pt idx="2939">
                  <c:v>2940</c:v>
                </c:pt>
                <c:pt idx="2940">
                  <c:v>2941</c:v>
                </c:pt>
                <c:pt idx="2941">
                  <c:v>2942</c:v>
                </c:pt>
                <c:pt idx="2942">
                  <c:v>2943</c:v>
                </c:pt>
                <c:pt idx="2943">
                  <c:v>2944</c:v>
                </c:pt>
                <c:pt idx="2944">
                  <c:v>2945</c:v>
                </c:pt>
                <c:pt idx="2945">
                  <c:v>2946</c:v>
                </c:pt>
                <c:pt idx="2946">
                  <c:v>2947</c:v>
                </c:pt>
                <c:pt idx="2947">
                  <c:v>2948</c:v>
                </c:pt>
                <c:pt idx="2948">
                  <c:v>2949</c:v>
                </c:pt>
                <c:pt idx="2949">
                  <c:v>2950</c:v>
                </c:pt>
                <c:pt idx="2950">
                  <c:v>2951</c:v>
                </c:pt>
                <c:pt idx="2951">
                  <c:v>2952</c:v>
                </c:pt>
                <c:pt idx="2952">
                  <c:v>2953</c:v>
                </c:pt>
                <c:pt idx="2953">
                  <c:v>2954</c:v>
                </c:pt>
                <c:pt idx="2954">
                  <c:v>2955</c:v>
                </c:pt>
                <c:pt idx="2955">
                  <c:v>2956</c:v>
                </c:pt>
                <c:pt idx="2956">
                  <c:v>2957</c:v>
                </c:pt>
                <c:pt idx="2957">
                  <c:v>2958</c:v>
                </c:pt>
                <c:pt idx="2958">
                  <c:v>2959</c:v>
                </c:pt>
                <c:pt idx="2959">
                  <c:v>2960</c:v>
                </c:pt>
                <c:pt idx="2960">
                  <c:v>2961</c:v>
                </c:pt>
                <c:pt idx="2961">
                  <c:v>2962</c:v>
                </c:pt>
                <c:pt idx="2962">
                  <c:v>2963</c:v>
                </c:pt>
                <c:pt idx="2963">
                  <c:v>2964</c:v>
                </c:pt>
                <c:pt idx="2964">
                  <c:v>2965</c:v>
                </c:pt>
                <c:pt idx="2965">
                  <c:v>2966</c:v>
                </c:pt>
                <c:pt idx="2966">
                  <c:v>2967</c:v>
                </c:pt>
                <c:pt idx="2967">
                  <c:v>2968</c:v>
                </c:pt>
                <c:pt idx="2968">
                  <c:v>2969</c:v>
                </c:pt>
                <c:pt idx="2969">
                  <c:v>2970</c:v>
                </c:pt>
                <c:pt idx="2970">
                  <c:v>2971</c:v>
                </c:pt>
                <c:pt idx="2971">
                  <c:v>2972</c:v>
                </c:pt>
                <c:pt idx="2972">
                  <c:v>2973</c:v>
                </c:pt>
                <c:pt idx="2973">
                  <c:v>2974</c:v>
                </c:pt>
                <c:pt idx="2974">
                  <c:v>2975</c:v>
                </c:pt>
                <c:pt idx="2975">
                  <c:v>2976</c:v>
                </c:pt>
                <c:pt idx="2976">
                  <c:v>2977</c:v>
                </c:pt>
                <c:pt idx="2977">
                  <c:v>2978</c:v>
                </c:pt>
                <c:pt idx="2978">
                  <c:v>2979</c:v>
                </c:pt>
                <c:pt idx="2979">
                  <c:v>2980</c:v>
                </c:pt>
                <c:pt idx="2980">
                  <c:v>2981</c:v>
                </c:pt>
                <c:pt idx="2981">
                  <c:v>2982</c:v>
                </c:pt>
                <c:pt idx="2982">
                  <c:v>2983</c:v>
                </c:pt>
                <c:pt idx="2983">
                  <c:v>2984</c:v>
                </c:pt>
                <c:pt idx="2984">
                  <c:v>2985</c:v>
                </c:pt>
                <c:pt idx="2985">
                  <c:v>2986</c:v>
                </c:pt>
                <c:pt idx="2986">
                  <c:v>2987</c:v>
                </c:pt>
                <c:pt idx="2987">
                  <c:v>2988</c:v>
                </c:pt>
                <c:pt idx="2988">
                  <c:v>2989</c:v>
                </c:pt>
                <c:pt idx="2989">
                  <c:v>2990</c:v>
                </c:pt>
                <c:pt idx="2990">
                  <c:v>2991</c:v>
                </c:pt>
                <c:pt idx="2991">
                  <c:v>2992</c:v>
                </c:pt>
                <c:pt idx="2992">
                  <c:v>2993</c:v>
                </c:pt>
                <c:pt idx="2993">
                  <c:v>2994</c:v>
                </c:pt>
                <c:pt idx="2994">
                  <c:v>2995</c:v>
                </c:pt>
                <c:pt idx="2995">
                  <c:v>2996</c:v>
                </c:pt>
                <c:pt idx="2996">
                  <c:v>2997</c:v>
                </c:pt>
                <c:pt idx="2997">
                  <c:v>2998</c:v>
                </c:pt>
                <c:pt idx="2998">
                  <c:v>2999</c:v>
                </c:pt>
                <c:pt idx="2999">
                  <c:v>3000</c:v>
                </c:pt>
                <c:pt idx="3000">
                  <c:v>3001</c:v>
                </c:pt>
                <c:pt idx="3001">
                  <c:v>3002</c:v>
                </c:pt>
                <c:pt idx="3002">
                  <c:v>3003</c:v>
                </c:pt>
                <c:pt idx="3003">
                  <c:v>3004</c:v>
                </c:pt>
                <c:pt idx="3004">
                  <c:v>3005</c:v>
                </c:pt>
                <c:pt idx="3005">
                  <c:v>3006</c:v>
                </c:pt>
                <c:pt idx="3006">
                  <c:v>3007</c:v>
                </c:pt>
                <c:pt idx="3007">
                  <c:v>3008</c:v>
                </c:pt>
                <c:pt idx="3008">
                  <c:v>3009</c:v>
                </c:pt>
                <c:pt idx="3009">
                  <c:v>3010</c:v>
                </c:pt>
                <c:pt idx="3010">
                  <c:v>3011</c:v>
                </c:pt>
                <c:pt idx="3011">
                  <c:v>3012</c:v>
                </c:pt>
                <c:pt idx="3012">
                  <c:v>3013</c:v>
                </c:pt>
                <c:pt idx="3013">
                  <c:v>3014</c:v>
                </c:pt>
                <c:pt idx="3014">
                  <c:v>3015</c:v>
                </c:pt>
                <c:pt idx="3015">
                  <c:v>3016</c:v>
                </c:pt>
                <c:pt idx="3016">
                  <c:v>3017</c:v>
                </c:pt>
                <c:pt idx="3017">
                  <c:v>3018</c:v>
                </c:pt>
                <c:pt idx="3018">
                  <c:v>3019</c:v>
                </c:pt>
                <c:pt idx="3019">
                  <c:v>3020</c:v>
                </c:pt>
                <c:pt idx="3020">
                  <c:v>3021</c:v>
                </c:pt>
                <c:pt idx="3021">
                  <c:v>3022</c:v>
                </c:pt>
                <c:pt idx="3022">
                  <c:v>3023</c:v>
                </c:pt>
                <c:pt idx="3023">
                  <c:v>3024</c:v>
                </c:pt>
                <c:pt idx="3024">
                  <c:v>3025</c:v>
                </c:pt>
                <c:pt idx="3025">
                  <c:v>3026</c:v>
                </c:pt>
                <c:pt idx="3026">
                  <c:v>3027</c:v>
                </c:pt>
                <c:pt idx="3027">
                  <c:v>3028</c:v>
                </c:pt>
                <c:pt idx="3028">
                  <c:v>3029</c:v>
                </c:pt>
                <c:pt idx="3029">
                  <c:v>3030</c:v>
                </c:pt>
                <c:pt idx="3030">
                  <c:v>3031</c:v>
                </c:pt>
                <c:pt idx="3031">
                  <c:v>3032</c:v>
                </c:pt>
                <c:pt idx="3032">
                  <c:v>3033</c:v>
                </c:pt>
                <c:pt idx="3033">
                  <c:v>3034</c:v>
                </c:pt>
                <c:pt idx="3034">
                  <c:v>3035</c:v>
                </c:pt>
                <c:pt idx="3035">
                  <c:v>3036</c:v>
                </c:pt>
                <c:pt idx="3036">
                  <c:v>3037</c:v>
                </c:pt>
                <c:pt idx="3037">
                  <c:v>3038</c:v>
                </c:pt>
                <c:pt idx="3038">
                  <c:v>3039</c:v>
                </c:pt>
                <c:pt idx="3039">
                  <c:v>3040</c:v>
                </c:pt>
                <c:pt idx="3040">
                  <c:v>3041</c:v>
                </c:pt>
                <c:pt idx="3041">
                  <c:v>3042</c:v>
                </c:pt>
                <c:pt idx="3042">
                  <c:v>3043</c:v>
                </c:pt>
                <c:pt idx="3043">
                  <c:v>3044</c:v>
                </c:pt>
                <c:pt idx="3044">
                  <c:v>3045</c:v>
                </c:pt>
                <c:pt idx="3045">
                  <c:v>3046</c:v>
                </c:pt>
                <c:pt idx="3046">
                  <c:v>3047</c:v>
                </c:pt>
                <c:pt idx="3047">
                  <c:v>3048</c:v>
                </c:pt>
                <c:pt idx="3048">
                  <c:v>3049</c:v>
                </c:pt>
                <c:pt idx="3049">
                  <c:v>3050</c:v>
                </c:pt>
                <c:pt idx="3050">
                  <c:v>3051</c:v>
                </c:pt>
                <c:pt idx="3051">
                  <c:v>3052</c:v>
                </c:pt>
                <c:pt idx="3052">
                  <c:v>3053</c:v>
                </c:pt>
                <c:pt idx="3053">
                  <c:v>3054</c:v>
                </c:pt>
                <c:pt idx="3054">
                  <c:v>3055</c:v>
                </c:pt>
                <c:pt idx="3055">
                  <c:v>3056</c:v>
                </c:pt>
                <c:pt idx="3056">
                  <c:v>3057</c:v>
                </c:pt>
                <c:pt idx="3057">
                  <c:v>3058</c:v>
                </c:pt>
                <c:pt idx="3058">
                  <c:v>3059</c:v>
                </c:pt>
                <c:pt idx="3059">
                  <c:v>3060</c:v>
                </c:pt>
                <c:pt idx="3060">
                  <c:v>3061</c:v>
                </c:pt>
                <c:pt idx="3061">
                  <c:v>3062</c:v>
                </c:pt>
                <c:pt idx="3062">
                  <c:v>3063</c:v>
                </c:pt>
                <c:pt idx="3063">
                  <c:v>3064</c:v>
                </c:pt>
                <c:pt idx="3064">
                  <c:v>3065</c:v>
                </c:pt>
                <c:pt idx="3065">
                  <c:v>3066</c:v>
                </c:pt>
                <c:pt idx="3066">
                  <c:v>3067</c:v>
                </c:pt>
                <c:pt idx="3067">
                  <c:v>3068</c:v>
                </c:pt>
                <c:pt idx="3068">
                  <c:v>3069</c:v>
                </c:pt>
                <c:pt idx="3069">
                  <c:v>3070</c:v>
                </c:pt>
                <c:pt idx="3070">
                  <c:v>3071</c:v>
                </c:pt>
                <c:pt idx="3071">
                  <c:v>3072</c:v>
                </c:pt>
                <c:pt idx="3072">
                  <c:v>3073</c:v>
                </c:pt>
                <c:pt idx="3073">
                  <c:v>3074</c:v>
                </c:pt>
                <c:pt idx="3074">
                  <c:v>3075</c:v>
                </c:pt>
                <c:pt idx="3075">
                  <c:v>3076</c:v>
                </c:pt>
                <c:pt idx="3076">
                  <c:v>3077</c:v>
                </c:pt>
                <c:pt idx="3077">
                  <c:v>3078</c:v>
                </c:pt>
                <c:pt idx="3078">
                  <c:v>3079</c:v>
                </c:pt>
                <c:pt idx="3079">
                  <c:v>3080</c:v>
                </c:pt>
                <c:pt idx="3080">
                  <c:v>3081</c:v>
                </c:pt>
                <c:pt idx="3081">
                  <c:v>3082</c:v>
                </c:pt>
                <c:pt idx="3082">
                  <c:v>3083</c:v>
                </c:pt>
                <c:pt idx="3083">
                  <c:v>3084</c:v>
                </c:pt>
                <c:pt idx="3084">
                  <c:v>3085</c:v>
                </c:pt>
                <c:pt idx="3085">
                  <c:v>3086</c:v>
                </c:pt>
                <c:pt idx="3086">
                  <c:v>3087</c:v>
                </c:pt>
                <c:pt idx="3087">
                  <c:v>3088</c:v>
                </c:pt>
                <c:pt idx="3088">
                  <c:v>3089</c:v>
                </c:pt>
                <c:pt idx="3089">
                  <c:v>3090</c:v>
                </c:pt>
                <c:pt idx="3090">
                  <c:v>3091</c:v>
                </c:pt>
                <c:pt idx="3091">
                  <c:v>3092</c:v>
                </c:pt>
                <c:pt idx="3092">
                  <c:v>3093</c:v>
                </c:pt>
                <c:pt idx="3093">
                  <c:v>3094</c:v>
                </c:pt>
                <c:pt idx="3094">
                  <c:v>3095</c:v>
                </c:pt>
                <c:pt idx="3095">
                  <c:v>3096</c:v>
                </c:pt>
                <c:pt idx="3096">
                  <c:v>3097</c:v>
                </c:pt>
                <c:pt idx="3097">
                  <c:v>3098</c:v>
                </c:pt>
                <c:pt idx="3098">
                  <c:v>3099</c:v>
                </c:pt>
                <c:pt idx="3099">
                  <c:v>3100</c:v>
                </c:pt>
                <c:pt idx="3100">
                  <c:v>3101</c:v>
                </c:pt>
                <c:pt idx="3101">
                  <c:v>3102</c:v>
                </c:pt>
                <c:pt idx="3102">
                  <c:v>3103</c:v>
                </c:pt>
                <c:pt idx="3103">
                  <c:v>3104</c:v>
                </c:pt>
                <c:pt idx="3104">
                  <c:v>3105</c:v>
                </c:pt>
                <c:pt idx="3105">
                  <c:v>3106</c:v>
                </c:pt>
                <c:pt idx="3106">
                  <c:v>3107</c:v>
                </c:pt>
                <c:pt idx="3107">
                  <c:v>3108</c:v>
                </c:pt>
                <c:pt idx="3108">
                  <c:v>3109</c:v>
                </c:pt>
                <c:pt idx="3109">
                  <c:v>3110</c:v>
                </c:pt>
                <c:pt idx="3110">
                  <c:v>3111</c:v>
                </c:pt>
                <c:pt idx="3111">
                  <c:v>3112</c:v>
                </c:pt>
                <c:pt idx="3112">
                  <c:v>3113</c:v>
                </c:pt>
                <c:pt idx="3113">
                  <c:v>3114</c:v>
                </c:pt>
                <c:pt idx="3114">
                  <c:v>3115</c:v>
                </c:pt>
                <c:pt idx="3115">
                  <c:v>3116</c:v>
                </c:pt>
                <c:pt idx="3116">
                  <c:v>3117</c:v>
                </c:pt>
                <c:pt idx="3117">
                  <c:v>3118</c:v>
                </c:pt>
                <c:pt idx="3118">
                  <c:v>3119</c:v>
                </c:pt>
                <c:pt idx="3119">
                  <c:v>3120</c:v>
                </c:pt>
                <c:pt idx="3120">
                  <c:v>3121</c:v>
                </c:pt>
                <c:pt idx="3121">
                  <c:v>3122</c:v>
                </c:pt>
                <c:pt idx="3122">
                  <c:v>3123</c:v>
                </c:pt>
                <c:pt idx="3123">
                  <c:v>3124</c:v>
                </c:pt>
                <c:pt idx="3124">
                  <c:v>3125</c:v>
                </c:pt>
                <c:pt idx="3125">
                  <c:v>3126</c:v>
                </c:pt>
                <c:pt idx="3126">
                  <c:v>3127</c:v>
                </c:pt>
                <c:pt idx="3127">
                  <c:v>3128</c:v>
                </c:pt>
                <c:pt idx="3128">
                  <c:v>3129</c:v>
                </c:pt>
                <c:pt idx="3129">
                  <c:v>3130</c:v>
                </c:pt>
                <c:pt idx="3130">
                  <c:v>3131</c:v>
                </c:pt>
                <c:pt idx="3131">
                  <c:v>3132</c:v>
                </c:pt>
                <c:pt idx="3132">
                  <c:v>3133</c:v>
                </c:pt>
                <c:pt idx="3133">
                  <c:v>3134</c:v>
                </c:pt>
                <c:pt idx="3134">
                  <c:v>3135</c:v>
                </c:pt>
                <c:pt idx="3135">
                  <c:v>3136</c:v>
                </c:pt>
                <c:pt idx="3136">
                  <c:v>3137</c:v>
                </c:pt>
                <c:pt idx="3137">
                  <c:v>3138</c:v>
                </c:pt>
                <c:pt idx="3138">
                  <c:v>3139</c:v>
                </c:pt>
                <c:pt idx="3139">
                  <c:v>3140</c:v>
                </c:pt>
                <c:pt idx="3140">
                  <c:v>3141</c:v>
                </c:pt>
                <c:pt idx="3141">
                  <c:v>3142</c:v>
                </c:pt>
                <c:pt idx="3142">
                  <c:v>3143</c:v>
                </c:pt>
                <c:pt idx="3143">
                  <c:v>3144</c:v>
                </c:pt>
                <c:pt idx="3144">
                  <c:v>3145</c:v>
                </c:pt>
                <c:pt idx="3145">
                  <c:v>3146</c:v>
                </c:pt>
                <c:pt idx="3146">
                  <c:v>3147</c:v>
                </c:pt>
                <c:pt idx="3147">
                  <c:v>3148</c:v>
                </c:pt>
                <c:pt idx="3148">
                  <c:v>3149</c:v>
                </c:pt>
                <c:pt idx="3149">
                  <c:v>3150</c:v>
                </c:pt>
                <c:pt idx="3150">
                  <c:v>3151</c:v>
                </c:pt>
                <c:pt idx="3151">
                  <c:v>3152</c:v>
                </c:pt>
                <c:pt idx="3152">
                  <c:v>3153</c:v>
                </c:pt>
                <c:pt idx="3153">
                  <c:v>3154</c:v>
                </c:pt>
                <c:pt idx="3154">
                  <c:v>3155</c:v>
                </c:pt>
                <c:pt idx="3155">
                  <c:v>3156</c:v>
                </c:pt>
                <c:pt idx="3156">
                  <c:v>3157</c:v>
                </c:pt>
                <c:pt idx="3157">
                  <c:v>3158</c:v>
                </c:pt>
                <c:pt idx="3158">
                  <c:v>3159</c:v>
                </c:pt>
                <c:pt idx="3159">
                  <c:v>3160</c:v>
                </c:pt>
                <c:pt idx="3160">
                  <c:v>3161</c:v>
                </c:pt>
                <c:pt idx="3161">
                  <c:v>3162</c:v>
                </c:pt>
                <c:pt idx="3162">
                  <c:v>3163</c:v>
                </c:pt>
                <c:pt idx="3163">
                  <c:v>3164</c:v>
                </c:pt>
                <c:pt idx="3164">
                  <c:v>3165</c:v>
                </c:pt>
                <c:pt idx="3165">
                  <c:v>3166</c:v>
                </c:pt>
                <c:pt idx="3166">
                  <c:v>3167</c:v>
                </c:pt>
                <c:pt idx="3167">
                  <c:v>3168</c:v>
                </c:pt>
                <c:pt idx="3168">
                  <c:v>3169</c:v>
                </c:pt>
                <c:pt idx="3169">
                  <c:v>3170</c:v>
                </c:pt>
                <c:pt idx="3170">
                  <c:v>3171</c:v>
                </c:pt>
                <c:pt idx="3171">
                  <c:v>3172</c:v>
                </c:pt>
                <c:pt idx="3172">
                  <c:v>3173</c:v>
                </c:pt>
                <c:pt idx="3173">
                  <c:v>3174</c:v>
                </c:pt>
                <c:pt idx="3174">
                  <c:v>3175</c:v>
                </c:pt>
                <c:pt idx="3175">
                  <c:v>3176</c:v>
                </c:pt>
                <c:pt idx="3176">
                  <c:v>3177</c:v>
                </c:pt>
                <c:pt idx="3177">
                  <c:v>3178</c:v>
                </c:pt>
                <c:pt idx="3178">
                  <c:v>3179</c:v>
                </c:pt>
                <c:pt idx="3179">
                  <c:v>3180</c:v>
                </c:pt>
                <c:pt idx="3180">
                  <c:v>3181</c:v>
                </c:pt>
                <c:pt idx="3181">
                  <c:v>3182</c:v>
                </c:pt>
                <c:pt idx="3182">
                  <c:v>3183</c:v>
                </c:pt>
                <c:pt idx="3183">
                  <c:v>3184</c:v>
                </c:pt>
                <c:pt idx="3184">
                  <c:v>3185</c:v>
                </c:pt>
                <c:pt idx="3185">
                  <c:v>3186</c:v>
                </c:pt>
                <c:pt idx="3186">
                  <c:v>3187</c:v>
                </c:pt>
                <c:pt idx="3187">
                  <c:v>3188</c:v>
                </c:pt>
                <c:pt idx="3188">
                  <c:v>3189</c:v>
                </c:pt>
                <c:pt idx="3189">
                  <c:v>3190</c:v>
                </c:pt>
                <c:pt idx="3190">
                  <c:v>3191</c:v>
                </c:pt>
                <c:pt idx="3191">
                  <c:v>3192</c:v>
                </c:pt>
                <c:pt idx="3192">
                  <c:v>3193</c:v>
                </c:pt>
                <c:pt idx="3193">
                  <c:v>3194</c:v>
                </c:pt>
                <c:pt idx="3194">
                  <c:v>3195</c:v>
                </c:pt>
                <c:pt idx="3195">
                  <c:v>3196</c:v>
                </c:pt>
                <c:pt idx="3196">
                  <c:v>3197</c:v>
                </c:pt>
                <c:pt idx="3197">
                  <c:v>3198</c:v>
                </c:pt>
                <c:pt idx="3198">
                  <c:v>3199</c:v>
                </c:pt>
                <c:pt idx="3199">
                  <c:v>3200</c:v>
                </c:pt>
                <c:pt idx="3200">
                  <c:v>3201</c:v>
                </c:pt>
                <c:pt idx="3201">
                  <c:v>3202</c:v>
                </c:pt>
                <c:pt idx="3202">
                  <c:v>3203</c:v>
                </c:pt>
                <c:pt idx="3203">
                  <c:v>3204</c:v>
                </c:pt>
                <c:pt idx="3204">
                  <c:v>3205</c:v>
                </c:pt>
                <c:pt idx="3205">
                  <c:v>3206</c:v>
                </c:pt>
                <c:pt idx="3206">
                  <c:v>3207</c:v>
                </c:pt>
                <c:pt idx="3207">
                  <c:v>3208</c:v>
                </c:pt>
                <c:pt idx="3208">
                  <c:v>3209</c:v>
                </c:pt>
                <c:pt idx="3209">
                  <c:v>3210</c:v>
                </c:pt>
                <c:pt idx="3210">
                  <c:v>3211</c:v>
                </c:pt>
                <c:pt idx="3211">
                  <c:v>3212</c:v>
                </c:pt>
                <c:pt idx="3212">
                  <c:v>3213</c:v>
                </c:pt>
                <c:pt idx="3213">
                  <c:v>3214</c:v>
                </c:pt>
                <c:pt idx="3214">
                  <c:v>3215</c:v>
                </c:pt>
                <c:pt idx="3215">
                  <c:v>3216</c:v>
                </c:pt>
                <c:pt idx="3216">
                  <c:v>3217</c:v>
                </c:pt>
                <c:pt idx="3217">
                  <c:v>3218</c:v>
                </c:pt>
                <c:pt idx="3218">
                  <c:v>3219</c:v>
                </c:pt>
                <c:pt idx="3219">
                  <c:v>3220</c:v>
                </c:pt>
                <c:pt idx="3220">
                  <c:v>3221</c:v>
                </c:pt>
                <c:pt idx="3221">
                  <c:v>3222</c:v>
                </c:pt>
                <c:pt idx="3222">
                  <c:v>3223</c:v>
                </c:pt>
                <c:pt idx="3223">
                  <c:v>3224</c:v>
                </c:pt>
                <c:pt idx="3224">
                  <c:v>3225</c:v>
                </c:pt>
                <c:pt idx="3225">
                  <c:v>3226</c:v>
                </c:pt>
                <c:pt idx="3226">
                  <c:v>3227</c:v>
                </c:pt>
                <c:pt idx="3227">
                  <c:v>3228</c:v>
                </c:pt>
                <c:pt idx="3228">
                  <c:v>3229</c:v>
                </c:pt>
                <c:pt idx="3229">
                  <c:v>3230</c:v>
                </c:pt>
                <c:pt idx="3230">
                  <c:v>3231</c:v>
                </c:pt>
                <c:pt idx="3231">
                  <c:v>3232</c:v>
                </c:pt>
                <c:pt idx="3232">
                  <c:v>3233</c:v>
                </c:pt>
                <c:pt idx="3233">
                  <c:v>3234</c:v>
                </c:pt>
                <c:pt idx="3234">
                  <c:v>3235</c:v>
                </c:pt>
                <c:pt idx="3235">
                  <c:v>3236</c:v>
                </c:pt>
                <c:pt idx="3236">
                  <c:v>3237</c:v>
                </c:pt>
                <c:pt idx="3237">
                  <c:v>3238</c:v>
                </c:pt>
                <c:pt idx="3238">
                  <c:v>3239</c:v>
                </c:pt>
                <c:pt idx="3239">
                  <c:v>3240</c:v>
                </c:pt>
                <c:pt idx="3240">
                  <c:v>3241</c:v>
                </c:pt>
                <c:pt idx="3241">
                  <c:v>3242</c:v>
                </c:pt>
                <c:pt idx="3242">
                  <c:v>3243</c:v>
                </c:pt>
                <c:pt idx="3243">
                  <c:v>3244</c:v>
                </c:pt>
                <c:pt idx="3244">
                  <c:v>3245</c:v>
                </c:pt>
                <c:pt idx="3245">
                  <c:v>3246</c:v>
                </c:pt>
                <c:pt idx="3246">
                  <c:v>3247</c:v>
                </c:pt>
                <c:pt idx="3247">
                  <c:v>3248</c:v>
                </c:pt>
                <c:pt idx="3248">
                  <c:v>3249</c:v>
                </c:pt>
                <c:pt idx="3249">
                  <c:v>3250</c:v>
                </c:pt>
                <c:pt idx="3250">
                  <c:v>3251</c:v>
                </c:pt>
                <c:pt idx="3251">
                  <c:v>3252</c:v>
                </c:pt>
                <c:pt idx="3252">
                  <c:v>3253</c:v>
                </c:pt>
                <c:pt idx="3253">
                  <c:v>3254</c:v>
                </c:pt>
                <c:pt idx="3254">
                  <c:v>3255</c:v>
                </c:pt>
                <c:pt idx="3255">
                  <c:v>3256</c:v>
                </c:pt>
                <c:pt idx="3256">
                  <c:v>3257</c:v>
                </c:pt>
                <c:pt idx="3257">
                  <c:v>3258</c:v>
                </c:pt>
                <c:pt idx="3258">
                  <c:v>3259</c:v>
                </c:pt>
                <c:pt idx="3259">
                  <c:v>3260</c:v>
                </c:pt>
                <c:pt idx="3260">
                  <c:v>3261</c:v>
                </c:pt>
                <c:pt idx="3261">
                  <c:v>3262</c:v>
                </c:pt>
                <c:pt idx="3262">
                  <c:v>3263</c:v>
                </c:pt>
                <c:pt idx="3263">
                  <c:v>3264</c:v>
                </c:pt>
                <c:pt idx="3264">
                  <c:v>3265</c:v>
                </c:pt>
                <c:pt idx="3265">
                  <c:v>3266</c:v>
                </c:pt>
                <c:pt idx="3266">
                  <c:v>3267</c:v>
                </c:pt>
                <c:pt idx="3267">
                  <c:v>3268</c:v>
                </c:pt>
                <c:pt idx="3268">
                  <c:v>3269</c:v>
                </c:pt>
                <c:pt idx="3269">
                  <c:v>3270</c:v>
                </c:pt>
                <c:pt idx="3270">
                  <c:v>3271</c:v>
                </c:pt>
                <c:pt idx="3271">
                  <c:v>3272</c:v>
                </c:pt>
                <c:pt idx="3272">
                  <c:v>3273</c:v>
                </c:pt>
                <c:pt idx="3273">
                  <c:v>3274</c:v>
                </c:pt>
                <c:pt idx="3274">
                  <c:v>3275</c:v>
                </c:pt>
                <c:pt idx="3275">
                  <c:v>3276</c:v>
                </c:pt>
                <c:pt idx="3276">
                  <c:v>3277</c:v>
                </c:pt>
                <c:pt idx="3277">
                  <c:v>3278</c:v>
                </c:pt>
                <c:pt idx="3278">
                  <c:v>3279</c:v>
                </c:pt>
                <c:pt idx="3279">
                  <c:v>3280</c:v>
                </c:pt>
                <c:pt idx="3280">
                  <c:v>3281</c:v>
                </c:pt>
                <c:pt idx="3281">
                  <c:v>3282</c:v>
                </c:pt>
                <c:pt idx="3282">
                  <c:v>3283</c:v>
                </c:pt>
                <c:pt idx="3283">
                  <c:v>3284</c:v>
                </c:pt>
                <c:pt idx="3284">
                  <c:v>3285</c:v>
                </c:pt>
                <c:pt idx="3285">
                  <c:v>3286</c:v>
                </c:pt>
                <c:pt idx="3286">
                  <c:v>3287</c:v>
                </c:pt>
                <c:pt idx="3287">
                  <c:v>3288</c:v>
                </c:pt>
                <c:pt idx="3288">
                  <c:v>3289</c:v>
                </c:pt>
                <c:pt idx="3289">
                  <c:v>3290</c:v>
                </c:pt>
                <c:pt idx="3290">
                  <c:v>3291</c:v>
                </c:pt>
                <c:pt idx="3291">
                  <c:v>3292</c:v>
                </c:pt>
                <c:pt idx="3292">
                  <c:v>3293</c:v>
                </c:pt>
                <c:pt idx="3293">
                  <c:v>3294</c:v>
                </c:pt>
                <c:pt idx="3294">
                  <c:v>3295</c:v>
                </c:pt>
                <c:pt idx="3295">
                  <c:v>3296</c:v>
                </c:pt>
                <c:pt idx="3296">
                  <c:v>3297</c:v>
                </c:pt>
                <c:pt idx="3297">
                  <c:v>3298</c:v>
                </c:pt>
                <c:pt idx="3298">
                  <c:v>3299</c:v>
                </c:pt>
                <c:pt idx="3299">
                  <c:v>3300</c:v>
                </c:pt>
                <c:pt idx="3300">
                  <c:v>3301</c:v>
                </c:pt>
                <c:pt idx="3301">
                  <c:v>3302</c:v>
                </c:pt>
                <c:pt idx="3302">
                  <c:v>3303</c:v>
                </c:pt>
                <c:pt idx="3303">
                  <c:v>3304</c:v>
                </c:pt>
                <c:pt idx="3304">
                  <c:v>3305</c:v>
                </c:pt>
                <c:pt idx="3305">
                  <c:v>3306</c:v>
                </c:pt>
                <c:pt idx="3306">
                  <c:v>3307</c:v>
                </c:pt>
                <c:pt idx="3307">
                  <c:v>3308</c:v>
                </c:pt>
                <c:pt idx="3308">
                  <c:v>3309</c:v>
                </c:pt>
                <c:pt idx="3309">
                  <c:v>3310</c:v>
                </c:pt>
                <c:pt idx="3310">
                  <c:v>3311</c:v>
                </c:pt>
                <c:pt idx="3311">
                  <c:v>3312</c:v>
                </c:pt>
                <c:pt idx="3312">
                  <c:v>3313</c:v>
                </c:pt>
                <c:pt idx="3313">
                  <c:v>3314</c:v>
                </c:pt>
                <c:pt idx="3314">
                  <c:v>3315</c:v>
                </c:pt>
                <c:pt idx="3315">
                  <c:v>3316</c:v>
                </c:pt>
                <c:pt idx="3316">
                  <c:v>3317</c:v>
                </c:pt>
                <c:pt idx="3317">
                  <c:v>3318</c:v>
                </c:pt>
                <c:pt idx="3318">
                  <c:v>3319</c:v>
                </c:pt>
                <c:pt idx="3319">
                  <c:v>3320</c:v>
                </c:pt>
                <c:pt idx="3320">
                  <c:v>3321</c:v>
                </c:pt>
                <c:pt idx="3321">
                  <c:v>3322</c:v>
                </c:pt>
                <c:pt idx="3322">
                  <c:v>3323</c:v>
                </c:pt>
                <c:pt idx="3323">
                  <c:v>3324</c:v>
                </c:pt>
                <c:pt idx="3324">
                  <c:v>3325</c:v>
                </c:pt>
                <c:pt idx="3325">
                  <c:v>3326</c:v>
                </c:pt>
                <c:pt idx="3326">
                  <c:v>3327</c:v>
                </c:pt>
                <c:pt idx="3327">
                  <c:v>3328</c:v>
                </c:pt>
                <c:pt idx="3328">
                  <c:v>3329</c:v>
                </c:pt>
                <c:pt idx="3329">
                  <c:v>3330</c:v>
                </c:pt>
                <c:pt idx="3330">
                  <c:v>3331</c:v>
                </c:pt>
                <c:pt idx="3331">
                  <c:v>3332</c:v>
                </c:pt>
                <c:pt idx="3332">
                  <c:v>3333</c:v>
                </c:pt>
                <c:pt idx="3333">
                  <c:v>3334</c:v>
                </c:pt>
                <c:pt idx="3334">
                  <c:v>3335</c:v>
                </c:pt>
                <c:pt idx="3335">
                  <c:v>3336</c:v>
                </c:pt>
                <c:pt idx="3336">
                  <c:v>3337</c:v>
                </c:pt>
                <c:pt idx="3337">
                  <c:v>3338</c:v>
                </c:pt>
                <c:pt idx="3338">
                  <c:v>3339</c:v>
                </c:pt>
                <c:pt idx="3339">
                  <c:v>3340</c:v>
                </c:pt>
                <c:pt idx="3340">
                  <c:v>3341</c:v>
                </c:pt>
                <c:pt idx="3341">
                  <c:v>3342</c:v>
                </c:pt>
                <c:pt idx="3342">
                  <c:v>3343</c:v>
                </c:pt>
                <c:pt idx="3343">
                  <c:v>3344</c:v>
                </c:pt>
                <c:pt idx="3344">
                  <c:v>3345</c:v>
                </c:pt>
                <c:pt idx="3345">
                  <c:v>3346</c:v>
                </c:pt>
                <c:pt idx="3346">
                  <c:v>3347</c:v>
                </c:pt>
                <c:pt idx="3347">
                  <c:v>3348</c:v>
                </c:pt>
                <c:pt idx="3348">
                  <c:v>3349</c:v>
                </c:pt>
                <c:pt idx="3349">
                  <c:v>3350</c:v>
                </c:pt>
                <c:pt idx="3350">
                  <c:v>3351</c:v>
                </c:pt>
                <c:pt idx="3351">
                  <c:v>3352</c:v>
                </c:pt>
                <c:pt idx="3352">
                  <c:v>3353</c:v>
                </c:pt>
                <c:pt idx="3353">
                  <c:v>3354</c:v>
                </c:pt>
                <c:pt idx="3354">
                  <c:v>3355</c:v>
                </c:pt>
                <c:pt idx="3355">
                  <c:v>3356</c:v>
                </c:pt>
                <c:pt idx="3356">
                  <c:v>3357</c:v>
                </c:pt>
                <c:pt idx="3357">
                  <c:v>3358</c:v>
                </c:pt>
                <c:pt idx="3358">
                  <c:v>3359</c:v>
                </c:pt>
                <c:pt idx="3359">
                  <c:v>3360</c:v>
                </c:pt>
                <c:pt idx="3360">
                  <c:v>3361</c:v>
                </c:pt>
                <c:pt idx="3361">
                  <c:v>3362</c:v>
                </c:pt>
                <c:pt idx="3362">
                  <c:v>3363</c:v>
                </c:pt>
                <c:pt idx="3363">
                  <c:v>3364</c:v>
                </c:pt>
                <c:pt idx="3364">
                  <c:v>3365</c:v>
                </c:pt>
                <c:pt idx="3365">
                  <c:v>3366</c:v>
                </c:pt>
                <c:pt idx="3366">
                  <c:v>3367</c:v>
                </c:pt>
                <c:pt idx="3367">
                  <c:v>3368</c:v>
                </c:pt>
                <c:pt idx="3368">
                  <c:v>3369</c:v>
                </c:pt>
                <c:pt idx="3369">
                  <c:v>3370</c:v>
                </c:pt>
                <c:pt idx="3370">
                  <c:v>3371</c:v>
                </c:pt>
                <c:pt idx="3371">
                  <c:v>3372</c:v>
                </c:pt>
                <c:pt idx="3372">
                  <c:v>3373</c:v>
                </c:pt>
                <c:pt idx="3373">
                  <c:v>3374</c:v>
                </c:pt>
                <c:pt idx="3374">
                  <c:v>3375</c:v>
                </c:pt>
                <c:pt idx="3375">
                  <c:v>3376</c:v>
                </c:pt>
                <c:pt idx="3376">
                  <c:v>3377</c:v>
                </c:pt>
                <c:pt idx="3377">
                  <c:v>3378</c:v>
                </c:pt>
                <c:pt idx="3378">
                  <c:v>3379</c:v>
                </c:pt>
                <c:pt idx="3379">
                  <c:v>3380</c:v>
                </c:pt>
                <c:pt idx="3380">
                  <c:v>3381</c:v>
                </c:pt>
                <c:pt idx="3381">
                  <c:v>3382</c:v>
                </c:pt>
                <c:pt idx="3382">
                  <c:v>3383</c:v>
                </c:pt>
                <c:pt idx="3383">
                  <c:v>3384</c:v>
                </c:pt>
                <c:pt idx="3384">
                  <c:v>3385</c:v>
                </c:pt>
                <c:pt idx="3385">
                  <c:v>3386</c:v>
                </c:pt>
                <c:pt idx="3386">
                  <c:v>3387</c:v>
                </c:pt>
                <c:pt idx="3387">
                  <c:v>3388</c:v>
                </c:pt>
                <c:pt idx="3388">
                  <c:v>3389</c:v>
                </c:pt>
                <c:pt idx="3389">
                  <c:v>3390</c:v>
                </c:pt>
                <c:pt idx="3390">
                  <c:v>3391</c:v>
                </c:pt>
                <c:pt idx="3391">
                  <c:v>3392</c:v>
                </c:pt>
                <c:pt idx="3392">
                  <c:v>3393</c:v>
                </c:pt>
                <c:pt idx="3393">
                  <c:v>3394</c:v>
                </c:pt>
                <c:pt idx="3394">
                  <c:v>3395</c:v>
                </c:pt>
                <c:pt idx="3395">
                  <c:v>3396</c:v>
                </c:pt>
                <c:pt idx="3396">
                  <c:v>3397</c:v>
                </c:pt>
                <c:pt idx="3397">
                  <c:v>3398</c:v>
                </c:pt>
                <c:pt idx="3398">
                  <c:v>3399</c:v>
                </c:pt>
                <c:pt idx="3399">
                  <c:v>3400</c:v>
                </c:pt>
                <c:pt idx="3400">
                  <c:v>3401</c:v>
                </c:pt>
                <c:pt idx="3401">
                  <c:v>3402</c:v>
                </c:pt>
                <c:pt idx="3402">
                  <c:v>3403</c:v>
                </c:pt>
                <c:pt idx="3403">
                  <c:v>3404</c:v>
                </c:pt>
                <c:pt idx="3404">
                  <c:v>3405</c:v>
                </c:pt>
                <c:pt idx="3405">
                  <c:v>3406</c:v>
                </c:pt>
                <c:pt idx="3406">
                  <c:v>3407</c:v>
                </c:pt>
                <c:pt idx="3407">
                  <c:v>3408</c:v>
                </c:pt>
                <c:pt idx="3408">
                  <c:v>3409</c:v>
                </c:pt>
                <c:pt idx="3409">
                  <c:v>3410</c:v>
                </c:pt>
                <c:pt idx="3410">
                  <c:v>3411</c:v>
                </c:pt>
                <c:pt idx="3411">
                  <c:v>3412</c:v>
                </c:pt>
                <c:pt idx="3412">
                  <c:v>3413</c:v>
                </c:pt>
                <c:pt idx="3413">
                  <c:v>3414</c:v>
                </c:pt>
                <c:pt idx="3414">
                  <c:v>3415</c:v>
                </c:pt>
                <c:pt idx="3415">
                  <c:v>3416</c:v>
                </c:pt>
                <c:pt idx="3416">
                  <c:v>3417</c:v>
                </c:pt>
                <c:pt idx="3417">
                  <c:v>3418</c:v>
                </c:pt>
                <c:pt idx="3418">
                  <c:v>3419</c:v>
                </c:pt>
                <c:pt idx="3419">
                  <c:v>3420</c:v>
                </c:pt>
                <c:pt idx="3420">
                  <c:v>3421</c:v>
                </c:pt>
                <c:pt idx="3421">
                  <c:v>3422</c:v>
                </c:pt>
                <c:pt idx="3422">
                  <c:v>3423</c:v>
                </c:pt>
                <c:pt idx="3423">
                  <c:v>3424</c:v>
                </c:pt>
                <c:pt idx="3424">
                  <c:v>3425</c:v>
                </c:pt>
                <c:pt idx="3425">
                  <c:v>3426</c:v>
                </c:pt>
                <c:pt idx="3426">
                  <c:v>3427</c:v>
                </c:pt>
                <c:pt idx="3427">
                  <c:v>3428</c:v>
                </c:pt>
                <c:pt idx="3428">
                  <c:v>3429</c:v>
                </c:pt>
                <c:pt idx="3429">
                  <c:v>3430</c:v>
                </c:pt>
                <c:pt idx="3430">
                  <c:v>3431</c:v>
                </c:pt>
                <c:pt idx="3431">
                  <c:v>3432</c:v>
                </c:pt>
                <c:pt idx="3432">
                  <c:v>3433</c:v>
                </c:pt>
                <c:pt idx="3433">
                  <c:v>3434</c:v>
                </c:pt>
                <c:pt idx="3434">
                  <c:v>3435</c:v>
                </c:pt>
                <c:pt idx="3435">
                  <c:v>3436</c:v>
                </c:pt>
                <c:pt idx="3436">
                  <c:v>3437</c:v>
                </c:pt>
                <c:pt idx="3437">
                  <c:v>3438</c:v>
                </c:pt>
                <c:pt idx="3438">
                  <c:v>3439</c:v>
                </c:pt>
                <c:pt idx="3439">
                  <c:v>3440</c:v>
                </c:pt>
                <c:pt idx="3440">
                  <c:v>3441</c:v>
                </c:pt>
                <c:pt idx="3441">
                  <c:v>3442</c:v>
                </c:pt>
                <c:pt idx="3442">
                  <c:v>3443</c:v>
                </c:pt>
                <c:pt idx="3443">
                  <c:v>3444</c:v>
                </c:pt>
                <c:pt idx="3444">
                  <c:v>3445</c:v>
                </c:pt>
                <c:pt idx="3445">
                  <c:v>3446</c:v>
                </c:pt>
                <c:pt idx="3446">
                  <c:v>3447</c:v>
                </c:pt>
                <c:pt idx="3447">
                  <c:v>3448</c:v>
                </c:pt>
                <c:pt idx="3448">
                  <c:v>3449</c:v>
                </c:pt>
                <c:pt idx="3449">
                  <c:v>3450</c:v>
                </c:pt>
                <c:pt idx="3450">
                  <c:v>3451</c:v>
                </c:pt>
                <c:pt idx="3451">
                  <c:v>3452</c:v>
                </c:pt>
                <c:pt idx="3452">
                  <c:v>3453</c:v>
                </c:pt>
                <c:pt idx="3453">
                  <c:v>3454</c:v>
                </c:pt>
                <c:pt idx="3454">
                  <c:v>3455</c:v>
                </c:pt>
                <c:pt idx="3455">
                  <c:v>3456</c:v>
                </c:pt>
                <c:pt idx="3456">
                  <c:v>3457</c:v>
                </c:pt>
                <c:pt idx="3457">
                  <c:v>3458</c:v>
                </c:pt>
                <c:pt idx="3458">
                  <c:v>3459</c:v>
                </c:pt>
                <c:pt idx="3459">
                  <c:v>3460</c:v>
                </c:pt>
                <c:pt idx="3460">
                  <c:v>3461</c:v>
                </c:pt>
                <c:pt idx="3461">
                  <c:v>3462</c:v>
                </c:pt>
                <c:pt idx="3462">
                  <c:v>3463</c:v>
                </c:pt>
                <c:pt idx="3463">
                  <c:v>3464</c:v>
                </c:pt>
                <c:pt idx="3464">
                  <c:v>3465</c:v>
                </c:pt>
                <c:pt idx="3465">
                  <c:v>3466</c:v>
                </c:pt>
                <c:pt idx="3466">
                  <c:v>3467</c:v>
                </c:pt>
                <c:pt idx="3467">
                  <c:v>3468</c:v>
                </c:pt>
                <c:pt idx="3468">
                  <c:v>3469</c:v>
                </c:pt>
                <c:pt idx="3469">
                  <c:v>3470</c:v>
                </c:pt>
                <c:pt idx="3470">
                  <c:v>3471</c:v>
                </c:pt>
                <c:pt idx="3471">
                  <c:v>3472</c:v>
                </c:pt>
                <c:pt idx="3472">
                  <c:v>3473</c:v>
                </c:pt>
                <c:pt idx="3473">
                  <c:v>3474</c:v>
                </c:pt>
                <c:pt idx="3474">
                  <c:v>3475</c:v>
                </c:pt>
                <c:pt idx="3475">
                  <c:v>3476</c:v>
                </c:pt>
                <c:pt idx="3476">
                  <c:v>3477</c:v>
                </c:pt>
                <c:pt idx="3477">
                  <c:v>3478</c:v>
                </c:pt>
                <c:pt idx="3478">
                  <c:v>3479</c:v>
                </c:pt>
                <c:pt idx="3479">
                  <c:v>3480</c:v>
                </c:pt>
                <c:pt idx="3480">
                  <c:v>3481</c:v>
                </c:pt>
                <c:pt idx="3481">
                  <c:v>3482</c:v>
                </c:pt>
                <c:pt idx="3482">
                  <c:v>3483</c:v>
                </c:pt>
                <c:pt idx="3483">
                  <c:v>3484</c:v>
                </c:pt>
                <c:pt idx="3484">
                  <c:v>3485</c:v>
                </c:pt>
                <c:pt idx="3485">
                  <c:v>3486</c:v>
                </c:pt>
                <c:pt idx="3486">
                  <c:v>3487</c:v>
                </c:pt>
                <c:pt idx="3487">
                  <c:v>3488</c:v>
                </c:pt>
                <c:pt idx="3488">
                  <c:v>3489</c:v>
                </c:pt>
                <c:pt idx="3489">
                  <c:v>3490</c:v>
                </c:pt>
                <c:pt idx="3490">
                  <c:v>3491</c:v>
                </c:pt>
                <c:pt idx="3491">
                  <c:v>3492</c:v>
                </c:pt>
                <c:pt idx="3492">
                  <c:v>3493</c:v>
                </c:pt>
                <c:pt idx="3493">
                  <c:v>3494</c:v>
                </c:pt>
                <c:pt idx="3494">
                  <c:v>3495</c:v>
                </c:pt>
                <c:pt idx="3495">
                  <c:v>3496</c:v>
                </c:pt>
                <c:pt idx="3496">
                  <c:v>3497</c:v>
                </c:pt>
                <c:pt idx="3497">
                  <c:v>3498</c:v>
                </c:pt>
                <c:pt idx="3498">
                  <c:v>3499</c:v>
                </c:pt>
                <c:pt idx="3499">
                  <c:v>3500</c:v>
                </c:pt>
                <c:pt idx="3500">
                  <c:v>3501</c:v>
                </c:pt>
                <c:pt idx="3501">
                  <c:v>3502</c:v>
                </c:pt>
                <c:pt idx="3502">
                  <c:v>3503</c:v>
                </c:pt>
                <c:pt idx="3503">
                  <c:v>3504</c:v>
                </c:pt>
                <c:pt idx="3504">
                  <c:v>3505</c:v>
                </c:pt>
                <c:pt idx="3505">
                  <c:v>3506</c:v>
                </c:pt>
                <c:pt idx="3506">
                  <c:v>3507</c:v>
                </c:pt>
                <c:pt idx="3507">
                  <c:v>3508</c:v>
                </c:pt>
                <c:pt idx="3508">
                  <c:v>3509</c:v>
                </c:pt>
                <c:pt idx="3509">
                  <c:v>3510</c:v>
                </c:pt>
                <c:pt idx="3510">
                  <c:v>3511</c:v>
                </c:pt>
                <c:pt idx="3511">
                  <c:v>3512</c:v>
                </c:pt>
                <c:pt idx="3512">
                  <c:v>3513</c:v>
                </c:pt>
                <c:pt idx="3513">
                  <c:v>3514</c:v>
                </c:pt>
                <c:pt idx="3514">
                  <c:v>3515</c:v>
                </c:pt>
                <c:pt idx="3515">
                  <c:v>3516</c:v>
                </c:pt>
                <c:pt idx="3516">
                  <c:v>3517</c:v>
                </c:pt>
                <c:pt idx="3517">
                  <c:v>3518</c:v>
                </c:pt>
                <c:pt idx="3518">
                  <c:v>3519</c:v>
                </c:pt>
                <c:pt idx="3519">
                  <c:v>3520</c:v>
                </c:pt>
                <c:pt idx="3520">
                  <c:v>3521</c:v>
                </c:pt>
                <c:pt idx="3521">
                  <c:v>3522</c:v>
                </c:pt>
                <c:pt idx="3522">
                  <c:v>3523</c:v>
                </c:pt>
                <c:pt idx="3523">
                  <c:v>3524</c:v>
                </c:pt>
                <c:pt idx="3524">
                  <c:v>3525</c:v>
                </c:pt>
                <c:pt idx="3525">
                  <c:v>3526</c:v>
                </c:pt>
                <c:pt idx="3526">
                  <c:v>3527</c:v>
                </c:pt>
                <c:pt idx="3527">
                  <c:v>3528</c:v>
                </c:pt>
                <c:pt idx="3528">
                  <c:v>3529</c:v>
                </c:pt>
                <c:pt idx="3529">
                  <c:v>3530</c:v>
                </c:pt>
                <c:pt idx="3530">
                  <c:v>3531</c:v>
                </c:pt>
                <c:pt idx="3531">
                  <c:v>3532</c:v>
                </c:pt>
                <c:pt idx="3532">
                  <c:v>3533</c:v>
                </c:pt>
                <c:pt idx="3533">
                  <c:v>3534</c:v>
                </c:pt>
                <c:pt idx="3534">
                  <c:v>3535</c:v>
                </c:pt>
                <c:pt idx="3535">
                  <c:v>3536</c:v>
                </c:pt>
                <c:pt idx="3536">
                  <c:v>3537</c:v>
                </c:pt>
                <c:pt idx="3537">
                  <c:v>3538</c:v>
                </c:pt>
                <c:pt idx="3538">
                  <c:v>3539</c:v>
                </c:pt>
                <c:pt idx="3539">
                  <c:v>3540</c:v>
                </c:pt>
                <c:pt idx="3540">
                  <c:v>3541</c:v>
                </c:pt>
                <c:pt idx="3541">
                  <c:v>3542</c:v>
                </c:pt>
                <c:pt idx="3542">
                  <c:v>3543</c:v>
                </c:pt>
                <c:pt idx="3543">
                  <c:v>3544</c:v>
                </c:pt>
                <c:pt idx="3544">
                  <c:v>3545</c:v>
                </c:pt>
                <c:pt idx="3545">
                  <c:v>3546</c:v>
                </c:pt>
                <c:pt idx="3546">
                  <c:v>3547</c:v>
                </c:pt>
                <c:pt idx="3547">
                  <c:v>3548</c:v>
                </c:pt>
                <c:pt idx="3548">
                  <c:v>3549</c:v>
                </c:pt>
                <c:pt idx="3549">
                  <c:v>3550</c:v>
                </c:pt>
                <c:pt idx="3550">
                  <c:v>3551</c:v>
                </c:pt>
                <c:pt idx="3551">
                  <c:v>3552</c:v>
                </c:pt>
                <c:pt idx="3552">
                  <c:v>3553</c:v>
                </c:pt>
                <c:pt idx="3553">
                  <c:v>3554</c:v>
                </c:pt>
                <c:pt idx="3554">
                  <c:v>3555</c:v>
                </c:pt>
                <c:pt idx="3555">
                  <c:v>3556</c:v>
                </c:pt>
                <c:pt idx="3556">
                  <c:v>3557</c:v>
                </c:pt>
                <c:pt idx="3557">
                  <c:v>3558</c:v>
                </c:pt>
                <c:pt idx="3558">
                  <c:v>3559</c:v>
                </c:pt>
                <c:pt idx="3559">
                  <c:v>3560</c:v>
                </c:pt>
                <c:pt idx="3560">
                  <c:v>3561</c:v>
                </c:pt>
                <c:pt idx="3561">
                  <c:v>3562</c:v>
                </c:pt>
                <c:pt idx="3562">
                  <c:v>3563</c:v>
                </c:pt>
                <c:pt idx="3563">
                  <c:v>3564</c:v>
                </c:pt>
                <c:pt idx="3564">
                  <c:v>3565</c:v>
                </c:pt>
                <c:pt idx="3565">
                  <c:v>3566</c:v>
                </c:pt>
                <c:pt idx="3566">
                  <c:v>3567</c:v>
                </c:pt>
                <c:pt idx="3567">
                  <c:v>3568</c:v>
                </c:pt>
                <c:pt idx="3568">
                  <c:v>3569</c:v>
                </c:pt>
                <c:pt idx="3569">
                  <c:v>3570</c:v>
                </c:pt>
                <c:pt idx="3570">
                  <c:v>3571</c:v>
                </c:pt>
                <c:pt idx="3571">
                  <c:v>3572</c:v>
                </c:pt>
                <c:pt idx="3572">
                  <c:v>3573</c:v>
                </c:pt>
                <c:pt idx="3573">
                  <c:v>3574</c:v>
                </c:pt>
                <c:pt idx="3574">
                  <c:v>3575</c:v>
                </c:pt>
                <c:pt idx="3575">
                  <c:v>3576</c:v>
                </c:pt>
                <c:pt idx="3576">
                  <c:v>3577</c:v>
                </c:pt>
                <c:pt idx="3577">
                  <c:v>3578</c:v>
                </c:pt>
                <c:pt idx="3578">
                  <c:v>3579</c:v>
                </c:pt>
                <c:pt idx="3579">
                  <c:v>3580</c:v>
                </c:pt>
                <c:pt idx="3580">
                  <c:v>3581</c:v>
                </c:pt>
                <c:pt idx="3581">
                  <c:v>3582</c:v>
                </c:pt>
                <c:pt idx="3582">
                  <c:v>3583</c:v>
                </c:pt>
                <c:pt idx="3583">
                  <c:v>3584</c:v>
                </c:pt>
                <c:pt idx="3584">
                  <c:v>3585</c:v>
                </c:pt>
                <c:pt idx="3585">
                  <c:v>3586</c:v>
                </c:pt>
                <c:pt idx="3586">
                  <c:v>3587</c:v>
                </c:pt>
                <c:pt idx="3587">
                  <c:v>3588</c:v>
                </c:pt>
                <c:pt idx="3588">
                  <c:v>3589</c:v>
                </c:pt>
                <c:pt idx="3589">
                  <c:v>3590</c:v>
                </c:pt>
                <c:pt idx="3590">
                  <c:v>3591</c:v>
                </c:pt>
                <c:pt idx="3591">
                  <c:v>3592</c:v>
                </c:pt>
                <c:pt idx="3592">
                  <c:v>3593</c:v>
                </c:pt>
                <c:pt idx="3593">
                  <c:v>3594</c:v>
                </c:pt>
                <c:pt idx="3594">
                  <c:v>3595</c:v>
                </c:pt>
                <c:pt idx="3595">
                  <c:v>3596</c:v>
                </c:pt>
                <c:pt idx="3596">
                  <c:v>3597</c:v>
                </c:pt>
                <c:pt idx="3597">
                  <c:v>3598</c:v>
                </c:pt>
                <c:pt idx="3598">
                  <c:v>3599</c:v>
                </c:pt>
                <c:pt idx="3599">
                  <c:v>3600</c:v>
                </c:pt>
                <c:pt idx="3600">
                  <c:v>3601</c:v>
                </c:pt>
                <c:pt idx="3601">
                  <c:v>3602</c:v>
                </c:pt>
                <c:pt idx="3602">
                  <c:v>3603</c:v>
                </c:pt>
                <c:pt idx="3603">
                  <c:v>3604</c:v>
                </c:pt>
                <c:pt idx="3604">
                  <c:v>3605</c:v>
                </c:pt>
                <c:pt idx="3605">
                  <c:v>3606</c:v>
                </c:pt>
                <c:pt idx="3606">
                  <c:v>3607</c:v>
                </c:pt>
                <c:pt idx="3607">
                  <c:v>3608</c:v>
                </c:pt>
                <c:pt idx="3608">
                  <c:v>3609</c:v>
                </c:pt>
                <c:pt idx="3609">
                  <c:v>3610</c:v>
                </c:pt>
                <c:pt idx="3610">
                  <c:v>3611</c:v>
                </c:pt>
                <c:pt idx="3611">
                  <c:v>3612</c:v>
                </c:pt>
                <c:pt idx="3612">
                  <c:v>3613</c:v>
                </c:pt>
                <c:pt idx="3613">
                  <c:v>3614</c:v>
                </c:pt>
                <c:pt idx="3614">
                  <c:v>3615</c:v>
                </c:pt>
                <c:pt idx="3615">
                  <c:v>3616</c:v>
                </c:pt>
                <c:pt idx="3616">
                  <c:v>3617</c:v>
                </c:pt>
                <c:pt idx="3617">
                  <c:v>3618</c:v>
                </c:pt>
                <c:pt idx="3618">
                  <c:v>3619</c:v>
                </c:pt>
                <c:pt idx="3619">
                  <c:v>3620</c:v>
                </c:pt>
                <c:pt idx="3620">
                  <c:v>3621</c:v>
                </c:pt>
                <c:pt idx="3621">
                  <c:v>3622</c:v>
                </c:pt>
                <c:pt idx="3622">
                  <c:v>3623</c:v>
                </c:pt>
                <c:pt idx="3623">
                  <c:v>3624</c:v>
                </c:pt>
                <c:pt idx="3624">
                  <c:v>3625</c:v>
                </c:pt>
                <c:pt idx="3625">
                  <c:v>3626</c:v>
                </c:pt>
                <c:pt idx="3626">
                  <c:v>3627</c:v>
                </c:pt>
                <c:pt idx="3627">
                  <c:v>3628</c:v>
                </c:pt>
                <c:pt idx="3628">
                  <c:v>3629</c:v>
                </c:pt>
                <c:pt idx="3629">
                  <c:v>3630</c:v>
                </c:pt>
                <c:pt idx="3630">
                  <c:v>3631</c:v>
                </c:pt>
                <c:pt idx="3631">
                  <c:v>3632</c:v>
                </c:pt>
                <c:pt idx="3632">
                  <c:v>3633</c:v>
                </c:pt>
                <c:pt idx="3633">
                  <c:v>3634</c:v>
                </c:pt>
                <c:pt idx="3634">
                  <c:v>3635</c:v>
                </c:pt>
                <c:pt idx="3635">
                  <c:v>3636</c:v>
                </c:pt>
                <c:pt idx="3636">
                  <c:v>3637</c:v>
                </c:pt>
                <c:pt idx="3637">
                  <c:v>3638</c:v>
                </c:pt>
                <c:pt idx="3638">
                  <c:v>3639</c:v>
                </c:pt>
                <c:pt idx="3639">
                  <c:v>3640</c:v>
                </c:pt>
                <c:pt idx="3640">
                  <c:v>3641</c:v>
                </c:pt>
                <c:pt idx="3641">
                  <c:v>3642</c:v>
                </c:pt>
                <c:pt idx="3642">
                  <c:v>3643</c:v>
                </c:pt>
                <c:pt idx="3643">
                  <c:v>3644</c:v>
                </c:pt>
                <c:pt idx="3644">
                  <c:v>3645</c:v>
                </c:pt>
                <c:pt idx="3645">
                  <c:v>3646</c:v>
                </c:pt>
                <c:pt idx="3646">
                  <c:v>3647</c:v>
                </c:pt>
                <c:pt idx="3647">
                  <c:v>3648</c:v>
                </c:pt>
                <c:pt idx="3648">
                  <c:v>3649</c:v>
                </c:pt>
                <c:pt idx="3649">
                  <c:v>3650</c:v>
                </c:pt>
                <c:pt idx="3650">
                  <c:v>3651</c:v>
                </c:pt>
                <c:pt idx="3651">
                  <c:v>3652</c:v>
                </c:pt>
                <c:pt idx="3652">
                  <c:v>3653</c:v>
                </c:pt>
                <c:pt idx="3653">
                  <c:v>3654</c:v>
                </c:pt>
                <c:pt idx="3654">
                  <c:v>3655</c:v>
                </c:pt>
                <c:pt idx="3655">
                  <c:v>3656</c:v>
                </c:pt>
                <c:pt idx="3656">
                  <c:v>3657</c:v>
                </c:pt>
                <c:pt idx="3657">
                  <c:v>3658</c:v>
                </c:pt>
                <c:pt idx="3658">
                  <c:v>3659</c:v>
                </c:pt>
                <c:pt idx="3659">
                  <c:v>3660</c:v>
                </c:pt>
                <c:pt idx="3660">
                  <c:v>3661</c:v>
                </c:pt>
                <c:pt idx="3661">
                  <c:v>3662</c:v>
                </c:pt>
                <c:pt idx="3662">
                  <c:v>3663</c:v>
                </c:pt>
                <c:pt idx="3663">
                  <c:v>3664</c:v>
                </c:pt>
                <c:pt idx="3664">
                  <c:v>3665</c:v>
                </c:pt>
                <c:pt idx="3665">
                  <c:v>3666</c:v>
                </c:pt>
                <c:pt idx="3666">
                  <c:v>3667</c:v>
                </c:pt>
                <c:pt idx="3667">
                  <c:v>3668</c:v>
                </c:pt>
                <c:pt idx="3668">
                  <c:v>3669</c:v>
                </c:pt>
                <c:pt idx="3669">
                  <c:v>3670</c:v>
                </c:pt>
                <c:pt idx="3670">
                  <c:v>3671</c:v>
                </c:pt>
                <c:pt idx="3671">
                  <c:v>3672</c:v>
                </c:pt>
                <c:pt idx="3672">
                  <c:v>3673</c:v>
                </c:pt>
                <c:pt idx="3673">
                  <c:v>3674</c:v>
                </c:pt>
                <c:pt idx="3674">
                  <c:v>3675</c:v>
                </c:pt>
                <c:pt idx="3675">
                  <c:v>3676</c:v>
                </c:pt>
                <c:pt idx="3676">
                  <c:v>3677</c:v>
                </c:pt>
                <c:pt idx="3677">
                  <c:v>3678</c:v>
                </c:pt>
                <c:pt idx="3678">
                  <c:v>3679</c:v>
                </c:pt>
                <c:pt idx="3679">
                  <c:v>3680</c:v>
                </c:pt>
                <c:pt idx="3680">
                  <c:v>3681</c:v>
                </c:pt>
                <c:pt idx="3681">
                  <c:v>3682</c:v>
                </c:pt>
                <c:pt idx="3682">
                  <c:v>3683</c:v>
                </c:pt>
                <c:pt idx="3683">
                  <c:v>3684</c:v>
                </c:pt>
                <c:pt idx="3684">
                  <c:v>3685</c:v>
                </c:pt>
                <c:pt idx="3685">
                  <c:v>3686</c:v>
                </c:pt>
                <c:pt idx="3686">
                  <c:v>3687</c:v>
                </c:pt>
                <c:pt idx="3687">
                  <c:v>3688</c:v>
                </c:pt>
                <c:pt idx="3688">
                  <c:v>3689</c:v>
                </c:pt>
                <c:pt idx="3689">
                  <c:v>3690</c:v>
                </c:pt>
                <c:pt idx="3690">
                  <c:v>3691</c:v>
                </c:pt>
                <c:pt idx="3691">
                  <c:v>3692</c:v>
                </c:pt>
                <c:pt idx="3692">
                  <c:v>3693</c:v>
                </c:pt>
                <c:pt idx="3693">
                  <c:v>3694</c:v>
                </c:pt>
                <c:pt idx="3694">
                  <c:v>3695</c:v>
                </c:pt>
                <c:pt idx="3695">
                  <c:v>3696</c:v>
                </c:pt>
                <c:pt idx="3696">
                  <c:v>3697</c:v>
                </c:pt>
                <c:pt idx="3697">
                  <c:v>3698</c:v>
                </c:pt>
                <c:pt idx="3698">
                  <c:v>3699</c:v>
                </c:pt>
                <c:pt idx="3699">
                  <c:v>3700</c:v>
                </c:pt>
                <c:pt idx="3700">
                  <c:v>3701</c:v>
                </c:pt>
                <c:pt idx="3701">
                  <c:v>3702</c:v>
                </c:pt>
                <c:pt idx="3702">
                  <c:v>3703</c:v>
                </c:pt>
                <c:pt idx="3703">
                  <c:v>3704</c:v>
                </c:pt>
                <c:pt idx="3704">
                  <c:v>3705</c:v>
                </c:pt>
                <c:pt idx="3705">
                  <c:v>3706</c:v>
                </c:pt>
                <c:pt idx="3706">
                  <c:v>3707</c:v>
                </c:pt>
                <c:pt idx="3707">
                  <c:v>3708</c:v>
                </c:pt>
                <c:pt idx="3708">
                  <c:v>3709</c:v>
                </c:pt>
                <c:pt idx="3709">
                  <c:v>3710</c:v>
                </c:pt>
                <c:pt idx="3710">
                  <c:v>3711</c:v>
                </c:pt>
                <c:pt idx="3711">
                  <c:v>3712</c:v>
                </c:pt>
                <c:pt idx="3712">
                  <c:v>3713</c:v>
                </c:pt>
                <c:pt idx="3713">
                  <c:v>3714</c:v>
                </c:pt>
                <c:pt idx="3714">
                  <c:v>3715</c:v>
                </c:pt>
                <c:pt idx="3715">
                  <c:v>3716</c:v>
                </c:pt>
                <c:pt idx="3716">
                  <c:v>3717</c:v>
                </c:pt>
                <c:pt idx="3717">
                  <c:v>3718</c:v>
                </c:pt>
                <c:pt idx="3718">
                  <c:v>3719</c:v>
                </c:pt>
                <c:pt idx="3719">
                  <c:v>3720</c:v>
                </c:pt>
                <c:pt idx="3720">
                  <c:v>3721</c:v>
                </c:pt>
                <c:pt idx="3721">
                  <c:v>3722</c:v>
                </c:pt>
                <c:pt idx="3722">
                  <c:v>3723</c:v>
                </c:pt>
                <c:pt idx="3723">
                  <c:v>3724</c:v>
                </c:pt>
                <c:pt idx="3724">
                  <c:v>3725</c:v>
                </c:pt>
                <c:pt idx="3725">
                  <c:v>3726</c:v>
                </c:pt>
                <c:pt idx="3726">
                  <c:v>3727</c:v>
                </c:pt>
                <c:pt idx="3727">
                  <c:v>3728</c:v>
                </c:pt>
                <c:pt idx="3728">
                  <c:v>3729</c:v>
                </c:pt>
                <c:pt idx="3729">
                  <c:v>3730</c:v>
                </c:pt>
                <c:pt idx="3730">
                  <c:v>3731</c:v>
                </c:pt>
                <c:pt idx="3731">
                  <c:v>3732</c:v>
                </c:pt>
                <c:pt idx="3732">
                  <c:v>3733</c:v>
                </c:pt>
                <c:pt idx="3733">
                  <c:v>3734</c:v>
                </c:pt>
                <c:pt idx="3734">
                  <c:v>3735</c:v>
                </c:pt>
                <c:pt idx="3735">
                  <c:v>3736</c:v>
                </c:pt>
                <c:pt idx="3736">
                  <c:v>3737</c:v>
                </c:pt>
                <c:pt idx="3737">
                  <c:v>3738</c:v>
                </c:pt>
                <c:pt idx="3738">
                  <c:v>3739</c:v>
                </c:pt>
                <c:pt idx="3739">
                  <c:v>3740</c:v>
                </c:pt>
                <c:pt idx="3740">
                  <c:v>3741</c:v>
                </c:pt>
                <c:pt idx="3741">
                  <c:v>3742</c:v>
                </c:pt>
                <c:pt idx="3742">
                  <c:v>3743</c:v>
                </c:pt>
                <c:pt idx="3743">
                  <c:v>3744</c:v>
                </c:pt>
                <c:pt idx="3744">
                  <c:v>3745</c:v>
                </c:pt>
                <c:pt idx="3745">
                  <c:v>3746</c:v>
                </c:pt>
                <c:pt idx="3746">
                  <c:v>3747</c:v>
                </c:pt>
                <c:pt idx="3747">
                  <c:v>3748</c:v>
                </c:pt>
                <c:pt idx="3748">
                  <c:v>3749</c:v>
                </c:pt>
                <c:pt idx="3749">
                  <c:v>3750</c:v>
                </c:pt>
                <c:pt idx="3750">
                  <c:v>3751</c:v>
                </c:pt>
                <c:pt idx="3751">
                  <c:v>3752</c:v>
                </c:pt>
                <c:pt idx="3752">
                  <c:v>3753</c:v>
                </c:pt>
                <c:pt idx="3753">
                  <c:v>3754</c:v>
                </c:pt>
                <c:pt idx="3754">
                  <c:v>3755</c:v>
                </c:pt>
                <c:pt idx="3755">
                  <c:v>3756</c:v>
                </c:pt>
                <c:pt idx="3756">
                  <c:v>3757</c:v>
                </c:pt>
                <c:pt idx="3757">
                  <c:v>3758</c:v>
                </c:pt>
                <c:pt idx="3758">
                  <c:v>3759</c:v>
                </c:pt>
                <c:pt idx="3759">
                  <c:v>3760</c:v>
                </c:pt>
                <c:pt idx="3760">
                  <c:v>3761</c:v>
                </c:pt>
                <c:pt idx="3761">
                  <c:v>3762</c:v>
                </c:pt>
                <c:pt idx="3762">
                  <c:v>3763</c:v>
                </c:pt>
                <c:pt idx="3763">
                  <c:v>3764</c:v>
                </c:pt>
                <c:pt idx="3764">
                  <c:v>3765</c:v>
                </c:pt>
                <c:pt idx="3765">
                  <c:v>3766</c:v>
                </c:pt>
                <c:pt idx="3766">
                  <c:v>3767</c:v>
                </c:pt>
                <c:pt idx="3767">
                  <c:v>3768</c:v>
                </c:pt>
                <c:pt idx="3768">
                  <c:v>3769</c:v>
                </c:pt>
                <c:pt idx="3769">
                  <c:v>3770</c:v>
                </c:pt>
                <c:pt idx="3770">
                  <c:v>3771</c:v>
                </c:pt>
                <c:pt idx="3771">
                  <c:v>3772</c:v>
                </c:pt>
                <c:pt idx="3772">
                  <c:v>3773</c:v>
                </c:pt>
                <c:pt idx="3773">
                  <c:v>3774</c:v>
                </c:pt>
                <c:pt idx="3774">
                  <c:v>3775</c:v>
                </c:pt>
                <c:pt idx="3775">
                  <c:v>3776</c:v>
                </c:pt>
                <c:pt idx="3776">
                  <c:v>3777</c:v>
                </c:pt>
                <c:pt idx="3777">
                  <c:v>3778</c:v>
                </c:pt>
                <c:pt idx="3778">
                  <c:v>3779</c:v>
                </c:pt>
                <c:pt idx="3779">
                  <c:v>3780</c:v>
                </c:pt>
                <c:pt idx="3780">
                  <c:v>3781</c:v>
                </c:pt>
                <c:pt idx="3781">
                  <c:v>3782</c:v>
                </c:pt>
                <c:pt idx="3782">
                  <c:v>3783</c:v>
                </c:pt>
                <c:pt idx="3783">
                  <c:v>3784</c:v>
                </c:pt>
                <c:pt idx="3784">
                  <c:v>3785</c:v>
                </c:pt>
                <c:pt idx="3785">
                  <c:v>3786</c:v>
                </c:pt>
                <c:pt idx="3786">
                  <c:v>3787</c:v>
                </c:pt>
                <c:pt idx="3787">
                  <c:v>3788</c:v>
                </c:pt>
                <c:pt idx="3788">
                  <c:v>3789</c:v>
                </c:pt>
                <c:pt idx="3789">
                  <c:v>3790</c:v>
                </c:pt>
                <c:pt idx="3790">
                  <c:v>3791</c:v>
                </c:pt>
                <c:pt idx="3791">
                  <c:v>3792</c:v>
                </c:pt>
                <c:pt idx="3792">
                  <c:v>3793</c:v>
                </c:pt>
                <c:pt idx="3793">
                  <c:v>3794</c:v>
                </c:pt>
                <c:pt idx="3794">
                  <c:v>3795</c:v>
                </c:pt>
                <c:pt idx="3795">
                  <c:v>3796</c:v>
                </c:pt>
                <c:pt idx="3796">
                  <c:v>3797</c:v>
                </c:pt>
                <c:pt idx="3797">
                  <c:v>3798</c:v>
                </c:pt>
                <c:pt idx="3798">
                  <c:v>3799</c:v>
                </c:pt>
                <c:pt idx="3799">
                  <c:v>3800</c:v>
                </c:pt>
                <c:pt idx="3800">
                  <c:v>3801</c:v>
                </c:pt>
                <c:pt idx="3801">
                  <c:v>3802</c:v>
                </c:pt>
                <c:pt idx="3802">
                  <c:v>3803</c:v>
                </c:pt>
                <c:pt idx="3803">
                  <c:v>3804</c:v>
                </c:pt>
                <c:pt idx="3804">
                  <c:v>3805</c:v>
                </c:pt>
                <c:pt idx="3805">
                  <c:v>3806</c:v>
                </c:pt>
                <c:pt idx="3806">
                  <c:v>3807</c:v>
                </c:pt>
                <c:pt idx="3807">
                  <c:v>3808</c:v>
                </c:pt>
                <c:pt idx="3808">
                  <c:v>3809</c:v>
                </c:pt>
                <c:pt idx="3809">
                  <c:v>3810</c:v>
                </c:pt>
                <c:pt idx="3810">
                  <c:v>3811</c:v>
                </c:pt>
                <c:pt idx="3811">
                  <c:v>3812</c:v>
                </c:pt>
                <c:pt idx="3812">
                  <c:v>3813</c:v>
                </c:pt>
                <c:pt idx="3813">
                  <c:v>3814</c:v>
                </c:pt>
                <c:pt idx="3814">
                  <c:v>3815</c:v>
                </c:pt>
                <c:pt idx="3815">
                  <c:v>3816</c:v>
                </c:pt>
                <c:pt idx="3816">
                  <c:v>3817</c:v>
                </c:pt>
                <c:pt idx="3817">
                  <c:v>3818</c:v>
                </c:pt>
                <c:pt idx="3818">
                  <c:v>3819</c:v>
                </c:pt>
                <c:pt idx="3819">
                  <c:v>3820</c:v>
                </c:pt>
                <c:pt idx="3820">
                  <c:v>3821</c:v>
                </c:pt>
                <c:pt idx="3821">
                  <c:v>3822</c:v>
                </c:pt>
                <c:pt idx="3822">
                  <c:v>3823</c:v>
                </c:pt>
                <c:pt idx="3823">
                  <c:v>3824</c:v>
                </c:pt>
                <c:pt idx="3824">
                  <c:v>3825</c:v>
                </c:pt>
                <c:pt idx="3825">
                  <c:v>3826</c:v>
                </c:pt>
                <c:pt idx="3826">
                  <c:v>3827</c:v>
                </c:pt>
                <c:pt idx="3827">
                  <c:v>3828</c:v>
                </c:pt>
                <c:pt idx="3828">
                  <c:v>3829</c:v>
                </c:pt>
                <c:pt idx="3829">
                  <c:v>3830</c:v>
                </c:pt>
                <c:pt idx="3830">
                  <c:v>3831</c:v>
                </c:pt>
                <c:pt idx="3831">
                  <c:v>3832</c:v>
                </c:pt>
                <c:pt idx="3832">
                  <c:v>3833</c:v>
                </c:pt>
                <c:pt idx="3833">
                  <c:v>3834</c:v>
                </c:pt>
                <c:pt idx="3834">
                  <c:v>3835</c:v>
                </c:pt>
                <c:pt idx="3835">
                  <c:v>3836</c:v>
                </c:pt>
                <c:pt idx="3836">
                  <c:v>3837</c:v>
                </c:pt>
                <c:pt idx="3837">
                  <c:v>3838</c:v>
                </c:pt>
                <c:pt idx="3838">
                  <c:v>3839</c:v>
                </c:pt>
                <c:pt idx="3839">
                  <c:v>3840</c:v>
                </c:pt>
                <c:pt idx="3840">
                  <c:v>3841</c:v>
                </c:pt>
                <c:pt idx="3841">
                  <c:v>3842</c:v>
                </c:pt>
                <c:pt idx="3842">
                  <c:v>3843</c:v>
                </c:pt>
                <c:pt idx="3843">
                  <c:v>3844</c:v>
                </c:pt>
                <c:pt idx="3844">
                  <c:v>3845</c:v>
                </c:pt>
                <c:pt idx="3845">
                  <c:v>3846</c:v>
                </c:pt>
                <c:pt idx="3846">
                  <c:v>3847</c:v>
                </c:pt>
                <c:pt idx="3847">
                  <c:v>3848</c:v>
                </c:pt>
                <c:pt idx="3848">
                  <c:v>3849</c:v>
                </c:pt>
                <c:pt idx="3849">
                  <c:v>3850</c:v>
                </c:pt>
                <c:pt idx="3850">
                  <c:v>3851</c:v>
                </c:pt>
                <c:pt idx="3851">
                  <c:v>3852</c:v>
                </c:pt>
                <c:pt idx="3852">
                  <c:v>3853</c:v>
                </c:pt>
                <c:pt idx="3853">
                  <c:v>3854</c:v>
                </c:pt>
                <c:pt idx="3854">
                  <c:v>3855</c:v>
                </c:pt>
                <c:pt idx="3855">
                  <c:v>3856</c:v>
                </c:pt>
                <c:pt idx="3856">
                  <c:v>3857</c:v>
                </c:pt>
                <c:pt idx="3857">
                  <c:v>3858</c:v>
                </c:pt>
                <c:pt idx="3858">
                  <c:v>3859</c:v>
                </c:pt>
                <c:pt idx="3859">
                  <c:v>3860</c:v>
                </c:pt>
                <c:pt idx="3860">
                  <c:v>3861</c:v>
                </c:pt>
                <c:pt idx="3861">
                  <c:v>3862</c:v>
                </c:pt>
                <c:pt idx="3862">
                  <c:v>3863</c:v>
                </c:pt>
                <c:pt idx="3863">
                  <c:v>3864</c:v>
                </c:pt>
                <c:pt idx="3864">
                  <c:v>3865</c:v>
                </c:pt>
                <c:pt idx="3865">
                  <c:v>3866</c:v>
                </c:pt>
                <c:pt idx="3866">
                  <c:v>3867</c:v>
                </c:pt>
                <c:pt idx="3867">
                  <c:v>3868</c:v>
                </c:pt>
                <c:pt idx="3868">
                  <c:v>3869</c:v>
                </c:pt>
                <c:pt idx="3869">
                  <c:v>3870</c:v>
                </c:pt>
                <c:pt idx="3870">
                  <c:v>3871</c:v>
                </c:pt>
                <c:pt idx="3871">
                  <c:v>3872</c:v>
                </c:pt>
                <c:pt idx="3872">
                  <c:v>3873</c:v>
                </c:pt>
                <c:pt idx="3873">
                  <c:v>3874</c:v>
                </c:pt>
                <c:pt idx="3874">
                  <c:v>3875</c:v>
                </c:pt>
                <c:pt idx="3875">
                  <c:v>3876</c:v>
                </c:pt>
                <c:pt idx="3876">
                  <c:v>3877</c:v>
                </c:pt>
                <c:pt idx="3877">
                  <c:v>3878</c:v>
                </c:pt>
                <c:pt idx="3878">
                  <c:v>3879</c:v>
                </c:pt>
                <c:pt idx="3879">
                  <c:v>3880</c:v>
                </c:pt>
                <c:pt idx="3880">
                  <c:v>3881</c:v>
                </c:pt>
                <c:pt idx="3881">
                  <c:v>3882</c:v>
                </c:pt>
                <c:pt idx="3882">
                  <c:v>3883</c:v>
                </c:pt>
                <c:pt idx="3883">
                  <c:v>3884</c:v>
                </c:pt>
                <c:pt idx="3884">
                  <c:v>3885</c:v>
                </c:pt>
                <c:pt idx="3885">
                  <c:v>3886</c:v>
                </c:pt>
                <c:pt idx="3886">
                  <c:v>3887</c:v>
                </c:pt>
                <c:pt idx="3887">
                  <c:v>3888</c:v>
                </c:pt>
                <c:pt idx="3888">
                  <c:v>3889</c:v>
                </c:pt>
                <c:pt idx="3889">
                  <c:v>3890</c:v>
                </c:pt>
                <c:pt idx="3890">
                  <c:v>3891</c:v>
                </c:pt>
                <c:pt idx="3891">
                  <c:v>3892</c:v>
                </c:pt>
                <c:pt idx="3892">
                  <c:v>3893</c:v>
                </c:pt>
                <c:pt idx="3893">
                  <c:v>3894</c:v>
                </c:pt>
                <c:pt idx="3894">
                  <c:v>3895</c:v>
                </c:pt>
                <c:pt idx="3895">
                  <c:v>3896</c:v>
                </c:pt>
                <c:pt idx="3896">
                  <c:v>3897</c:v>
                </c:pt>
                <c:pt idx="3897">
                  <c:v>3898</c:v>
                </c:pt>
                <c:pt idx="3898">
                  <c:v>3899</c:v>
                </c:pt>
                <c:pt idx="3899">
                  <c:v>3900</c:v>
                </c:pt>
                <c:pt idx="3900">
                  <c:v>3901</c:v>
                </c:pt>
                <c:pt idx="3901">
                  <c:v>3902</c:v>
                </c:pt>
                <c:pt idx="3902">
                  <c:v>3903</c:v>
                </c:pt>
                <c:pt idx="3903">
                  <c:v>3904</c:v>
                </c:pt>
                <c:pt idx="3904">
                  <c:v>3905</c:v>
                </c:pt>
                <c:pt idx="3905">
                  <c:v>3906</c:v>
                </c:pt>
                <c:pt idx="3906">
                  <c:v>3907</c:v>
                </c:pt>
                <c:pt idx="3907">
                  <c:v>3908</c:v>
                </c:pt>
                <c:pt idx="3908">
                  <c:v>3909</c:v>
                </c:pt>
                <c:pt idx="3909">
                  <c:v>3910</c:v>
                </c:pt>
                <c:pt idx="3910">
                  <c:v>3911</c:v>
                </c:pt>
                <c:pt idx="3911">
                  <c:v>3912</c:v>
                </c:pt>
                <c:pt idx="3912">
                  <c:v>3913</c:v>
                </c:pt>
                <c:pt idx="3913">
                  <c:v>3914</c:v>
                </c:pt>
                <c:pt idx="3914">
                  <c:v>3915</c:v>
                </c:pt>
                <c:pt idx="3915">
                  <c:v>3916</c:v>
                </c:pt>
                <c:pt idx="3916">
                  <c:v>3917</c:v>
                </c:pt>
                <c:pt idx="3917">
                  <c:v>3918</c:v>
                </c:pt>
                <c:pt idx="3918">
                  <c:v>3919</c:v>
                </c:pt>
                <c:pt idx="3919">
                  <c:v>3920</c:v>
                </c:pt>
                <c:pt idx="3920">
                  <c:v>3921</c:v>
                </c:pt>
                <c:pt idx="3921">
                  <c:v>3922</c:v>
                </c:pt>
                <c:pt idx="3922">
                  <c:v>3923</c:v>
                </c:pt>
                <c:pt idx="3923">
                  <c:v>3924</c:v>
                </c:pt>
                <c:pt idx="3924">
                  <c:v>3925</c:v>
                </c:pt>
                <c:pt idx="3925">
                  <c:v>3926</c:v>
                </c:pt>
                <c:pt idx="3926">
                  <c:v>3927</c:v>
                </c:pt>
                <c:pt idx="3927">
                  <c:v>3928</c:v>
                </c:pt>
                <c:pt idx="3928">
                  <c:v>3929</c:v>
                </c:pt>
                <c:pt idx="3929">
                  <c:v>3930</c:v>
                </c:pt>
                <c:pt idx="3930">
                  <c:v>3931</c:v>
                </c:pt>
                <c:pt idx="3931">
                  <c:v>3932</c:v>
                </c:pt>
                <c:pt idx="3932">
                  <c:v>3933</c:v>
                </c:pt>
                <c:pt idx="3933">
                  <c:v>3934</c:v>
                </c:pt>
                <c:pt idx="3934">
                  <c:v>3935</c:v>
                </c:pt>
                <c:pt idx="3935">
                  <c:v>3936</c:v>
                </c:pt>
                <c:pt idx="3936">
                  <c:v>3937</c:v>
                </c:pt>
                <c:pt idx="3937">
                  <c:v>3938</c:v>
                </c:pt>
                <c:pt idx="3938">
                  <c:v>3939</c:v>
                </c:pt>
                <c:pt idx="3939">
                  <c:v>3940</c:v>
                </c:pt>
                <c:pt idx="3940">
                  <c:v>3941</c:v>
                </c:pt>
                <c:pt idx="3941">
                  <c:v>3942</c:v>
                </c:pt>
                <c:pt idx="3942">
                  <c:v>3943</c:v>
                </c:pt>
                <c:pt idx="3943">
                  <c:v>3944</c:v>
                </c:pt>
                <c:pt idx="3944">
                  <c:v>3945</c:v>
                </c:pt>
                <c:pt idx="3945">
                  <c:v>3946</c:v>
                </c:pt>
                <c:pt idx="3946">
                  <c:v>3947</c:v>
                </c:pt>
                <c:pt idx="3947">
                  <c:v>3948</c:v>
                </c:pt>
                <c:pt idx="3948">
                  <c:v>3949</c:v>
                </c:pt>
                <c:pt idx="3949">
                  <c:v>3950</c:v>
                </c:pt>
                <c:pt idx="3950">
                  <c:v>3951</c:v>
                </c:pt>
                <c:pt idx="3951">
                  <c:v>3952</c:v>
                </c:pt>
                <c:pt idx="3952">
                  <c:v>3953</c:v>
                </c:pt>
                <c:pt idx="3953">
                  <c:v>3954</c:v>
                </c:pt>
                <c:pt idx="3954">
                  <c:v>3955</c:v>
                </c:pt>
                <c:pt idx="3955">
                  <c:v>3956</c:v>
                </c:pt>
                <c:pt idx="3956">
                  <c:v>3957</c:v>
                </c:pt>
                <c:pt idx="3957">
                  <c:v>3958</c:v>
                </c:pt>
                <c:pt idx="3958">
                  <c:v>3959</c:v>
                </c:pt>
                <c:pt idx="3959">
                  <c:v>3960</c:v>
                </c:pt>
                <c:pt idx="3960">
                  <c:v>3961</c:v>
                </c:pt>
                <c:pt idx="3961">
                  <c:v>3962</c:v>
                </c:pt>
                <c:pt idx="3962">
                  <c:v>3963</c:v>
                </c:pt>
                <c:pt idx="3963">
                  <c:v>3964</c:v>
                </c:pt>
                <c:pt idx="3964">
                  <c:v>3965</c:v>
                </c:pt>
                <c:pt idx="3965">
                  <c:v>3966</c:v>
                </c:pt>
                <c:pt idx="3966">
                  <c:v>3967</c:v>
                </c:pt>
                <c:pt idx="3967">
                  <c:v>3968</c:v>
                </c:pt>
                <c:pt idx="3968">
                  <c:v>3969</c:v>
                </c:pt>
                <c:pt idx="3969">
                  <c:v>3970</c:v>
                </c:pt>
                <c:pt idx="3970">
                  <c:v>3971</c:v>
                </c:pt>
                <c:pt idx="3971">
                  <c:v>3972</c:v>
                </c:pt>
                <c:pt idx="3972">
                  <c:v>3973</c:v>
                </c:pt>
                <c:pt idx="3973">
                  <c:v>3974</c:v>
                </c:pt>
                <c:pt idx="3974">
                  <c:v>3975</c:v>
                </c:pt>
                <c:pt idx="3975">
                  <c:v>3976</c:v>
                </c:pt>
                <c:pt idx="3976">
                  <c:v>3977</c:v>
                </c:pt>
                <c:pt idx="3977">
                  <c:v>3978</c:v>
                </c:pt>
                <c:pt idx="3978">
                  <c:v>3979</c:v>
                </c:pt>
                <c:pt idx="3979">
                  <c:v>3980</c:v>
                </c:pt>
                <c:pt idx="3980">
                  <c:v>3981</c:v>
                </c:pt>
                <c:pt idx="3981">
                  <c:v>3982</c:v>
                </c:pt>
                <c:pt idx="3982">
                  <c:v>3983</c:v>
                </c:pt>
                <c:pt idx="3983">
                  <c:v>3984</c:v>
                </c:pt>
                <c:pt idx="3984">
                  <c:v>3985</c:v>
                </c:pt>
                <c:pt idx="3985">
                  <c:v>3986</c:v>
                </c:pt>
                <c:pt idx="3986">
                  <c:v>3987</c:v>
                </c:pt>
                <c:pt idx="3987">
                  <c:v>3988</c:v>
                </c:pt>
                <c:pt idx="3988">
                  <c:v>3989</c:v>
                </c:pt>
                <c:pt idx="3989">
                  <c:v>3990</c:v>
                </c:pt>
                <c:pt idx="3990">
                  <c:v>3991</c:v>
                </c:pt>
                <c:pt idx="3991">
                  <c:v>3992</c:v>
                </c:pt>
                <c:pt idx="3992">
                  <c:v>3993</c:v>
                </c:pt>
                <c:pt idx="3993">
                  <c:v>3994</c:v>
                </c:pt>
                <c:pt idx="3994">
                  <c:v>3995</c:v>
                </c:pt>
                <c:pt idx="3995">
                  <c:v>3996</c:v>
                </c:pt>
                <c:pt idx="3996">
                  <c:v>3997</c:v>
                </c:pt>
                <c:pt idx="3997">
                  <c:v>3998</c:v>
                </c:pt>
                <c:pt idx="3998">
                  <c:v>3999</c:v>
                </c:pt>
                <c:pt idx="3999">
                  <c:v>4000</c:v>
                </c:pt>
              </c:numCache>
            </c:numRef>
          </c:xVal>
          <c:yVal>
            <c:numRef>
              <c:f>'Graf - Diam.Teoria'!$E$3:$E$6002</c:f>
              <c:numCache>
                <c:formatCode>General</c:formatCode>
                <c:ptCount val="6000"/>
                <c:pt idx="0">
                  <c:v>20</c:v>
                </c:pt>
                <c:pt idx="1">
                  <c:v>20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32</c:v>
                </c:pt>
                <c:pt idx="15">
                  <c:v>32</c:v>
                </c:pt>
                <c:pt idx="16">
                  <c:v>32</c:v>
                </c:pt>
                <c:pt idx="17">
                  <c:v>32</c:v>
                </c:pt>
                <c:pt idx="18">
                  <c:v>32</c:v>
                </c:pt>
                <c:pt idx="19">
                  <c:v>32</c:v>
                </c:pt>
                <c:pt idx="20">
                  <c:v>32</c:v>
                </c:pt>
                <c:pt idx="21">
                  <c:v>32</c:v>
                </c:pt>
                <c:pt idx="22">
                  <c:v>32</c:v>
                </c:pt>
                <c:pt idx="23">
                  <c:v>32</c:v>
                </c:pt>
                <c:pt idx="24">
                  <c:v>32</c:v>
                </c:pt>
                <c:pt idx="25">
                  <c:v>32</c:v>
                </c:pt>
                <c:pt idx="26">
                  <c:v>32</c:v>
                </c:pt>
                <c:pt idx="27">
                  <c:v>32</c:v>
                </c:pt>
                <c:pt idx="28">
                  <c:v>32</c:v>
                </c:pt>
                <c:pt idx="29">
                  <c:v>32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32</c:v>
                </c:pt>
                <c:pt idx="34">
                  <c:v>32</c:v>
                </c:pt>
                <c:pt idx="35">
                  <c:v>32</c:v>
                </c:pt>
                <c:pt idx="36">
                  <c:v>32</c:v>
                </c:pt>
                <c:pt idx="37">
                  <c:v>32</c:v>
                </c:pt>
                <c:pt idx="38">
                  <c:v>32</c:v>
                </c:pt>
                <c:pt idx="39">
                  <c:v>32</c:v>
                </c:pt>
                <c:pt idx="40">
                  <c:v>32</c:v>
                </c:pt>
                <c:pt idx="41">
                  <c:v>32</c:v>
                </c:pt>
                <c:pt idx="42">
                  <c:v>40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40</c:v>
                </c:pt>
                <c:pt idx="57">
                  <c:v>40</c:v>
                </c:pt>
                <c:pt idx="58">
                  <c:v>40</c:v>
                </c:pt>
                <c:pt idx="59">
                  <c:v>40</c:v>
                </c:pt>
                <c:pt idx="60">
                  <c:v>40</c:v>
                </c:pt>
                <c:pt idx="61">
                  <c:v>40</c:v>
                </c:pt>
                <c:pt idx="62">
                  <c:v>40</c:v>
                </c:pt>
                <c:pt idx="63">
                  <c:v>40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40</c:v>
                </c:pt>
                <c:pt idx="87">
                  <c:v>40</c:v>
                </c:pt>
                <c:pt idx="88">
                  <c:v>40</c:v>
                </c:pt>
                <c:pt idx="89">
                  <c:v>40</c:v>
                </c:pt>
                <c:pt idx="90">
                  <c:v>40</c:v>
                </c:pt>
                <c:pt idx="91">
                  <c:v>40</c:v>
                </c:pt>
                <c:pt idx="92">
                  <c:v>40</c:v>
                </c:pt>
                <c:pt idx="93">
                  <c:v>40</c:v>
                </c:pt>
                <c:pt idx="94">
                  <c:v>40</c:v>
                </c:pt>
                <c:pt idx="95">
                  <c:v>40</c:v>
                </c:pt>
                <c:pt idx="96">
                  <c:v>40</c:v>
                </c:pt>
                <c:pt idx="97">
                  <c:v>40</c:v>
                </c:pt>
                <c:pt idx="98">
                  <c:v>40</c:v>
                </c:pt>
                <c:pt idx="99">
                  <c:v>50</c:v>
                </c:pt>
                <c:pt idx="100">
                  <c:v>50</c:v>
                </c:pt>
                <c:pt idx="101">
                  <c:v>50</c:v>
                </c:pt>
                <c:pt idx="102">
                  <c:v>50</c:v>
                </c:pt>
                <c:pt idx="103">
                  <c:v>50</c:v>
                </c:pt>
                <c:pt idx="104">
                  <c:v>50</c:v>
                </c:pt>
                <c:pt idx="105">
                  <c:v>50</c:v>
                </c:pt>
                <c:pt idx="106">
                  <c:v>50</c:v>
                </c:pt>
                <c:pt idx="107">
                  <c:v>50</c:v>
                </c:pt>
                <c:pt idx="108">
                  <c:v>50</c:v>
                </c:pt>
                <c:pt idx="109">
                  <c:v>50</c:v>
                </c:pt>
                <c:pt idx="110">
                  <c:v>50</c:v>
                </c:pt>
                <c:pt idx="111">
                  <c:v>50</c:v>
                </c:pt>
                <c:pt idx="112">
                  <c:v>50</c:v>
                </c:pt>
                <c:pt idx="113">
                  <c:v>50</c:v>
                </c:pt>
                <c:pt idx="114">
                  <c:v>50</c:v>
                </c:pt>
                <c:pt idx="115">
                  <c:v>50</c:v>
                </c:pt>
                <c:pt idx="116">
                  <c:v>50</c:v>
                </c:pt>
                <c:pt idx="117">
                  <c:v>50</c:v>
                </c:pt>
                <c:pt idx="118">
                  <c:v>50</c:v>
                </c:pt>
                <c:pt idx="119">
                  <c:v>50</c:v>
                </c:pt>
                <c:pt idx="120">
                  <c:v>50</c:v>
                </c:pt>
                <c:pt idx="121">
                  <c:v>50</c:v>
                </c:pt>
                <c:pt idx="122">
                  <c:v>50</c:v>
                </c:pt>
                <c:pt idx="123">
                  <c:v>50</c:v>
                </c:pt>
                <c:pt idx="124">
                  <c:v>50</c:v>
                </c:pt>
                <c:pt idx="125">
                  <c:v>50</c:v>
                </c:pt>
                <c:pt idx="126">
                  <c:v>50</c:v>
                </c:pt>
                <c:pt idx="127">
                  <c:v>50</c:v>
                </c:pt>
                <c:pt idx="128">
                  <c:v>50</c:v>
                </c:pt>
                <c:pt idx="129">
                  <c:v>50</c:v>
                </c:pt>
                <c:pt idx="130">
                  <c:v>50</c:v>
                </c:pt>
                <c:pt idx="131">
                  <c:v>50</c:v>
                </c:pt>
                <c:pt idx="132">
                  <c:v>50</c:v>
                </c:pt>
                <c:pt idx="133">
                  <c:v>50</c:v>
                </c:pt>
                <c:pt idx="134">
                  <c:v>50</c:v>
                </c:pt>
                <c:pt idx="135">
                  <c:v>50</c:v>
                </c:pt>
                <c:pt idx="136">
                  <c:v>50</c:v>
                </c:pt>
                <c:pt idx="137">
                  <c:v>50</c:v>
                </c:pt>
                <c:pt idx="138">
                  <c:v>50</c:v>
                </c:pt>
                <c:pt idx="139">
                  <c:v>50</c:v>
                </c:pt>
                <c:pt idx="140">
                  <c:v>50</c:v>
                </c:pt>
                <c:pt idx="141">
                  <c:v>50</c:v>
                </c:pt>
                <c:pt idx="142">
                  <c:v>50</c:v>
                </c:pt>
                <c:pt idx="143">
                  <c:v>50</c:v>
                </c:pt>
                <c:pt idx="144">
                  <c:v>50</c:v>
                </c:pt>
                <c:pt idx="145">
                  <c:v>50</c:v>
                </c:pt>
                <c:pt idx="146">
                  <c:v>50</c:v>
                </c:pt>
                <c:pt idx="147">
                  <c:v>50</c:v>
                </c:pt>
                <c:pt idx="148">
                  <c:v>50</c:v>
                </c:pt>
                <c:pt idx="149">
                  <c:v>50</c:v>
                </c:pt>
                <c:pt idx="150">
                  <c:v>50</c:v>
                </c:pt>
                <c:pt idx="151">
                  <c:v>50</c:v>
                </c:pt>
                <c:pt idx="152">
                  <c:v>50</c:v>
                </c:pt>
                <c:pt idx="153">
                  <c:v>50</c:v>
                </c:pt>
                <c:pt idx="154">
                  <c:v>50</c:v>
                </c:pt>
                <c:pt idx="155">
                  <c:v>50</c:v>
                </c:pt>
                <c:pt idx="156">
                  <c:v>50</c:v>
                </c:pt>
                <c:pt idx="157">
                  <c:v>50</c:v>
                </c:pt>
                <c:pt idx="158">
                  <c:v>50</c:v>
                </c:pt>
                <c:pt idx="159">
                  <c:v>50</c:v>
                </c:pt>
                <c:pt idx="160">
                  <c:v>50</c:v>
                </c:pt>
                <c:pt idx="161">
                  <c:v>50</c:v>
                </c:pt>
                <c:pt idx="162">
                  <c:v>50</c:v>
                </c:pt>
                <c:pt idx="163">
                  <c:v>50</c:v>
                </c:pt>
                <c:pt idx="164">
                  <c:v>50</c:v>
                </c:pt>
                <c:pt idx="165">
                  <c:v>50</c:v>
                </c:pt>
                <c:pt idx="166">
                  <c:v>50</c:v>
                </c:pt>
                <c:pt idx="167">
                  <c:v>50</c:v>
                </c:pt>
                <c:pt idx="168">
                  <c:v>50</c:v>
                </c:pt>
                <c:pt idx="169">
                  <c:v>50</c:v>
                </c:pt>
                <c:pt idx="170">
                  <c:v>50</c:v>
                </c:pt>
                <c:pt idx="171">
                  <c:v>50</c:v>
                </c:pt>
                <c:pt idx="172">
                  <c:v>50</c:v>
                </c:pt>
                <c:pt idx="173">
                  <c:v>50</c:v>
                </c:pt>
                <c:pt idx="174">
                  <c:v>50</c:v>
                </c:pt>
                <c:pt idx="175">
                  <c:v>50</c:v>
                </c:pt>
                <c:pt idx="176">
                  <c:v>50</c:v>
                </c:pt>
                <c:pt idx="177">
                  <c:v>50</c:v>
                </c:pt>
                <c:pt idx="178">
                  <c:v>50</c:v>
                </c:pt>
                <c:pt idx="179">
                  <c:v>50</c:v>
                </c:pt>
                <c:pt idx="180">
                  <c:v>50</c:v>
                </c:pt>
                <c:pt idx="181">
                  <c:v>50</c:v>
                </c:pt>
                <c:pt idx="182">
                  <c:v>50</c:v>
                </c:pt>
                <c:pt idx="183">
                  <c:v>50</c:v>
                </c:pt>
                <c:pt idx="184">
                  <c:v>50</c:v>
                </c:pt>
                <c:pt idx="185">
                  <c:v>50</c:v>
                </c:pt>
                <c:pt idx="186">
                  <c:v>50</c:v>
                </c:pt>
                <c:pt idx="187">
                  <c:v>50</c:v>
                </c:pt>
                <c:pt idx="188">
                  <c:v>50</c:v>
                </c:pt>
                <c:pt idx="189">
                  <c:v>50</c:v>
                </c:pt>
                <c:pt idx="190">
                  <c:v>50</c:v>
                </c:pt>
                <c:pt idx="191">
                  <c:v>50</c:v>
                </c:pt>
                <c:pt idx="192">
                  <c:v>50</c:v>
                </c:pt>
                <c:pt idx="193">
                  <c:v>50</c:v>
                </c:pt>
                <c:pt idx="194">
                  <c:v>50</c:v>
                </c:pt>
                <c:pt idx="195">
                  <c:v>50</c:v>
                </c:pt>
                <c:pt idx="196">
                  <c:v>50</c:v>
                </c:pt>
                <c:pt idx="197">
                  <c:v>50</c:v>
                </c:pt>
                <c:pt idx="198">
                  <c:v>50</c:v>
                </c:pt>
                <c:pt idx="199">
                  <c:v>50</c:v>
                </c:pt>
                <c:pt idx="200">
                  <c:v>50</c:v>
                </c:pt>
                <c:pt idx="201">
                  <c:v>50</c:v>
                </c:pt>
                <c:pt idx="202">
                  <c:v>50</c:v>
                </c:pt>
                <c:pt idx="203">
                  <c:v>50</c:v>
                </c:pt>
                <c:pt idx="204">
                  <c:v>50</c:v>
                </c:pt>
                <c:pt idx="205">
                  <c:v>50</c:v>
                </c:pt>
                <c:pt idx="206">
                  <c:v>50</c:v>
                </c:pt>
                <c:pt idx="207">
                  <c:v>50</c:v>
                </c:pt>
                <c:pt idx="208">
                  <c:v>50</c:v>
                </c:pt>
                <c:pt idx="209">
                  <c:v>50</c:v>
                </c:pt>
                <c:pt idx="210">
                  <c:v>50</c:v>
                </c:pt>
                <c:pt idx="211">
                  <c:v>50</c:v>
                </c:pt>
                <c:pt idx="212">
                  <c:v>50</c:v>
                </c:pt>
                <c:pt idx="213">
                  <c:v>50</c:v>
                </c:pt>
                <c:pt idx="214">
                  <c:v>50</c:v>
                </c:pt>
                <c:pt idx="215">
                  <c:v>50</c:v>
                </c:pt>
                <c:pt idx="216">
                  <c:v>50</c:v>
                </c:pt>
                <c:pt idx="217">
                  <c:v>50</c:v>
                </c:pt>
                <c:pt idx="218">
                  <c:v>50</c:v>
                </c:pt>
                <c:pt idx="219">
                  <c:v>50</c:v>
                </c:pt>
                <c:pt idx="220">
                  <c:v>50</c:v>
                </c:pt>
                <c:pt idx="221">
                  <c:v>50</c:v>
                </c:pt>
                <c:pt idx="222">
                  <c:v>50</c:v>
                </c:pt>
                <c:pt idx="223">
                  <c:v>50</c:v>
                </c:pt>
                <c:pt idx="224">
                  <c:v>50</c:v>
                </c:pt>
                <c:pt idx="225">
                  <c:v>50</c:v>
                </c:pt>
                <c:pt idx="226">
                  <c:v>50</c:v>
                </c:pt>
                <c:pt idx="227">
                  <c:v>50</c:v>
                </c:pt>
                <c:pt idx="228">
                  <c:v>50</c:v>
                </c:pt>
                <c:pt idx="229">
                  <c:v>50</c:v>
                </c:pt>
                <c:pt idx="230">
                  <c:v>50</c:v>
                </c:pt>
                <c:pt idx="231">
                  <c:v>50</c:v>
                </c:pt>
                <c:pt idx="232">
                  <c:v>50</c:v>
                </c:pt>
                <c:pt idx="233">
                  <c:v>50</c:v>
                </c:pt>
                <c:pt idx="234">
                  <c:v>50</c:v>
                </c:pt>
                <c:pt idx="235">
                  <c:v>50</c:v>
                </c:pt>
                <c:pt idx="236">
                  <c:v>50</c:v>
                </c:pt>
                <c:pt idx="237">
                  <c:v>50</c:v>
                </c:pt>
                <c:pt idx="238">
                  <c:v>50</c:v>
                </c:pt>
                <c:pt idx="239">
                  <c:v>50</c:v>
                </c:pt>
                <c:pt idx="240">
                  <c:v>50</c:v>
                </c:pt>
                <c:pt idx="241">
                  <c:v>50</c:v>
                </c:pt>
                <c:pt idx="242">
                  <c:v>50</c:v>
                </c:pt>
                <c:pt idx="243">
                  <c:v>50</c:v>
                </c:pt>
                <c:pt idx="244">
                  <c:v>50</c:v>
                </c:pt>
                <c:pt idx="245">
                  <c:v>50</c:v>
                </c:pt>
                <c:pt idx="246">
                  <c:v>50</c:v>
                </c:pt>
                <c:pt idx="247">
                  <c:v>50</c:v>
                </c:pt>
                <c:pt idx="248">
                  <c:v>50</c:v>
                </c:pt>
                <c:pt idx="249">
                  <c:v>50</c:v>
                </c:pt>
                <c:pt idx="250">
                  <c:v>50</c:v>
                </c:pt>
                <c:pt idx="251">
                  <c:v>50</c:v>
                </c:pt>
                <c:pt idx="252">
                  <c:v>50</c:v>
                </c:pt>
                <c:pt idx="253">
                  <c:v>50</c:v>
                </c:pt>
                <c:pt idx="254">
                  <c:v>50</c:v>
                </c:pt>
                <c:pt idx="255">
                  <c:v>50</c:v>
                </c:pt>
                <c:pt idx="256">
                  <c:v>50</c:v>
                </c:pt>
                <c:pt idx="257">
                  <c:v>50</c:v>
                </c:pt>
                <c:pt idx="258">
                  <c:v>50</c:v>
                </c:pt>
                <c:pt idx="259">
                  <c:v>50</c:v>
                </c:pt>
                <c:pt idx="260">
                  <c:v>50</c:v>
                </c:pt>
                <c:pt idx="261">
                  <c:v>50</c:v>
                </c:pt>
                <c:pt idx="262">
                  <c:v>50</c:v>
                </c:pt>
                <c:pt idx="263">
                  <c:v>50</c:v>
                </c:pt>
                <c:pt idx="264">
                  <c:v>50</c:v>
                </c:pt>
                <c:pt idx="265">
                  <c:v>50</c:v>
                </c:pt>
                <c:pt idx="266">
                  <c:v>50</c:v>
                </c:pt>
                <c:pt idx="267">
                  <c:v>50</c:v>
                </c:pt>
                <c:pt idx="268">
                  <c:v>50</c:v>
                </c:pt>
                <c:pt idx="269">
                  <c:v>50</c:v>
                </c:pt>
                <c:pt idx="270">
                  <c:v>50</c:v>
                </c:pt>
                <c:pt idx="271">
                  <c:v>50</c:v>
                </c:pt>
                <c:pt idx="272">
                  <c:v>50</c:v>
                </c:pt>
                <c:pt idx="273">
                  <c:v>50</c:v>
                </c:pt>
                <c:pt idx="274">
                  <c:v>50</c:v>
                </c:pt>
                <c:pt idx="275">
                  <c:v>50</c:v>
                </c:pt>
                <c:pt idx="276">
                  <c:v>50</c:v>
                </c:pt>
                <c:pt idx="277">
                  <c:v>50</c:v>
                </c:pt>
                <c:pt idx="278">
                  <c:v>50</c:v>
                </c:pt>
                <c:pt idx="279">
                  <c:v>50</c:v>
                </c:pt>
                <c:pt idx="280">
                  <c:v>50</c:v>
                </c:pt>
                <c:pt idx="281">
                  <c:v>50</c:v>
                </c:pt>
                <c:pt idx="282">
                  <c:v>50</c:v>
                </c:pt>
                <c:pt idx="283">
                  <c:v>50</c:v>
                </c:pt>
                <c:pt idx="284">
                  <c:v>50</c:v>
                </c:pt>
                <c:pt idx="285">
                  <c:v>50</c:v>
                </c:pt>
                <c:pt idx="286">
                  <c:v>50</c:v>
                </c:pt>
                <c:pt idx="287">
                  <c:v>50</c:v>
                </c:pt>
                <c:pt idx="288">
                  <c:v>50</c:v>
                </c:pt>
                <c:pt idx="289">
                  <c:v>50</c:v>
                </c:pt>
                <c:pt idx="290">
                  <c:v>50</c:v>
                </c:pt>
                <c:pt idx="291">
                  <c:v>50</c:v>
                </c:pt>
                <c:pt idx="292">
                  <c:v>50</c:v>
                </c:pt>
                <c:pt idx="293">
                  <c:v>50</c:v>
                </c:pt>
                <c:pt idx="294">
                  <c:v>50</c:v>
                </c:pt>
                <c:pt idx="295">
                  <c:v>50</c:v>
                </c:pt>
                <c:pt idx="296">
                  <c:v>50</c:v>
                </c:pt>
                <c:pt idx="297">
                  <c:v>50</c:v>
                </c:pt>
                <c:pt idx="298">
                  <c:v>50</c:v>
                </c:pt>
                <c:pt idx="299">
                  <c:v>50</c:v>
                </c:pt>
                <c:pt idx="300">
                  <c:v>50</c:v>
                </c:pt>
                <c:pt idx="301">
                  <c:v>50</c:v>
                </c:pt>
                <c:pt idx="302">
                  <c:v>50</c:v>
                </c:pt>
                <c:pt idx="303">
                  <c:v>50</c:v>
                </c:pt>
                <c:pt idx="304">
                  <c:v>50</c:v>
                </c:pt>
                <c:pt idx="305">
                  <c:v>50</c:v>
                </c:pt>
                <c:pt idx="306">
                  <c:v>50</c:v>
                </c:pt>
                <c:pt idx="307">
                  <c:v>50</c:v>
                </c:pt>
                <c:pt idx="308">
                  <c:v>50</c:v>
                </c:pt>
                <c:pt idx="309">
                  <c:v>50</c:v>
                </c:pt>
                <c:pt idx="310">
                  <c:v>50</c:v>
                </c:pt>
                <c:pt idx="311">
                  <c:v>50</c:v>
                </c:pt>
                <c:pt idx="312">
                  <c:v>50</c:v>
                </c:pt>
                <c:pt idx="313">
                  <c:v>50</c:v>
                </c:pt>
                <c:pt idx="314">
                  <c:v>50</c:v>
                </c:pt>
                <c:pt idx="315">
                  <c:v>50</c:v>
                </c:pt>
                <c:pt idx="316">
                  <c:v>50</c:v>
                </c:pt>
                <c:pt idx="317">
                  <c:v>50</c:v>
                </c:pt>
                <c:pt idx="318">
                  <c:v>50</c:v>
                </c:pt>
                <c:pt idx="319">
                  <c:v>50</c:v>
                </c:pt>
                <c:pt idx="320">
                  <c:v>50</c:v>
                </c:pt>
                <c:pt idx="321">
                  <c:v>50</c:v>
                </c:pt>
                <c:pt idx="322">
                  <c:v>50</c:v>
                </c:pt>
                <c:pt idx="323">
                  <c:v>50</c:v>
                </c:pt>
                <c:pt idx="324">
                  <c:v>50</c:v>
                </c:pt>
                <c:pt idx="325">
                  <c:v>50</c:v>
                </c:pt>
                <c:pt idx="326">
                  <c:v>50</c:v>
                </c:pt>
                <c:pt idx="327">
                  <c:v>50</c:v>
                </c:pt>
                <c:pt idx="328">
                  <c:v>50</c:v>
                </c:pt>
                <c:pt idx="329">
                  <c:v>50</c:v>
                </c:pt>
                <c:pt idx="330">
                  <c:v>50</c:v>
                </c:pt>
                <c:pt idx="331">
                  <c:v>50</c:v>
                </c:pt>
                <c:pt idx="332">
                  <c:v>50</c:v>
                </c:pt>
                <c:pt idx="333">
                  <c:v>50</c:v>
                </c:pt>
                <c:pt idx="334">
                  <c:v>50</c:v>
                </c:pt>
                <c:pt idx="335">
                  <c:v>50</c:v>
                </c:pt>
                <c:pt idx="336">
                  <c:v>50</c:v>
                </c:pt>
                <c:pt idx="337">
                  <c:v>50</c:v>
                </c:pt>
                <c:pt idx="338">
                  <c:v>50</c:v>
                </c:pt>
                <c:pt idx="339">
                  <c:v>50</c:v>
                </c:pt>
                <c:pt idx="340">
                  <c:v>50</c:v>
                </c:pt>
                <c:pt idx="341">
                  <c:v>50</c:v>
                </c:pt>
                <c:pt idx="342">
                  <c:v>50</c:v>
                </c:pt>
                <c:pt idx="343">
                  <c:v>50</c:v>
                </c:pt>
                <c:pt idx="344">
                  <c:v>50</c:v>
                </c:pt>
                <c:pt idx="345">
                  <c:v>50</c:v>
                </c:pt>
                <c:pt idx="346">
                  <c:v>50</c:v>
                </c:pt>
                <c:pt idx="347">
                  <c:v>50</c:v>
                </c:pt>
                <c:pt idx="348">
                  <c:v>50</c:v>
                </c:pt>
                <c:pt idx="349">
                  <c:v>50</c:v>
                </c:pt>
                <c:pt idx="350">
                  <c:v>50</c:v>
                </c:pt>
                <c:pt idx="351">
                  <c:v>50</c:v>
                </c:pt>
                <c:pt idx="352">
                  <c:v>50</c:v>
                </c:pt>
                <c:pt idx="353">
                  <c:v>50</c:v>
                </c:pt>
                <c:pt idx="354">
                  <c:v>50</c:v>
                </c:pt>
                <c:pt idx="355">
                  <c:v>50</c:v>
                </c:pt>
                <c:pt idx="356">
                  <c:v>50</c:v>
                </c:pt>
                <c:pt idx="357">
                  <c:v>50</c:v>
                </c:pt>
                <c:pt idx="358">
                  <c:v>50</c:v>
                </c:pt>
                <c:pt idx="359">
                  <c:v>50</c:v>
                </c:pt>
                <c:pt idx="360">
                  <c:v>50</c:v>
                </c:pt>
                <c:pt idx="361">
                  <c:v>50</c:v>
                </c:pt>
                <c:pt idx="362">
                  <c:v>50</c:v>
                </c:pt>
                <c:pt idx="363">
                  <c:v>50</c:v>
                </c:pt>
                <c:pt idx="364">
                  <c:v>50</c:v>
                </c:pt>
                <c:pt idx="365">
                  <c:v>50</c:v>
                </c:pt>
                <c:pt idx="366">
                  <c:v>50</c:v>
                </c:pt>
                <c:pt idx="367">
                  <c:v>50</c:v>
                </c:pt>
                <c:pt idx="368">
                  <c:v>50</c:v>
                </c:pt>
                <c:pt idx="369">
                  <c:v>50</c:v>
                </c:pt>
                <c:pt idx="370">
                  <c:v>50</c:v>
                </c:pt>
                <c:pt idx="371">
                  <c:v>50</c:v>
                </c:pt>
                <c:pt idx="372">
                  <c:v>50</c:v>
                </c:pt>
                <c:pt idx="373">
                  <c:v>50</c:v>
                </c:pt>
                <c:pt idx="374">
                  <c:v>50</c:v>
                </c:pt>
                <c:pt idx="375">
                  <c:v>50</c:v>
                </c:pt>
                <c:pt idx="376">
                  <c:v>50</c:v>
                </c:pt>
                <c:pt idx="377">
                  <c:v>50</c:v>
                </c:pt>
                <c:pt idx="378">
                  <c:v>50</c:v>
                </c:pt>
                <c:pt idx="379">
                  <c:v>50</c:v>
                </c:pt>
                <c:pt idx="380">
                  <c:v>50</c:v>
                </c:pt>
                <c:pt idx="381">
                  <c:v>50</c:v>
                </c:pt>
                <c:pt idx="382">
                  <c:v>50</c:v>
                </c:pt>
                <c:pt idx="383">
                  <c:v>50</c:v>
                </c:pt>
                <c:pt idx="384">
                  <c:v>50</c:v>
                </c:pt>
                <c:pt idx="385">
                  <c:v>50</c:v>
                </c:pt>
                <c:pt idx="386">
                  <c:v>50</c:v>
                </c:pt>
                <c:pt idx="387">
                  <c:v>50</c:v>
                </c:pt>
                <c:pt idx="388">
                  <c:v>50</c:v>
                </c:pt>
                <c:pt idx="389">
                  <c:v>50</c:v>
                </c:pt>
                <c:pt idx="390">
                  <c:v>50</c:v>
                </c:pt>
                <c:pt idx="391">
                  <c:v>50</c:v>
                </c:pt>
                <c:pt idx="392">
                  <c:v>50</c:v>
                </c:pt>
                <c:pt idx="393">
                  <c:v>50</c:v>
                </c:pt>
                <c:pt idx="394">
                  <c:v>50</c:v>
                </c:pt>
                <c:pt idx="395">
                  <c:v>50</c:v>
                </c:pt>
                <c:pt idx="396">
                  <c:v>50</c:v>
                </c:pt>
                <c:pt idx="397">
                  <c:v>50</c:v>
                </c:pt>
                <c:pt idx="398">
                  <c:v>50</c:v>
                </c:pt>
                <c:pt idx="399">
                  <c:v>50</c:v>
                </c:pt>
                <c:pt idx="400">
                  <c:v>50</c:v>
                </c:pt>
                <c:pt idx="401">
                  <c:v>50</c:v>
                </c:pt>
                <c:pt idx="402">
                  <c:v>50</c:v>
                </c:pt>
                <c:pt idx="403">
                  <c:v>50</c:v>
                </c:pt>
                <c:pt idx="404">
                  <c:v>50</c:v>
                </c:pt>
                <c:pt idx="405">
                  <c:v>50</c:v>
                </c:pt>
                <c:pt idx="406">
                  <c:v>50</c:v>
                </c:pt>
                <c:pt idx="407">
                  <c:v>50</c:v>
                </c:pt>
                <c:pt idx="408">
                  <c:v>50</c:v>
                </c:pt>
                <c:pt idx="409">
                  <c:v>50</c:v>
                </c:pt>
                <c:pt idx="410">
                  <c:v>50</c:v>
                </c:pt>
                <c:pt idx="411">
                  <c:v>50</c:v>
                </c:pt>
                <c:pt idx="412">
                  <c:v>50</c:v>
                </c:pt>
                <c:pt idx="413">
                  <c:v>50</c:v>
                </c:pt>
                <c:pt idx="414">
                  <c:v>50</c:v>
                </c:pt>
                <c:pt idx="415">
                  <c:v>50</c:v>
                </c:pt>
                <c:pt idx="416">
                  <c:v>50</c:v>
                </c:pt>
                <c:pt idx="417">
                  <c:v>50</c:v>
                </c:pt>
                <c:pt idx="418">
                  <c:v>50</c:v>
                </c:pt>
                <c:pt idx="419">
                  <c:v>50</c:v>
                </c:pt>
                <c:pt idx="420">
                  <c:v>50</c:v>
                </c:pt>
                <c:pt idx="421">
                  <c:v>50</c:v>
                </c:pt>
                <c:pt idx="422">
                  <c:v>50</c:v>
                </c:pt>
                <c:pt idx="423">
                  <c:v>50</c:v>
                </c:pt>
                <c:pt idx="424">
                  <c:v>50</c:v>
                </c:pt>
                <c:pt idx="425">
                  <c:v>50</c:v>
                </c:pt>
                <c:pt idx="426">
                  <c:v>50</c:v>
                </c:pt>
                <c:pt idx="427">
                  <c:v>50</c:v>
                </c:pt>
                <c:pt idx="428">
                  <c:v>50</c:v>
                </c:pt>
                <c:pt idx="429">
                  <c:v>50</c:v>
                </c:pt>
                <c:pt idx="430">
                  <c:v>50</c:v>
                </c:pt>
                <c:pt idx="431">
                  <c:v>50</c:v>
                </c:pt>
                <c:pt idx="432">
                  <c:v>50</c:v>
                </c:pt>
                <c:pt idx="433">
                  <c:v>50</c:v>
                </c:pt>
                <c:pt idx="434">
                  <c:v>50</c:v>
                </c:pt>
                <c:pt idx="435">
                  <c:v>50</c:v>
                </c:pt>
                <c:pt idx="436">
                  <c:v>50</c:v>
                </c:pt>
                <c:pt idx="437">
                  <c:v>50</c:v>
                </c:pt>
                <c:pt idx="438">
                  <c:v>50</c:v>
                </c:pt>
                <c:pt idx="439">
                  <c:v>50</c:v>
                </c:pt>
                <c:pt idx="440">
                  <c:v>50</c:v>
                </c:pt>
                <c:pt idx="441">
                  <c:v>50</c:v>
                </c:pt>
                <c:pt idx="442">
                  <c:v>50</c:v>
                </c:pt>
                <c:pt idx="443">
                  <c:v>50</c:v>
                </c:pt>
                <c:pt idx="444">
                  <c:v>50</c:v>
                </c:pt>
                <c:pt idx="445">
                  <c:v>50</c:v>
                </c:pt>
                <c:pt idx="446">
                  <c:v>50</c:v>
                </c:pt>
                <c:pt idx="447">
                  <c:v>50</c:v>
                </c:pt>
                <c:pt idx="448">
                  <c:v>50</c:v>
                </c:pt>
                <c:pt idx="449">
                  <c:v>65</c:v>
                </c:pt>
                <c:pt idx="450">
                  <c:v>65</c:v>
                </c:pt>
                <c:pt idx="451">
                  <c:v>65</c:v>
                </c:pt>
                <c:pt idx="452">
                  <c:v>65</c:v>
                </c:pt>
                <c:pt idx="453">
                  <c:v>65</c:v>
                </c:pt>
                <c:pt idx="454">
                  <c:v>65</c:v>
                </c:pt>
                <c:pt idx="455">
                  <c:v>65</c:v>
                </c:pt>
                <c:pt idx="456">
                  <c:v>65</c:v>
                </c:pt>
                <c:pt idx="457">
                  <c:v>65</c:v>
                </c:pt>
                <c:pt idx="458">
                  <c:v>65</c:v>
                </c:pt>
                <c:pt idx="459">
                  <c:v>65</c:v>
                </c:pt>
                <c:pt idx="460">
                  <c:v>65</c:v>
                </c:pt>
                <c:pt idx="461">
                  <c:v>65</c:v>
                </c:pt>
                <c:pt idx="462">
                  <c:v>65</c:v>
                </c:pt>
                <c:pt idx="463">
                  <c:v>65</c:v>
                </c:pt>
                <c:pt idx="464">
                  <c:v>65</c:v>
                </c:pt>
                <c:pt idx="465">
                  <c:v>65</c:v>
                </c:pt>
                <c:pt idx="466">
                  <c:v>65</c:v>
                </c:pt>
                <c:pt idx="467">
                  <c:v>65</c:v>
                </c:pt>
                <c:pt idx="468">
                  <c:v>65</c:v>
                </c:pt>
                <c:pt idx="469">
                  <c:v>65</c:v>
                </c:pt>
                <c:pt idx="470">
                  <c:v>65</c:v>
                </c:pt>
                <c:pt idx="471">
                  <c:v>65</c:v>
                </c:pt>
                <c:pt idx="472">
                  <c:v>65</c:v>
                </c:pt>
                <c:pt idx="473">
                  <c:v>65</c:v>
                </c:pt>
                <c:pt idx="474">
                  <c:v>65</c:v>
                </c:pt>
                <c:pt idx="475">
                  <c:v>65</c:v>
                </c:pt>
                <c:pt idx="476">
                  <c:v>65</c:v>
                </c:pt>
                <c:pt idx="477">
                  <c:v>65</c:v>
                </c:pt>
                <c:pt idx="478">
                  <c:v>65</c:v>
                </c:pt>
                <c:pt idx="479">
                  <c:v>65</c:v>
                </c:pt>
                <c:pt idx="480">
                  <c:v>65</c:v>
                </c:pt>
                <c:pt idx="481">
                  <c:v>65</c:v>
                </c:pt>
                <c:pt idx="482">
                  <c:v>65</c:v>
                </c:pt>
                <c:pt idx="483">
                  <c:v>65</c:v>
                </c:pt>
                <c:pt idx="484">
                  <c:v>65</c:v>
                </c:pt>
                <c:pt idx="485">
                  <c:v>65</c:v>
                </c:pt>
                <c:pt idx="486">
                  <c:v>65</c:v>
                </c:pt>
                <c:pt idx="487">
                  <c:v>65</c:v>
                </c:pt>
                <c:pt idx="488">
                  <c:v>65</c:v>
                </c:pt>
                <c:pt idx="489">
                  <c:v>65</c:v>
                </c:pt>
                <c:pt idx="490">
                  <c:v>65</c:v>
                </c:pt>
                <c:pt idx="491">
                  <c:v>65</c:v>
                </c:pt>
                <c:pt idx="492">
                  <c:v>65</c:v>
                </c:pt>
                <c:pt idx="493">
                  <c:v>65</c:v>
                </c:pt>
                <c:pt idx="494">
                  <c:v>65</c:v>
                </c:pt>
                <c:pt idx="495">
                  <c:v>65</c:v>
                </c:pt>
                <c:pt idx="496">
                  <c:v>65</c:v>
                </c:pt>
                <c:pt idx="497">
                  <c:v>65</c:v>
                </c:pt>
                <c:pt idx="498">
                  <c:v>65</c:v>
                </c:pt>
                <c:pt idx="499">
                  <c:v>65</c:v>
                </c:pt>
                <c:pt idx="500">
                  <c:v>65</c:v>
                </c:pt>
                <c:pt idx="501">
                  <c:v>65</c:v>
                </c:pt>
                <c:pt idx="502">
                  <c:v>65</c:v>
                </c:pt>
                <c:pt idx="503">
                  <c:v>65</c:v>
                </c:pt>
                <c:pt idx="504">
                  <c:v>65</c:v>
                </c:pt>
                <c:pt idx="505">
                  <c:v>65</c:v>
                </c:pt>
                <c:pt idx="506">
                  <c:v>65</c:v>
                </c:pt>
                <c:pt idx="507">
                  <c:v>65</c:v>
                </c:pt>
                <c:pt idx="508">
                  <c:v>65</c:v>
                </c:pt>
                <c:pt idx="509">
                  <c:v>65</c:v>
                </c:pt>
                <c:pt idx="510">
                  <c:v>65</c:v>
                </c:pt>
                <c:pt idx="511">
                  <c:v>65</c:v>
                </c:pt>
                <c:pt idx="512">
                  <c:v>65</c:v>
                </c:pt>
                <c:pt idx="513">
                  <c:v>65</c:v>
                </c:pt>
                <c:pt idx="514">
                  <c:v>65</c:v>
                </c:pt>
                <c:pt idx="515">
                  <c:v>65</c:v>
                </c:pt>
                <c:pt idx="516">
                  <c:v>65</c:v>
                </c:pt>
                <c:pt idx="517">
                  <c:v>65</c:v>
                </c:pt>
                <c:pt idx="518">
                  <c:v>65</c:v>
                </c:pt>
                <c:pt idx="519">
                  <c:v>65</c:v>
                </c:pt>
                <c:pt idx="520">
                  <c:v>65</c:v>
                </c:pt>
                <c:pt idx="521">
                  <c:v>65</c:v>
                </c:pt>
                <c:pt idx="522">
                  <c:v>65</c:v>
                </c:pt>
                <c:pt idx="523">
                  <c:v>65</c:v>
                </c:pt>
                <c:pt idx="524">
                  <c:v>65</c:v>
                </c:pt>
                <c:pt idx="525">
                  <c:v>65</c:v>
                </c:pt>
                <c:pt idx="526">
                  <c:v>65</c:v>
                </c:pt>
                <c:pt idx="527">
                  <c:v>65</c:v>
                </c:pt>
                <c:pt idx="528">
                  <c:v>65</c:v>
                </c:pt>
                <c:pt idx="529">
                  <c:v>65</c:v>
                </c:pt>
                <c:pt idx="530">
                  <c:v>65</c:v>
                </c:pt>
                <c:pt idx="531">
                  <c:v>65</c:v>
                </c:pt>
                <c:pt idx="532">
                  <c:v>65</c:v>
                </c:pt>
                <c:pt idx="533">
                  <c:v>65</c:v>
                </c:pt>
                <c:pt idx="534">
                  <c:v>65</c:v>
                </c:pt>
                <c:pt idx="535">
                  <c:v>65</c:v>
                </c:pt>
                <c:pt idx="536">
                  <c:v>65</c:v>
                </c:pt>
                <c:pt idx="537">
                  <c:v>65</c:v>
                </c:pt>
                <c:pt idx="538">
                  <c:v>65</c:v>
                </c:pt>
                <c:pt idx="539">
                  <c:v>65</c:v>
                </c:pt>
                <c:pt idx="540">
                  <c:v>65</c:v>
                </c:pt>
                <c:pt idx="541">
                  <c:v>65</c:v>
                </c:pt>
                <c:pt idx="542">
                  <c:v>65</c:v>
                </c:pt>
                <c:pt idx="543">
                  <c:v>65</c:v>
                </c:pt>
                <c:pt idx="544">
                  <c:v>65</c:v>
                </c:pt>
                <c:pt idx="545">
                  <c:v>65</c:v>
                </c:pt>
                <c:pt idx="546">
                  <c:v>65</c:v>
                </c:pt>
                <c:pt idx="547">
                  <c:v>65</c:v>
                </c:pt>
                <c:pt idx="548">
                  <c:v>65</c:v>
                </c:pt>
                <c:pt idx="549">
                  <c:v>65</c:v>
                </c:pt>
                <c:pt idx="550">
                  <c:v>65</c:v>
                </c:pt>
                <c:pt idx="551">
                  <c:v>65</c:v>
                </c:pt>
                <c:pt idx="552">
                  <c:v>65</c:v>
                </c:pt>
                <c:pt idx="553">
                  <c:v>65</c:v>
                </c:pt>
                <c:pt idx="554">
                  <c:v>65</c:v>
                </c:pt>
                <c:pt idx="555">
                  <c:v>65</c:v>
                </c:pt>
                <c:pt idx="556">
                  <c:v>65</c:v>
                </c:pt>
                <c:pt idx="557">
                  <c:v>65</c:v>
                </c:pt>
                <c:pt idx="558">
                  <c:v>65</c:v>
                </c:pt>
                <c:pt idx="559">
                  <c:v>65</c:v>
                </c:pt>
                <c:pt idx="560">
                  <c:v>65</c:v>
                </c:pt>
                <c:pt idx="561">
                  <c:v>65</c:v>
                </c:pt>
                <c:pt idx="562">
                  <c:v>65</c:v>
                </c:pt>
                <c:pt idx="563">
                  <c:v>65</c:v>
                </c:pt>
                <c:pt idx="564">
                  <c:v>65</c:v>
                </c:pt>
                <c:pt idx="565">
                  <c:v>65</c:v>
                </c:pt>
                <c:pt idx="566">
                  <c:v>65</c:v>
                </c:pt>
                <c:pt idx="567">
                  <c:v>65</c:v>
                </c:pt>
                <c:pt idx="568">
                  <c:v>65</c:v>
                </c:pt>
                <c:pt idx="569">
                  <c:v>65</c:v>
                </c:pt>
                <c:pt idx="570">
                  <c:v>65</c:v>
                </c:pt>
                <c:pt idx="571">
                  <c:v>65</c:v>
                </c:pt>
                <c:pt idx="572">
                  <c:v>65</c:v>
                </c:pt>
                <c:pt idx="573">
                  <c:v>65</c:v>
                </c:pt>
                <c:pt idx="574">
                  <c:v>65</c:v>
                </c:pt>
                <c:pt idx="575">
                  <c:v>65</c:v>
                </c:pt>
                <c:pt idx="576">
                  <c:v>65</c:v>
                </c:pt>
                <c:pt idx="577">
                  <c:v>65</c:v>
                </c:pt>
                <c:pt idx="578">
                  <c:v>65</c:v>
                </c:pt>
                <c:pt idx="579">
                  <c:v>65</c:v>
                </c:pt>
                <c:pt idx="580">
                  <c:v>65</c:v>
                </c:pt>
                <c:pt idx="581">
                  <c:v>65</c:v>
                </c:pt>
                <c:pt idx="582">
                  <c:v>65</c:v>
                </c:pt>
                <c:pt idx="583">
                  <c:v>65</c:v>
                </c:pt>
                <c:pt idx="584">
                  <c:v>65</c:v>
                </c:pt>
                <c:pt idx="585">
                  <c:v>65</c:v>
                </c:pt>
                <c:pt idx="586">
                  <c:v>65</c:v>
                </c:pt>
                <c:pt idx="587">
                  <c:v>65</c:v>
                </c:pt>
                <c:pt idx="588">
                  <c:v>65</c:v>
                </c:pt>
                <c:pt idx="589">
                  <c:v>65</c:v>
                </c:pt>
                <c:pt idx="590">
                  <c:v>65</c:v>
                </c:pt>
                <c:pt idx="591">
                  <c:v>65</c:v>
                </c:pt>
                <c:pt idx="592">
                  <c:v>65</c:v>
                </c:pt>
                <c:pt idx="593">
                  <c:v>65</c:v>
                </c:pt>
                <c:pt idx="594">
                  <c:v>65</c:v>
                </c:pt>
                <c:pt idx="595">
                  <c:v>65</c:v>
                </c:pt>
                <c:pt idx="596">
                  <c:v>65</c:v>
                </c:pt>
                <c:pt idx="597">
                  <c:v>65</c:v>
                </c:pt>
                <c:pt idx="598">
                  <c:v>65</c:v>
                </c:pt>
                <c:pt idx="599">
                  <c:v>65</c:v>
                </c:pt>
                <c:pt idx="600">
                  <c:v>65</c:v>
                </c:pt>
                <c:pt idx="601">
                  <c:v>65</c:v>
                </c:pt>
                <c:pt idx="602">
                  <c:v>65</c:v>
                </c:pt>
                <c:pt idx="603">
                  <c:v>65</c:v>
                </c:pt>
                <c:pt idx="604">
                  <c:v>65</c:v>
                </c:pt>
                <c:pt idx="605">
                  <c:v>65</c:v>
                </c:pt>
                <c:pt idx="606">
                  <c:v>65</c:v>
                </c:pt>
                <c:pt idx="607">
                  <c:v>65</c:v>
                </c:pt>
                <c:pt idx="608">
                  <c:v>65</c:v>
                </c:pt>
                <c:pt idx="609">
                  <c:v>65</c:v>
                </c:pt>
                <c:pt idx="610">
                  <c:v>65</c:v>
                </c:pt>
                <c:pt idx="611">
                  <c:v>65</c:v>
                </c:pt>
                <c:pt idx="612">
                  <c:v>65</c:v>
                </c:pt>
                <c:pt idx="613">
                  <c:v>65</c:v>
                </c:pt>
                <c:pt idx="614">
                  <c:v>65</c:v>
                </c:pt>
                <c:pt idx="615">
                  <c:v>65</c:v>
                </c:pt>
                <c:pt idx="616">
                  <c:v>65</c:v>
                </c:pt>
                <c:pt idx="617">
                  <c:v>65</c:v>
                </c:pt>
                <c:pt idx="618">
                  <c:v>65</c:v>
                </c:pt>
                <c:pt idx="619">
                  <c:v>65</c:v>
                </c:pt>
                <c:pt idx="620">
                  <c:v>65</c:v>
                </c:pt>
                <c:pt idx="621">
                  <c:v>65</c:v>
                </c:pt>
                <c:pt idx="622">
                  <c:v>65</c:v>
                </c:pt>
                <c:pt idx="623">
                  <c:v>65</c:v>
                </c:pt>
                <c:pt idx="624">
                  <c:v>65</c:v>
                </c:pt>
                <c:pt idx="625">
                  <c:v>65</c:v>
                </c:pt>
                <c:pt idx="626">
                  <c:v>65</c:v>
                </c:pt>
                <c:pt idx="627">
                  <c:v>65</c:v>
                </c:pt>
                <c:pt idx="628">
                  <c:v>65</c:v>
                </c:pt>
                <c:pt idx="629">
                  <c:v>65</c:v>
                </c:pt>
                <c:pt idx="630">
                  <c:v>65</c:v>
                </c:pt>
                <c:pt idx="631">
                  <c:v>65</c:v>
                </c:pt>
                <c:pt idx="632">
                  <c:v>65</c:v>
                </c:pt>
                <c:pt idx="633">
                  <c:v>65</c:v>
                </c:pt>
                <c:pt idx="634">
                  <c:v>65</c:v>
                </c:pt>
                <c:pt idx="635">
                  <c:v>65</c:v>
                </c:pt>
                <c:pt idx="636">
                  <c:v>65</c:v>
                </c:pt>
                <c:pt idx="637">
                  <c:v>65</c:v>
                </c:pt>
                <c:pt idx="638">
                  <c:v>65</c:v>
                </c:pt>
                <c:pt idx="639">
                  <c:v>65</c:v>
                </c:pt>
                <c:pt idx="640">
                  <c:v>65</c:v>
                </c:pt>
                <c:pt idx="641">
                  <c:v>65</c:v>
                </c:pt>
                <c:pt idx="642">
                  <c:v>65</c:v>
                </c:pt>
                <c:pt idx="643">
                  <c:v>65</c:v>
                </c:pt>
                <c:pt idx="644">
                  <c:v>65</c:v>
                </c:pt>
                <c:pt idx="645">
                  <c:v>65</c:v>
                </c:pt>
                <c:pt idx="646">
                  <c:v>65</c:v>
                </c:pt>
                <c:pt idx="647">
                  <c:v>65</c:v>
                </c:pt>
                <c:pt idx="648">
                  <c:v>65</c:v>
                </c:pt>
                <c:pt idx="649">
                  <c:v>65</c:v>
                </c:pt>
                <c:pt idx="650">
                  <c:v>65</c:v>
                </c:pt>
                <c:pt idx="651">
                  <c:v>65</c:v>
                </c:pt>
                <c:pt idx="652">
                  <c:v>65</c:v>
                </c:pt>
                <c:pt idx="653">
                  <c:v>65</c:v>
                </c:pt>
                <c:pt idx="654">
                  <c:v>65</c:v>
                </c:pt>
                <c:pt idx="655">
                  <c:v>65</c:v>
                </c:pt>
                <c:pt idx="656">
                  <c:v>65</c:v>
                </c:pt>
                <c:pt idx="657">
                  <c:v>65</c:v>
                </c:pt>
                <c:pt idx="658">
                  <c:v>65</c:v>
                </c:pt>
                <c:pt idx="659">
                  <c:v>65</c:v>
                </c:pt>
                <c:pt idx="660">
                  <c:v>65</c:v>
                </c:pt>
                <c:pt idx="661">
                  <c:v>65</c:v>
                </c:pt>
                <c:pt idx="662">
                  <c:v>65</c:v>
                </c:pt>
                <c:pt idx="663">
                  <c:v>65</c:v>
                </c:pt>
                <c:pt idx="664">
                  <c:v>65</c:v>
                </c:pt>
                <c:pt idx="665">
                  <c:v>65</c:v>
                </c:pt>
                <c:pt idx="666">
                  <c:v>65</c:v>
                </c:pt>
                <c:pt idx="667">
                  <c:v>65</c:v>
                </c:pt>
                <c:pt idx="668">
                  <c:v>65</c:v>
                </c:pt>
                <c:pt idx="669">
                  <c:v>65</c:v>
                </c:pt>
                <c:pt idx="670">
                  <c:v>65</c:v>
                </c:pt>
                <c:pt idx="671">
                  <c:v>65</c:v>
                </c:pt>
                <c:pt idx="672">
                  <c:v>65</c:v>
                </c:pt>
                <c:pt idx="673">
                  <c:v>65</c:v>
                </c:pt>
                <c:pt idx="674">
                  <c:v>65</c:v>
                </c:pt>
                <c:pt idx="675">
                  <c:v>65</c:v>
                </c:pt>
                <c:pt idx="676">
                  <c:v>65</c:v>
                </c:pt>
                <c:pt idx="677">
                  <c:v>65</c:v>
                </c:pt>
                <c:pt idx="678">
                  <c:v>65</c:v>
                </c:pt>
                <c:pt idx="679">
                  <c:v>65</c:v>
                </c:pt>
                <c:pt idx="680">
                  <c:v>65</c:v>
                </c:pt>
                <c:pt idx="681">
                  <c:v>65</c:v>
                </c:pt>
                <c:pt idx="682">
                  <c:v>65</c:v>
                </c:pt>
                <c:pt idx="683">
                  <c:v>65</c:v>
                </c:pt>
                <c:pt idx="684">
                  <c:v>65</c:v>
                </c:pt>
                <c:pt idx="685">
                  <c:v>65</c:v>
                </c:pt>
                <c:pt idx="686">
                  <c:v>65</c:v>
                </c:pt>
                <c:pt idx="687">
                  <c:v>65</c:v>
                </c:pt>
                <c:pt idx="688">
                  <c:v>65</c:v>
                </c:pt>
                <c:pt idx="689">
                  <c:v>65</c:v>
                </c:pt>
                <c:pt idx="690">
                  <c:v>65</c:v>
                </c:pt>
                <c:pt idx="691">
                  <c:v>65</c:v>
                </c:pt>
                <c:pt idx="692">
                  <c:v>65</c:v>
                </c:pt>
                <c:pt idx="693">
                  <c:v>65</c:v>
                </c:pt>
                <c:pt idx="694">
                  <c:v>65</c:v>
                </c:pt>
                <c:pt idx="695">
                  <c:v>65</c:v>
                </c:pt>
                <c:pt idx="696">
                  <c:v>65</c:v>
                </c:pt>
                <c:pt idx="697">
                  <c:v>65</c:v>
                </c:pt>
                <c:pt idx="698">
                  <c:v>65</c:v>
                </c:pt>
                <c:pt idx="699">
                  <c:v>65</c:v>
                </c:pt>
                <c:pt idx="700">
                  <c:v>65</c:v>
                </c:pt>
                <c:pt idx="701">
                  <c:v>65</c:v>
                </c:pt>
                <c:pt idx="702">
                  <c:v>65</c:v>
                </c:pt>
                <c:pt idx="703">
                  <c:v>65</c:v>
                </c:pt>
                <c:pt idx="704">
                  <c:v>65</c:v>
                </c:pt>
                <c:pt idx="705">
                  <c:v>65</c:v>
                </c:pt>
                <c:pt idx="706">
                  <c:v>65</c:v>
                </c:pt>
                <c:pt idx="707">
                  <c:v>65</c:v>
                </c:pt>
                <c:pt idx="708">
                  <c:v>65</c:v>
                </c:pt>
                <c:pt idx="709">
                  <c:v>65</c:v>
                </c:pt>
                <c:pt idx="710">
                  <c:v>65</c:v>
                </c:pt>
                <c:pt idx="711">
                  <c:v>65</c:v>
                </c:pt>
                <c:pt idx="712">
                  <c:v>65</c:v>
                </c:pt>
                <c:pt idx="713">
                  <c:v>65</c:v>
                </c:pt>
                <c:pt idx="714">
                  <c:v>65</c:v>
                </c:pt>
                <c:pt idx="715">
                  <c:v>65</c:v>
                </c:pt>
                <c:pt idx="716">
                  <c:v>65</c:v>
                </c:pt>
                <c:pt idx="717">
                  <c:v>65</c:v>
                </c:pt>
                <c:pt idx="718">
                  <c:v>65</c:v>
                </c:pt>
                <c:pt idx="719">
                  <c:v>65</c:v>
                </c:pt>
                <c:pt idx="720">
                  <c:v>65</c:v>
                </c:pt>
                <c:pt idx="721">
                  <c:v>65</c:v>
                </c:pt>
                <c:pt idx="722">
                  <c:v>65</c:v>
                </c:pt>
                <c:pt idx="723">
                  <c:v>65</c:v>
                </c:pt>
                <c:pt idx="724">
                  <c:v>65</c:v>
                </c:pt>
                <c:pt idx="725">
                  <c:v>65</c:v>
                </c:pt>
                <c:pt idx="726">
                  <c:v>65</c:v>
                </c:pt>
                <c:pt idx="727">
                  <c:v>65</c:v>
                </c:pt>
                <c:pt idx="728">
                  <c:v>65</c:v>
                </c:pt>
                <c:pt idx="729">
                  <c:v>65</c:v>
                </c:pt>
                <c:pt idx="730">
                  <c:v>65</c:v>
                </c:pt>
                <c:pt idx="731">
                  <c:v>65</c:v>
                </c:pt>
                <c:pt idx="732">
                  <c:v>65</c:v>
                </c:pt>
                <c:pt idx="733">
                  <c:v>65</c:v>
                </c:pt>
                <c:pt idx="734">
                  <c:v>65</c:v>
                </c:pt>
                <c:pt idx="735">
                  <c:v>65</c:v>
                </c:pt>
                <c:pt idx="736">
                  <c:v>65</c:v>
                </c:pt>
                <c:pt idx="737">
                  <c:v>65</c:v>
                </c:pt>
                <c:pt idx="738">
                  <c:v>65</c:v>
                </c:pt>
                <c:pt idx="739">
                  <c:v>65</c:v>
                </c:pt>
                <c:pt idx="740">
                  <c:v>65</c:v>
                </c:pt>
                <c:pt idx="741">
                  <c:v>65</c:v>
                </c:pt>
                <c:pt idx="742">
                  <c:v>65</c:v>
                </c:pt>
                <c:pt idx="743">
                  <c:v>65</c:v>
                </c:pt>
                <c:pt idx="744">
                  <c:v>65</c:v>
                </c:pt>
                <c:pt idx="745">
                  <c:v>65</c:v>
                </c:pt>
                <c:pt idx="746">
                  <c:v>65</c:v>
                </c:pt>
                <c:pt idx="747">
                  <c:v>65</c:v>
                </c:pt>
                <c:pt idx="748">
                  <c:v>65</c:v>
                </c:pt>
                <c:pt idx="749">
                  <c:v>65</c:v>
                </c:pt>
                <c:pt idx="750">
                  <c:v>65</c:v>
                </c:pt>
                <c:pt idx="751">
                  <c:v>65</c:v>
                </c:pt>
                <c:pt idx="752">
                  <c:v>65</c:v>
                </c:pt>
                <c:pt idx="753">
                  <c:v>65</c:v>
                </c:pt>
                <c:pt idx="754">
                  <c:v>65</c:v>
                </c:pt>
                <c:pt idx="755">
                  <c:v>65</c:v>
                </c:pt>
                <c:pt idx="756">
                  <c:v>65</c:v>
                </c:pt>
                <c:pt idx="757">
                  <c:v>65</c:v>
                </c:pt>
                <c:pt idx="758">
                  <c:v>65</c:v>
                </c:pt>
                <c:pt idx="759">
                  <c:v>65</c:v>
                </c:pt>
                <c:pt idx="760">
                  <c:v>65</c:v>
                </c:pt>
                <c:pt idx="761">
                  <c:v>65</c:v>
                </c:pt>
                <c:pt idx="762">
                  <c:v>65</c:v>
                </c:pt>
                <c:pt idx="763">
                  <c:v>65</c:v>
                </c:pt>
                <c:pt idx="764">
                  <c:v>65</c:v>
                </c:pt>
                <c:pt idx="765">
                  <c:v>65</c:v>
                </c:pt>
                <c:pt idx="766">
                  <c:v>65</c:v>
                </c:pt>
                <c:pt idx="767">
                  <c:v>65</c:v>
                </c:pt>
                <c:pt idx="768">
                  <c:v>65</c:v>
                </c:pt>
                <c:pt idx="769">
                  <c:v>65</c:v>
                </c:pt>
                <c:pt idx="770">
                  <c:v>65</c:v>
                </c:pt>
                <c:pt idx="771">
                  <c:v>65</c:v>
                </c:pt>
                <c:pt idx="772">
                  <c:v>65</c:v>
                </c:pt>
                <c:pt idx="773">
                  <c:v>65</c:v>
                </c:pt>
                <c:pt idx="774">
                  <c:v>65</c:v>
                </c:pt>
                <c:pt idx="775">
                  <c:v>65</c:v>
                </c:pt>
                <c:pt idx="776">
                  <c:v>65</c:v>
                </c:pt>
                <c:pt idx="777">
                  <c:v>65</c:v>
                </c:pt>
                <c:pt idx="778">
                  <c:v>65</c:v>
                </c:pt>
                <c:pt idx="779">
                  <c:v>65</c:v>
                </c:pt>
                <c:pt idx="780">
                  <c:v>65</c:v>
                </c:pt>
                <c:pt idx="781">
                  <c:v>65</c:v>
                </c:pt>
                <c:pt idx="782">
                  <c:v>65</c:v>
                </c:pt>
                <c:pt idx="783">
                  <c:v>65</c:v>
                </c:pt>
                <c:pt idx="784">
                  <c:v>65</c:v>
                </c:pt>
                <c:pt idx="785">
                  <c:v>65</c:v>
                </c:pt>
                <c:pt idx="786">
                  <c:v>65</c:v>
                </c:pt>
                <c:pt idx="787">
                  <c:v>65</c:v>
                </c:pt>
                <c:pt idx="788">
                  <c:v>65</c:v>
                </c:pt>
                <c:pt idx="789">
                  <c:v>65</c:v>
                </c:pt>
                <c:pt idx="790">
                  <c:v>65</c:v>
                </c:pt>
                <c:pt idx="791">
                  <c:v>65</c:v>
                </c:pt>
                <c:pt idx="792">
                  <c:v>65</c:v>
                </c:pt>
                <c:pt idx="793">
                  <c:v>65</c:v>
                </c:pt>
                <c:pt idx="794">
                  <c:v>65</c:v>
                </c:pt>
                <c:pt idx="795">
                  <c:v>65</c:v>
                </c:pt>
                <c:pt idx="796">
                  <c:v>65</c:v>
                </c:pt>
                <c:pt idx="797">
                  <c:v>65</c:v>
                </c:pt>
                <c:pt idx="798">
                  <c:v>65</c:v>
                </c:pt>
                <c:pt idx="799">
                  <c:v>65</c:v>
                </c:pt>
                <c:pt idx="800">
                  <c:v>65</c:v>
                </c:pt>
                <c:pt idx="801">
                  <c:v>65</c:v>
                </c:pt>
                <c:pt idx="802">
                  <c:v>65</c:v>
                </c:pt>
                <c:pt idx="803">
                  <c:v>65</c:v>
                </c:pt>
                <c:pt idx="804">
                  <c:v>65</c:v>
                </c:pt>
                <c:pt idx="805">
                  <c:v>65</c:v>
                </c:pt>
                <c:pt idx="806">
                  <c:v>65</c:v>
                </c:pt>
                <c:pt idx="807">
                  <c:v>65</c:v>
                </c:pt>
                <c:pt idx="808">
                  <c:v>65</c:v>
                </c:pt>
                <c:pt idx="809">
                  <c:v>65</c:v>
                </c:pt>
                <c:pt idx="810">
                  <c:v>65</c:v>
                </c:pt>
                <c:pt idx="811">
                  <c:v>65</c:v>
                </c:pt>
                <c:pt idx="812">
                  <c:v>65</c:v>
                </c:pt>
                <c:pt idx="813">
                  <c:v>65</c:v>
                </c:pt>
                <c:pt idx="814">
                  <c:v>65</c:v>
                </c:pt>
                <c:pt idx="815">
                  <c:v>65</c:v>
                </c:pt>
                <c:pt idx="816">
                  <c:v>65</c:v>
                </c:pt>
                <c:pt idx="817">
                  <c:v>65</c:v>
                </c:pt>
                <c:pt idx="818">
                  <c:v>65</c:v>
                </c:pt>
                <c:pt idx="819">
                  <c:v>65</c:v>
                </c:pt>
                <c:pt idx="820">
                  <c:v>65</c:v>
                </c:pt>
                <c:pt idx="821">
                  <c:v>65</c:v>
                </c:pt>
                <c:pt idx="822">
                  <c:v>65</c:v>
                </c:pt>
                <c:pt idx="823">
                  <c:v>65</c:v>
                </c:pt>
                <c:pt idx="824">
                  <c:v>65</c:v>
                </c:pt>
                <c:pt idx="825">
                  <c:v>65</c:v>
                </c:pt>
                <c:pt idx="826">
                  <c:v>65</c:v>
                </c:pt>
                <c:pt idx="827">
                  <c:v>65</c:v>
                </c:pt>
                <c:pt idx="828">
                  <c:v>65</c:v>
                </c:pt>
                <c:pt idx="829">
                  <c:v>65</c:v>
                </c:pt>
                <c:pt idx="830">
                  <c:v>65</c:v>
                </c:pt>
                <c:pt idx="831">
                  <c:v>65</c:v>
                </c:pt>
                <c:pt idx="832">
                  <c:v>65</c:v>
                </c:pt>
                <c:pt idx="833">
                  <c:v>65</c:v>
                </c:pt>
                <c:pt idx="834">
                  <c:v>65</c:v>
                </c:pt>
                <c:pt idx="835">
                  <c:v>65</c:v>
                </c:pt>
                <c:pt idx="836">
                  <c:v>65</c:v>
                </c:pt>
                <c:pt idx="837">
                  <c:v>65</c:v>
                </c:pt>
                <c:pt idx="838">
                  <c:v>65</c:v>
                </c:pt>
                <c:pt idx="839">
                  <c:v>65</c:v>
                </c:pt>
                <c:pt idx="840">
                  <c:v>65</c:v>
                </c:pt>
                <c:pt idx="841">
                  <c:v>65</c:v>
                </c:pt>
                <c:pt idx="842">
                  <c:v>65</c:v>
                </c:pt>
                <c:pt idx="843">
                  <c:v>65</c:v>
                </c:pt>
                <c:pt idx="844">
                  <c:v>65</c:v>
                </c:pt>
                <c:pt idx="845">
                  <c:v>65</c:v>
                </c:pt>
                <c:pt idx="846">
                  <c:v>65</c:v>
                </c:pt>
                <c:pt idx="847">
                  <c:v>65</c:v>
                </c:pt>
                <c:pt idx="848">
                  <c:v>65</c:v>
                </c:pt>
                <c:pt idx="849">
                  <c:v>65</c:v>
                </c:pt>
                <c:pt idx="850">
                  <c:v>65</c:v>
                </c:pt>
                <c:pt idx="851">
                  <c:v>65</c:v>
                </c:pt>
                <c:pt idx="852">
                  <c:v>65</c:v>
                </c:pt>
                <c:pt idx="853">
                  <c:v>65</c:v>
                </c:pt>
                <c:pt idx="854">
                  <c:v>65</c:v>
                </c:pt>
                <c:pt idx="855">
                  <c:v>65</c:v>
                </c:pt>
                <c:pt idx="856">
                  <c:v>65</c:v>
                </c:pt>
                <c:pt idx="857">
                  <c:v>65</c:v>
                </c:pt>
                <c:pt idx="858">
                  <c:v>65</c:v>
                </c:pt>
                <c:pt idx="859">
                  <c:v>65</c:v>
                </c:pt>
                <c:pt idx="860">
                  <c:v>65</c:v>
                </c:pt>
                <c:pt idx="861">
                  <c:v>65</c:v>
                </c:pt>
                <c:pt idx="862">
                  <c:v>65</c:v>
                </c:pt>
                <c:pt idx="863">
                  <c:v>65</c:v>
                </c:pt>
                <c:pt idx="864">
                  <c:v>65</c:v>
                </c:pt>
                <c:pt idx="865">
                  <c:v>65</c:v>
                </c:pt>
                <c:pt idx="866">
                  <c:v>65</c:v>
                </c:pt>
                <c:pt idx="867">
                  <c:v>65</c:v>
                </c:pt>
                <c:pt idx="868">
                  <c:v>65</c:v>
                </c:pt>
                <c:pt idx="869">
                  <c:v>65</c:v>
                </c:pt>
                <c:pt idx="870">
                  <c:v>65</c:v>
                </c:pt>
                <c:pt idx="871">
                  <c:v>65</c:v>
                </c:pt>
                <c:pt idx="872">
                  <c:v>65</c:v>
                </c:pt>
                <c:pt idx="873">
                  <c:v>65</c:v>
                </c:pt>
                <c:pt idx="874">
                  <c:v>65</c:v>
                </c:pt>
                <c:pt idx="875">
                  <c:v>65</c:v>
                </c:pt>
                <c:pt idx="876">
                  <c:v>65</c:v>
                </c:pt>
                <c:pt idx="877">
                  <c:v>65</c:v>
                </c:pt>
                <c:pt idx="878">
                  <c:v>65</c:v>
                </c:pt>
                <c:pt idx="879">
                  <c:v>65</c:v>
                </c:pt>
                <c:pt idx="880">
                  <c:v>65</c:v>
                </c:pt>
                <c:pt idx="881">
                  <c:v>65</c:v>
                </c:pt>
                <c:pt idx="882">
                  <c:v>65</c:v>
                </c:pt>
                <c:pt idx="883">
                  <c:v>65</c:v>
                </c:pt>
                <c:pt idx="884">
                  <c:v>65</c:v>
                </c:pt>
                <c:pt idx="885">
                  <c:v>65</c:v>
                </c:pt>
                <c:pt idx="886">
                  <c:v>65</c:v>
                </c:pt>
                <c:pt idx="887">
                  <c:v>65</c:v>
                </c:pt>
                <c:pt idx="888">
                  <c:v>65</c:v>
                </c:pt>
                <c:pt idx="889">
                  <c:v>65</c:v>
                </c:pt>
                <c:pt idx="890">
                  <c:v>65</c:v>
                </c:pt>
                <c:pt idx="891">
                  <c:v>65</c:v>
                </c:pt>
                <c:pt idx="892">
                  <c:v>65</c:v>
                </c:pt>
                <c:pt idx="893">
                  <c:v>65</c:v>
                </c:pt>
                <c:pt idx="894">
                  <c:v>65</c:v>
                </c:pt>
                <c:pt idx="895">
                  <c:v>65</c:v>
                </c:pt>
                <c:pt idx="896">
                  <c:v>65</c:v>
                </c:pt>
                <c:pt idx="897">
                  <c:v>65</c:v>
                </c:pt>
                <c:pt idx="898">
                  <c:v>65</c:v>
                </c:pt>
                <c:pt idx="899">
                  <c:v>65</c:v>
                </c:pt>
                <c:pt idx="900">
                  <c:v>65</c:v>
                </c:pt>
                <c:pt idx="901">
                  <c:v>65</c:v>
                </c:pt>
                <c:pt idx="902">
                  <c:v>65</c:v>
                </c:pt>
                <c:pt idx="903">
                  <c:v>65</c:v>
                </c:pt>
                <c:pt idx="904">
                  <c:v>65</c:v>
                </c:pt>
                <c:pt idx="905">
                  <c:v>65</c:v>
                </c:pt>
                <c:pt idx="906">
                  <c:v>65</c:v>
                </c:pt>
                <c:pt idx="907">
                  <c:v>65</c:v>
                </c:pt>
                <c:pt idx="908">
                  <c:v>65</c:v>
                </c:pt>
                <c:pt idx="909">
                  <c:v>65</c:v>
                </c:pt>
                <c:pt idx="910">
                  <c:v>65</c:v>
                </c:pt>
                <c:pt idx="911">
                  <c:v>65</c:v>
                </c:pt>
                <c:pt idx="912">
                  <c:v>65</c:v>
                </c:pt>
                <c:pt idx="913">
                  <c:v>65</c:v>
                </c:pt>
                <c:pt idx="914">
                  <c:v>65</c:v>
                </c:pt>
                <c:pt idx="915">
                  <c:v>65</c:v>
                </c:pt>
                <c:pt idx="916">
                  <c:v>65</c:v>
                </c:pt>
                <c:pt idx="917">
                  <c:v>65</c:v>
                </c:pt>
                <c:pt idx="918">
                  <c:v>65</c:v>
                </c:pt>
                <c:pt idx="919">
                  <c:v>65</c:v>
                </c:pt>
                <c:pt idx="920">
                  <c:v>65</c:v>
                </c:pt>
                <c:pt idx="921">
                  <c:v>65</c:v>
                </c:pt>
                <c:pt idx="922">
                  <c:v>65</c:v>
                </c:pt>
                <c:pt idx="923">
                  <c:v>65</c:v>
                </c:pt>
                <c:pt idx="924">
                  <c:v>65</c:v>
                </c:pt>
                <c:pt idx="925">
                  <c:v>65</c:v>
                </c:pt>
                <c:pt idx="926">
                  <c:v>65</c:v>
                </c:pt>
                <c:pt idx="927">
                  <c:v>65</c:v>
                </c:pt>
                <c:pt idx="928">
                  <c:v>65</c:v>
                </c:pt>
                <c:pt idx="929">
                  <c:v>65</c:v>
                </c:pt>
                <c:pt idx="930">
                  <c:v>65</c:v>
                </c:pt>
                <c:pt idx="931">
                  <c:v>65</c:v>
                </c:pt>
                <c:pt idx="932">
                  <c:v>65</c:v>
                </c:pt>
                <c:pt idx="933">
                  <c:v>65</c:v>
                </c:pt>
                <c:pt idx="934">
                  <c:v>65</c:v>
                </c:pt>
                <c:pt idx="935">
                  <c:v>65</c:v>
                </c:pt>
                <c:pt idx="936">
                  <c:v>65</c:v>
                </c:pt>
                <c:pt idx="937">
                  <c:v>65</c:v>
                </c:pt>
                <c:pt idx="938">
                  <c:v>65</c:v>
                </c:pt>
                <c:pt idx="939">
                  <c:v>65</c:v>
                </c:pt>
                <c:pt idx="940">
                  <c:v>65</c:v>
                </c:pt>
                <c:pt idx="941">
                  <c:v>65</c:v>
                </c:pt>
                <c:pt idx="942">
                  <c:v>65</c:v>
                </c:pt>
                <c:pt idx="943">
                  <c:v>65</c:v>
                </c:pt>
                <c:pt idx="944">
                  <c:v>65</c:v>
                </c:pt>
                <c:pt idx="945">
                  <c:v>65</c:v>
                </c:pt>
                <c:pt idx="946">
                  <c:v>65</c:v>
                </c:pt>
                <c:pt idx="947">
                  <c:v>65</c:v>
                </c:pt>
                <c:pt idx="948">
                  <c:v>65</c:v>
                </c:pt>
                <c:pt idx="949">
                  <c:v>65</c:v>
                </c:pt>
                <c:pt idx="950">
                  <c:v>65</c:v>
                </c:pt>
                <c:pt idx="951">
                  <c:v>65</c:v>
                </c:pt>
                <c:pt idx="952">
                  <c:v>65</c:v>
                </c:pt>
                <c:pt idx="953">
                  <c:v>65</c:v>
                </c:pt>
                <c:pt idx="954">
                  <c:v>65</c:v>
                </c:pt>
                <c:pt idx="955">
                  <c:v>65</c:v>
                </c:pt>
                <c:pt idx="956">
                  <c:v>65</c:v>
                </c:pt>
                <c:pt idx="957">
                  <c:v>65</c:v>
                </c:pt>
                <c:pt idx="958">
                  <c:v>65</c:v>
                </c:pt>
                <c:pt idx="959">
                  <c:v>65</c:v>
                </c:pt>
                <c:pt idx="960">
                  <c:v>65</c:v>
                </c:pt>
                <c:pt idx="961">
                  <c:v>65</c:v>
                </c:pt>
                <c:pt idx="962">
                  <c:v>65</c:v>
                </c:pt>
                <c:pt idx="963">
                  <c:v>65</c:v>
                </c:pt>
                <c:pt idx="964">
                  <c:v>65</c:v>
                </c:pt>
                <c:pt idx="965">
                  <c:v>65</c:v>
                </c:pt>
                <c:pt idx="966">
                  <c:v>65</c:v>
                </c:pt>
                <c:pt idx="967">
                  <c:v>65</c:v>
                </c:pt>
                <c:pt idx="968">
                  <c:v>65</c:v>
                </c:pt>
                <c:pt idx="969">
                  <c:v>65</c:v>
                </c:pt>
                <c:pt idx="970">
                  <c:v>65</c:v>
                </c:pt>
                <c:pt idx="971">
                  <c:v>65</c:v>
                </c:pt>
                <c:pt idx="972">
                  <c:v>65</c:v>
                </c:pt>
                <c:pt idx="973">
                  <c:v>65</c:v>
                </c:pt>
                <c:pt idx="974">
                  <c:v>65</c:v>
                </c:pt>
                <c:pt idx="975">
                  <c:v>65</c:v>
                </c:pt>
                <c:pt idx="976">
                  <c:v>65</c:v>
                </c:pt>
                <c:pt idx="977">
                  <c:v>65</c:v>
                </c:pt>
                <c:pt idx="978">
                  <c:v>65</c:v>
                </c:pt>
                <c:pt idx="979">
                  <c:v>65</c:v>
                </c:pt>
                <c:pt idx="980">
                  <c:v>65</c:v>
                </c:pt>
                <c:pt idx="981">
                  <c:v>65</c:v>
                </c:pt>
                <c:pt idx="982">
                  <c:v>65</c:v>
                </c:pt>
                <c:pt idx="983">
                  <c:v>65</c:v>
                </c:pt>
                <c:pt idx="984">
                  <c:v>65</c:v>
                </c:pt>
                <c:pt idx="985">
                  <c:v>65</c:v>
                </c:pt>
                <c:pt idx="986">
                  <c:v>65</c:v>
                </c:pt>
                <c:pt idx="987">
                  <c:v>65</c:v>
                </c:pt>
                <c:pt idx="988">
                  <c:v>65</c:v>
                </c:pt>
                <c:pt idx="989">
                  <c:v>65</c:v>
                </c:pt>
                <c:pt idx="990">
                  <c:v>65</c:v>
                </c:pt>
                <c:pt idx="991">
                  <c:v>65</c:v>
                </c:pt>
                <c:pt idx="992">
                  <c:v>65</c:v>
                </c:pt>
                <c:pt idx="993">
                  <c:v>65</c:v>
                </c:pt>
                <c:pt idx="994">
                  <c:v>65</c:v>
                </c:pt>
                <c:pt idx="995">
                  <c:v>65</c:v>
                </c:pt>
                <c:pt idx="996">
                  <c:v>65</c:v>
                </c:pt>
                <c:pt idx="997">
                  <c:v>65</c:v>
                </c:pt>
                <c:pt idx="998">
                  <c:v>65</c:v>
                </c:pt>
                <c:pt idx="999">
                  <c:v>65</c:v>
                </c:pt>
                <c:pt idx="1000">
                  <c:v>65</c:v>
                </c:pt>
                <c:pt idx="1001">
                  <c:v>65</c:v>
                </c:pt>
                <c:pt idx="1002">
                  <c:v>65</c:v>
                </c:pt>
                <c:pt idx="1003">
                  <c:v>65</c:v>
                </c:pt>
                <c:pt idx="1004">
                  <c:v>65</c:v>
                </c:pt>
                <c:pt idx="1005">
                  <c:v>65</c:v>
                </c:pt>
                <c:pt idx="1006">
                  <c:v>65</c:v>
                </c:pt>
                <c:pt idx="1007">
                  <c:v>65</c:v>
                </c:pt>
                <c:pt idx="1008">
                  <c:v>65</c:v>
                </c:pt>
                <c:pt idx="1009">
                  <c:v>65</c:v>
                </c:pt>
                <c:pt idx="1010">
                  <c:v>65</c:v>
                </c:pt>
                <c:pt idx="1011">
                  <c:v>65</c:v>
                </c:pt>
                <c:pt idx="1012">
                  <c:v>65</c:v>
                </c:pt>
                <c:pt idx="1013">
                  <c:v>65</c:v>
                </c:pt>
                <c:pt idx="1014">
                  <c:v>65</c:v>
                </c:pt>
                <c:pt idx="1015">
                  <c:v>65</c:v>
                </c:pt>
                <c:pt idx="1016">
                  <c:v>65</c:v>
                </c:pt>
                <c:pt idx="1017">
                  <c:v>65</c:v>
                </c:pt>
                <c:pt idx="1018">
                  <c:v>65</c:v>
                </c:pt>
                <c:pt idx="1019">
                  <c:v>65</c:v>
                </c:pt>
                <c:pt idx="1020">
                  <c:v>65</c:v>
                </c:pt>
                <c:pt idx="1021">
                  <c:v>65</c:v>
                </c:pt>
                <c:pt idx="1022">
                  <c:v>65</c:v>
                </c:pt>
                <c:pt idx="1023">
                  <c:v>65</c:v>
                </c:pt>
                <c:pt idx="1024">
                  <c:v>65</c:v>
                </c:pt>
                <c:pt idx="1025">
                  <c:v>65</c:v>
                </c:pt>
                <c:pt idx="1026">
                  <c:v>65</c:v>
                </c:pt>
                <c:pt idx="1027">
                  <c:v>65</c:v>
                </c:pt>
                <c:pt idx="1028">
                  <c:v>65</c:v>
                </c:pt>
                <c:pt idx="1029">
                  <c:v>65</c:v>
                </c:pt>
                <c:pt idx="1030">
                  <c:v>65</c:v>
                </c:pt>
                <c:pt idx="1031">
                  <c:v>65</c:v>
                </c:pt>
                <c:pt idx="1032">
                  <c:v>65</c:v>
                </c:pt>
                <c:pt idx="1033">
                  <c:v>65</c:v>
                </c:pt>
                <c:pt idx="1034">
                  <c:v>65</c:v>
                </c:pt>
                <c:pt idx="1035">
                  <c:v>65</c:v>
                </c:pt>
                <c:pt idx="1036">
                  <c:v>65</c:v>
                </c:pt>
                <c:pt idx="1037">
                  <c:v>65</c:v>
                </c:pt>
                <c:pt idx="1038">
                  <c:v>65</c:v>
                </c:pt>
                <c:pt idx="1039">
                  <c:v>65</c:v>
                </c:pt>
                <c:pt idx="1040">
                  <c:v>65</c:v>
                </c:pt>
                <c:pt idx="1041">
                  <c:v>65</c:v>
                </c:pt>
                <c:pt idx="1042">
                  <c:v>65</c:v>
                </c:pt>
                <c:pt idx="1043">
                  <c:v>65</c:v>
                </c:pt>
                <c:pt idx="1044">
                  <c:v>65</c:v>
                </c:pt>
                <c:pt idx="1045">
                  <c:v>65</c:v>
                </c:pt>
                <c:pt idx="1046">
                  <c:v>65</c:v>
                </c:pt>
                <c:pt idx="1047">
                  <c:v>65</c:v>
                </c:pt>
                <c:pt idx="1048">
                  <c:v>65</c:v>
                </c:pt>
                <c:pt idx="1049">
                  <c:v>65</c:v>
                </c:pt>
                <c:pt idx="1050">
                  <c:v>65</c:v>
                </c:pt>
                <c:pt idx="1051">
                  <c:v>65</c:v>
                </c:pt>
                <c:pt idx="1052">
                  <c:v>65</c:v>
                </c:pt>
                <c:pt idx="1053">
                  <c:v>65</c:v>
                </c:pt>
                <c:pt idx="1054">
                  <c:v>65</c:v>
                </c:pt>
                <c:pt idx="1055">
                  <c:v>65</c:v>
                </c:pt>
                <c:pt idx="1056">
                  <c:v>65</c:v>
                </c:pt>
                <c:pt idx="1057">
                  <c:v>65</c:v>
                </c:pt>
                <c:pt idx="1058">
                  <c:v>65</c:v>
                </c:pt>
                <c:pt idx="1059">
                  <c:v>65</c:v>
                </c:pt>
                <c:pt idx="1060">
                  <c:v>65</c:v>
                </c:pt>
                <c:pt idx="1061">
                  <c:v>65</c:v>
                </c:pt>
                <c:pt idx="1062">
                  <c:v>65</c:v>
                </c:pt>
                <c:pt idx="1063">
                  <c:v>65</c:v>
                </c:pt>
                <c:pt idx="1064">
                  <c:v>65</c:v>
                </c:pt>
                <c:pt idx="1065">
                  <c:v>65</c:v>
                </c:pt>
                <c:pt idx="1066">
                  <c:v>65</c:v>
                </c:pt>
                <c:pt idx="1067">
                  <c:v>65</c:v>
                </c:pt>
                <c:pt idx="1068">
                  <c:v>65</c:v>
                </c:pt>
                <c:pt idx="1069">
                  <c:v>65</c:v>
                </c:pt>
                <c:pt idx="1070">
                  <c:v>65</c:v>
                </c:pt>
                <c:pt idx="1071">
                  <c:v>65</c:v>
                </c:pt>
                <c:pt idx="1072">
                  <c:v>65</c:v>
                </c:pt>
                <c:pt idx="1073">
                  <c:v>65</c:v>
                </c:pt>
                <c:pt idx="1074">
                  <c:v>65</c:v>
                </c:pt>
                <c:pt idx="1075">
                  <c:v>65</c:v>
                </c:pt>
                <c:pt idx="1076">
                  <c:v>65</c:v>
                </c:pt>
                <c:pt idx="1077">
                  <c:v>65</c:v>
                </c:pt>
                <c:pt idx="1078">
                  <c:v>65</c:v>
                </c:pt>
                <c:pt idx="1079">
                  <c:v>65</c:v>
                </c:pt>
                <c:pt idx="1080">
                  <c:v>65</c:v>
                </c:pt>
                <c:pt idx="1081">
                  <c:v>65</c:v>
                </c:pt>
                <c:pt idx="1082">
                  <c:v>65</c:v>
                </c:pt>
                <c:pt idx="1083">
                  <c:v>65</c:v>
                </c:pt>
                <c:pt idx="1084">
                  <c:v>65</c:v>
                </c:pt>
                <c:pt idx="1085">
                  <c:v>65</c:v>
                </c:pt>
                <c:pt idx="1086">
                  <c:v>65</c:v>
                </c:pt>
                <c:pt idx="1087">
                  <c:v>65</c:v>
                </c:pt>
                <c:pt idx="1088">
                  <c:v>65</c:v>
                </c:pt>
                <c:pt idx="1089">
                  <c:v>65</c:v>
                </c:pt>
                <c:pt idx="1090">
                  <c:v>65</c:v>
                </c:pt>
                <c:pt idx="1091">
                  <c:v>65</c:v>
                </c:pt>
                <c:pt idx="1092">
                  <c:v>65</c:v>
                </c:pt>
                <c:pt idx="1093">
                  <c:v>65</c:v>
                </c:pt>
                <c:pt idx="1094">
                  <c:v>65</c:v>
                </c:pt>
                <c:pt idx="1095">
                  <c:v>65</c:v>
                </c:pt>
                <c:pt idx="1096">
                  <c:v>65</c:v>
                </c:pt>
                <c:pt idx="1097">
                  <c:v>65</c:v>
                </c:pt>
                <c:pt idx="1098">
                  <c:v>65</c:v>
                </c:pt>
                <c:pt idx="1099">
                  <c:v>65</c:v>
                </c:pt>
                <c:pt idx="1100">
                  <c:v>65</c:v>
                </c:pt>
                <c:pt idx="1101">
                  <c:v>65</c:v>
                </c:pt>
                <c:pt idx="1102">
                  <c:v>65</c:v>
                </c:pt>
                <c:pt idx="1103">
                  <c:v>65</c:v>
                </c:pt>
                <c:pt idx="1104">
                  <c:v>65</c:v>
                </c:pt>
                <c:pt idx="1105">
                  <c:v>65</c:v>
                </c:pt>
                <c:pt idx="1106">
                  <c:v>65</c:v>
                </c:pt>
                <c:pt idx="1107">
                  <c:v>65</c:v>
                </c:pt>
                <c:pt idx="1108">
                  <c:v>65</c:v>
                </c:pt>
                <c:pt idx="1109">
                  <c:v>65</c:v>
                </c:pt>
                <c:pt idx="1110">
                  <c:v>65</c:v>
                </c:pt>
                <c:pt idx="1111">
                  <c:v>65</c:v>
                </c:pt>
                <c:pt idx="1112">
                  <c:v>65</c:v>
                </c:pt>
                <c:pt idx="1113">
                  <c:v>65</c:v>
                </c:pt>
                <c:pt idx="1114">
                  <c:v>65</c:v>
                </c:pt>
                <c:pt idx="1115">
                  <c:v>65</c:v>
                </c:pt>
                <c:pt idx="1116">
                  <c:v>65</c:v>
                </c:pt>
                <c:pt idx="1117">
                  <c:v>65</c:v>
                </c:pt>
                <c:pt idx="1118">
                  <c:v>65</c:v>
                </c:pt>
                <c:pt idx="1119">
                  <c:v>65</c:v>
                </c:pt>
                <c:pt idx="1120">
                  <c:v>65</c:v>
                </c:pt>
                <c:pt idx="1121">
                  <c:v>65</c:v>
                </c:pt>
                <c:pt idx="1122">
                  <c:v>65</c:v>
                </c:pt>
                <c:pt idx="1123">
                  <c:v>65</c:v>
                </c:pt>
                <c:pt idx="1124">
                  <c:v>65</c:v>
                </c:pt>
                <c:pt idx="1125">
                  <c:v>65</c:v>
                </c:pt>
                <c:pt idx="1126">
                  <c:v>65</c:v>
                </c:pt>
                <c:pt idx="1127">
                  <c:v>65</c:v>
                </c:pt>
                <c:pt idx="1128">
                  <c:v>65</c:v>
                </c:pt>
                <c:pt idx="1129">
                  <c:v>65</c:v>
                </c:pt>
                <c:pt idx="1130">
                  <c:v>65</c:v>
                </c:pt>
                <c:pt idx="1131">
                  <c:v>65</c:v>
                </c:pt>
                <c:pt idx="1132">
                  <c:v>65</c:v>
                </c:pt>
                <c:pt idx="1133">
                  <c:v>65</c:v>
                </c:pt>
                <c:pt idx="1134">
                  <c:v>65</c:v>
                </c:pt>
                <c:pt idx="1135">
                  <c:v>65</c:v>
                </c:pt>
                <c:pt idx="1136">
                  <c:v>65</c:v>
                </c:pt>
                <c:pt idx="1137">
                  <c:v>65</c:v>
                </c:pt>
                <c:pt idx="1138">
                  <c:v>65</c:v>
                </c:pt>
                <c:pt idx="1139">
                  <c:v>65</c:v>
                </c:pt>
                <c:pt idx="1140">
                  <c:v>65</c:v>
                </c:pt>
                <c:pt idx="1141">
                  <c:v>65</c:v>
                </c:pt>
                <c:pt idx="1142">
                  <c:v>65</c:v>
                </c:pt>
                <c:pt idx="1143">
                  <c:v>65</c:v>
                </c:pt>
                <c:pt idx="1144">
                  <c:v>65</c:v>
                </c:pt>
                <c:pt idx="1145">
                  <c:v>65</c:v>
                </c:pt>
                <c:pt idx="1146">
                  <c:v>65</c:v>
                </c:pt>
                <c:pt idx="1147">
                  <c:v>65</c:v>
                </c:pt>
                <c:pt idx="1148">
                  <c:v>65</c:v>
                </c:pt>
                <c:pt idx="1149">
                  <c:v>65</c:v>
                </c:pt>
                <c:pt idx="1150">
                  <c:v>65</c:v>
                </c:pt>
                <c:pt idx="1151">
                  <c:v>65</c:v>
                </c:pt>
                <c:pt idx="1152">
                  <c:v>65</c:v>
                </c:pt>
                <c:pt idx="1153">
                  <c:v>65</c:v>
                </c:pt>
                <c:pt idx="1154">
                  <c:v>65</c:v>
                </c:pt>
                <c:pt idx="1155">
                  <c:v>65</c:v>
                </c:pt>
                <c:pt idx="1156">
                  <c:v>65</c:v>
                </c:pt>
                <c:pt idx="1157">
                  <c:v>65</c:v>
                </c:pt>
                <c:pt idx="1158">
                  <c:v>65</c:v>
                </c:pt>
                <c:pt idx="1159">
                  <c:v>65</c:v>
                </c:pt>
                <c:pt idx="1160">
                  <c:v>65</c:v>
                </c:pt>
                <c:pt idx="1161">
                  <c:v>65</c:v>
                </c:pt>
                <c:pt idx="1162">
                  <c:v>65</c:v>
                </c:pt>
                <c:pt idx="1163">
                  <c:v>65</c:v>
                </c:pt>
                <c:pt idx="1164">
                  <c:v>65</c:v>
                </c:pt>
                <c:pt idx="1165">
                  <c:v>65</c:v>
                </c:pt>
                <c:pt idx="1166">
                  <c:v>65</c:v>
                </c:pt>
                <c:pt idx="1167">
                  <c:v>65</c:v>
                </c:pt>
                <c:pt idx="1168">
                  <c:v>65</c:v>
                </c:pt>
                <c:pt idx="1169">
                  <c:v>65</c:v>
                </c:pt>
                <c:pt idx="1170">
                  <c:v>65</c:v>
                </c:pt>
                <c:pt idx="1171">
                  <c:v>65</c:v>
                </c:pt>
                <c:pt idx="1172">
                  <c:v>65</c:v>
                </c:pt>
                <c:pt idx="1173">
                  <c:v>65</c:v>
                </c:pt>
                <c:pt idx="1174">
                  <c:v>65</c:v>
                </c:pt>
                <c:pt idx="1175">
                  <c:v>65</c:v>
                </c:pt>
                <c:pt idx="1176">
                  <c:v>65</c:v>
                </c:pt>
                <c:pt idx="1177">
                  <c:v>65</c:v>
                </c:pt>
                <c:pt idx="1178">
                  <c:v>65</c:v>
                </c:pt>
                <c:pt idx="1179">
                  <c:v>65</c:v>
                </c:pt>
                <c:pt idx="1180">
                  <c:v>65</c:v>
                </c:pt>
                <c:pt idx="1181">
                  <c:v>65</c:v>
                </c:pt>
                <c:pt idx="1182">
                  <c:v>65</c:v>
                </c:pt>
                <c:pt idx="1183">
                  <c:v>65</c:v>
                </c:pt>
                <c:pt idx="1184">
                  <c:v>65</c:v>
                </c:pt>
                <c:pt idx="1185">
                  <c:v>65</c:v>
                </c:pt>
                <c:pt idx="1186">
                  <c:v>65</c:v>
                </c:pt>
                <c:pt idx="1187">
                  <c:v>65</c:v>
                </c:pt>
                <c:pt idx="1188">
                  <c:v>65</c:v>
                </c:pt>
                <c:pt idx="1189">
                  <c:v>65</c:v>
                </c:pt>
                <c:pt idx="1190">
                  <c:v>65</c:v>
                </c:pt>
                <c:pt idx="1191">
                  <c:v>65</c:v>
                </c:pt>
                <c:pt idx="1192">
                  <c:v>65</c:v>
                </c:pt>
                <c:pt idx="1193">
                  <c:v>65</c:v>
                </c:pt>
                <c:pt idx="1194">
                  <c:v>65</c:v>
                </c:pt>
                <c:pt idx="1195">
                  <c:v>65</c:v>
                </c:pt>
                <c:pt idx="1196">
                  <c:v>65</c:v>
                </c:pt>
                <c:pt idx="1197">
                  <c:v>65</c:v>
                </c:pt>
                <c:pt idx="1198">
                  <c:v>65</c:v>
                </c:pt>
                <c:pt idx="1199">
                  <c:v>65</c:v>
                </c:pt>
                <c:pt idx="1200">
                  <c:v>65</c:v>
                </c:pt>
                <c:pt idx="1201">
                  <c:v>65</c:v>
                </c:pt>
                <c:pt idx="1202">
                  <c:v>65</c:v>
                </c:pt>
                <c:pt idx="1203">
                  <c:v>65</c:v>
                </c:pt>
                <c:pt idx="1204">
                  <c:v>65</c:v>
                </c:pt>
                <c:pt idx="1205">
                  <c:v>65</c:v>
                </c:pt>
                <c:pt idx="1206">
                  <c:v>65</c:v>
                </c:pt>
                <c:pt idx="1207">
                  <c:v>65</c:v>
                </c:pt>
                <c:pt idx="1208">
                  <c:v>65</c:v>
                </c:pt>
                <c:pt idx="1209">
                  <c:v>65</c:v>
                </c:pt>
                <c:pt idx="1210">
                  <c:v>65</c:v>
                </c:pt>
                <c:pt idx="1211">
                  <c:v>65</c:v>
                </c:pt>
                <c:pt idx="1212">
                  <c:v>65</c:v>
                </c:pt>
                <c:pt idx="1213">
                  <c:v>65</c:v>
                </c:pt>
                <c:pt idx="1214">
                  <c:v>65</c:v>
                </c:pt>
                <c:pt idx="1215">
                  <c:v>65</c:v>
                </c:pt>
                <c:pt idx="1216">
                  <c:v>65</c:v>
                </c:pt>
                <c:pt idx="1217">
                  <c:v>65</c:v>
                </c:pt>
                <c:pt idx="1218">
                  <c:v>65</c:v>
                </c:pt>
                <c:pt idx="1219">
                  <c:v>65</c:v>
                </c:pt>
                <c:pt idx="1220">
                  <c:v>65</c:v>
                </c:pt>
                <c:pt idx="1221">
                  <c:v>65</c:v>
                </c:pt>
                <c:pt idx="1222">
                  <c:v>65</c:v>
                </c:pt>
                <c:pt idx="1223">
                  <c:v>65</c:v>
                </c:pt>
                <c:pt idx="1224">
                  <c:v>65</c:v>
                </c:pt>
                <c:pt idx="1225">
                  <c:v>65</c:v>
                </c:pt>
                <c:pt idx="1226">
                  <c:v>65</c:v>
                </c:pt>
                <c:pt idx="1227">
                  <c:v>65</c:v>
                </c:pt>
                <c:pt idx="1228">
                  <c:v>65</c:v>
                </c:pt>
                <c:pt idx="1229">
                  <c:v>65</c:v>
                </c:pt>
                <c:pt idx="1230">
                  <c:v>65</c:v>
                </c:pt>
                <c:pt idx="1231">
                  <c:v>65</c:v>
                </c:pt>
                <c:pt idx="1232">
                  <c:v>65</c:v>
                </c:pt>
                <c:pt idx="1233">
                  <c:v>65</c:v>
                </c:pt>
                <c:pt idx="1234">
                  <c:v>65</c:v>
                </c:pt>
                <c:pt idx="1235">
                  <c:v>65</c:v>
                </c:pt>
                <c:pt idx="1236">
                  <c:v>65</c:v>
                </c:pt>
                <c:pt idx="1237">
                  <c:v>65</c:v>
                </c:pt>
                <c:pt idx="1238">
                  <c:v>65</c:v>
                </c:pt>
                <c:pt idx="1239">
                  <c:v>65</c:v>
                </c:pt>
                <c:pt idx="1240">
                  <c:v>65</c:v>
                </c:pt>
                <c:pt idx="1241">
                  <c:v>65</c:v>
                </c:pt>
                <c:pt idx="1242">
                  <c:v>65</c:v>
                </c:pt>
                <c:pt idx="1243">
                  <c:v>65</c:v>
                </c:pt>
                <c:pt idx="1244">
                  <c:v>65</c:v>
                </c:pt>
                <c:pt idx="1245">
                  <c:v>65</c:v>
                </c:pt>
                <c:pt idx="1246">
                  <c:v>65</c:v>
                </c:pt>
                <c:pt idx="1247">
                  <c:v>65</c:v>
                </c:pt>
                <c:pt idx="1248">
                  <c:v>65</c:v>
                </c:pt>
                <c:pt idx="1249">
                  <c:v>65</c:v>
                </c:pt>
                <c:pt idx="1250">
                  <c:v>65</c:v>
                </c:pt>
                <c:pt idx="1251">
                  <c:v>65</c:v>
                </c:pt>
                <c:pt idx="1252">
                  <c:v>65</c:v>
                </c:pt>
                <c:pt idx="1253">
                  <c:v>65</c:v>
                </c:pt>
                <c:pt idx="1254">
                  <c:v>65</c:v>
                </c:pt>
                <c:pt idx="1255">
                  <c:v>65</c:v>
                </c:pt>
                <c:pt idx="1256">
                  <c:v>65</c:v>
                </c:pt>
                <c:pt idx="1257">
                  <c:v>65</c:v>
                </c:pt>
                <c:pt idx="1258">
                  <c:v>65</c:v>
                </c:pt>
                <c:pt idx="1259">
                  <c:v>65</c:v>
                </c:pt>
                <c:pt idx="1260">
                  <c:v>65</c:v>
                </c:pt>
                <c:pt idx="1261">
                  <c:v>65</c:v>
                </c:pt>
                <c:pt idx="1262">
                  <c:v>65</c:v>
                </c:pt>
                <c:pt idx="1263">
                  <c:v>65</c:v>
                </c:pt>
                <c:pt idx="1264">
                  <c:v>65</c:v>
                </c:pt>
                <c:pt idx="1265">
                  <c:v>65</c:v>
                </c:pt>
                <c:pt idx="1266">
                  <c:v>65</c:v>
                </c:pt>
                <c:pt idx="1267">
                  <c:v>65</c:v>
                </c:pt>
                <c:pt idx="1268">
                  <c:v>65</c:v>
                </c:pt>
                <c:pt idx="1269">
                  <c:v>65</c:v>
                </c:pt>
                <c:pt idx="1270">
                  <c:v>65</c:v>
                </c:pt>
                <c:pt idx="1271">
                  <c:v>65</c:v>
                </c:pt>
                <c:pt idx="1272">
                  <c:v>65</c:v>
                </c:pt>
                <c:pt idx="1273">
                  <c:v>65</c:v>
                </c:pt>
                <c:pt idx="1274">
                  <c:v>65</c:v>
                </c:pt>
                <c:pt idx="1275">
                  <c:v>65</c:v>
                </c:pt>
                <c:pt idx="1276">
                  <c:v>65</c:v>
                </c:pt>
                <c:pt idx="1277">
                  <c:v>65</c:v>
                </c:pt>
                <c:pt idx="1278">
                  <c:v>65</c:v>
                </c:pt>
                <c:pt idx="1279">
                  <c:v>65</c:v>
                </c:pt>
                <c:pt idx="1280">
                  <c:v>65</c:v>
                </c:pt>
                <c:pt idx="1281">
                  <c:v>65</c:v>
                </c:pt>
                <c:pt idx="1282">
                  <c:v>65</c:v>
                </c:pt>
                <c:pt idx="1283">
                  <c:v>65</c:v>
                </c:pt>
                <c:pt idx="1284">
                  <c:v>65</c:v>
                </c:pt>
                <c:pt idx="1285">
                  <c:v>65</c:v>
                </c:pt>
                <c:pt idx="1286">
                  <c:v>65</c:v>
                </c:pt>
                <c:pt idx="1287">
                  <c:v>65</c:v>
                </c:pt>
                <c:pt idx="1288">
                  <c:v>65</c:v>
                </c:pt>
                <c:pt idx="1289">
                  <c:v>65</c:v>
                </c:pt>
                <c:pt idx="1290">
                  <c:v>65</c:v>
                </c:pt>
                <c:pt idx="1291">
                  <c:v>65</c:v>
                </c:pt>
                <c:pt idx="1292">
                  <c:v>65</c:v>
                </c:pt>
                <c:pt idx="1293">
                  <c:v>65</c:v>
                </c:pt>
                <c:pt idx="1294">
                  <c:v>65</c:v>
                </c:pt>
                <c:pt idx="1295">
                  <c:v>65</c:v>
                </c:pt>
                <c:pt idx="1296">
                  <c:v>65</c:v>
                </c:pt>
                <c:pt idx="1297">
                  <c:v>65</c:v>
                </c:pt>
                <c:pt idx="1298">
                  <c:v>65</c:v>
                </c:pt>
                <c:pt idx="1299">
                  <c:v>80</c:v>
                </c:pt>
                <c:pt idx="1300">
                  <c:v>80</c:v>
                </c:pt>
                <c:pt idx="1301">
                  <c:v>80</c:v>
                </c:pt>
                <c:pt idx="1302">
                  <c:v>80</c:v>
                </c:pt>
                <c:pt idx="1303">
                  <c:v>80</c:v>
                </c:pt>
                <c:pt idx="1304">
                  <c:v>80</c:v>
                </c:pt>
                <c:pt idx="1305">
                  <c:v>80</c:v>
                </c:pt>
                <c:pt idx="1306">
                  <c:v>80</c:v>
                </c:pt>
                <c:pt idx="1307">
                  <c:v>80</c:v>
                </c:pt>
                <c:pt idx="1308">
                  <c:v>80</c:v>
                </c:pt>
                <c:pt idx="1309">
                  <c:v>80</c:v>
                </c:pt>
                <c:pt idx="1310">
                  <c:v>80</c:v>
                </c:pt>
                <c:pt idx="1311">
                  <c:v>80</c:v>
                </c:pt>
                <c:pt idx="1312">
                  <c:v>80</c:v>
                </c:pt>
                <c:pt idx="1313">
                  <c:v>80</c:v>
                </c:pt>
                <c:pt idx="1314">
                  <c:v>80</c:v>
                </c:pt>
                <c:pt idx="1315">
                  <c:v>80</c:v>
                </c:pt>
                <c:pt idx="1316">
                  <c:v>80</c:v>
                </c:pt>
                <c:pt idx="1317">
                  <c:v>80</c:v>
                </c:pt>
                <c:pt idx="1318">
                  <c:v>80</c:v>
                </c:pt>
                <c:pt idx="1319">
                  <c:v>80</c:v>
                </c:pt>
                <c:pt idx="1320">
                  <c:v>80</c:v>
                </c:pt>
                <c:pt idx="1321">
                  <c:v>80</c:v>
                </c:pt>
                <c:pt idx="1322">
                  <c:v>80</c:v>
                </c:pt>
                <c:pt idx="1323">
                  <c:v>80</c:v>
                </c:pt>
                <c:pt idx="1324">
                  <c:v>80</c:v>
                </c:pt>
                <c:pt idx="1325">
                  <c:v>80</c:v>
                </c:pt>
                <c:pt idx="1326">
                  <c:v>80</c:v>
                </c:pt>
                <c:pt idx="1327">
                  <c:v>80</c:v>
                </c:pt>
                <c:pt idx="1328">
                  <c:v>80</c:v>
                </c:pt>
                <c:pt idx="1329">
                  <c:v>80</c:v>
                </c:pt>
                <c:pt idx="1330">
                  <c:v>80</c:v>
                </c:pt>
                <c:pt idx="1331">
                  <c:v>80</c:v>
                </c:pt>
                <c:pt idx="1332">
                  <c:v>80</c:v>
                </c:pt>
                <c:pt idx="1333">
                  <c:v>80</c:v>
                </c:pt>
                <c:pt idx="1334">
                  <c:v>80</c:v>
                </c:pt>
                <c:pt idx="1335">
                  <c:v>80</c:v>
                </c:pt>
                <c:pt idx="1336">
                  <c:v>80</c:v>
                </c:pt>
                <c:pt idx="1337">
                  <c:v>80</c:v>
                </c:pt>
                <c:pt idx="1338">
                  <c:v>80</c:v>
                </c:pt>
                <c:pt idx="1339">
                  <c:v>80</c:v>
                </c:pt>
                <c:pt idx="1340">
                  <c:v>80</c:v>
                </c:pt>
                <c:pt idx="1341">
                  <c:v>80</c:v>
                </c:pt>
                <c:pt idx="1342">
                  <c:v>80</c:v>
                </c:pt>
                <c:pt idx="1343">
                  <c:v>80</c:v>
                </c:pt>
                <c:pt idx="1344">
                  <c:v>80</c:v>
                </c:pt>
                <c:pt idx="1345">
                  <c:v>80</c:v>
                </c:pt>
                <c:pt idx="1346">
                  <c:v>80</c:v>
                </c:pt>
                <c:pt idx="1347">
                  <c:v>80</c:v>
                </c:pt>
                <c:pt idx="1348">
                  <c:v>80</c:v>
                </c:pt>
                <c:pt idx="1349">
                  <c:v>80</c:v>
                </c:pt>
                <c:pt idx="1350">
                  <c:v>80</c:v>
                </c:pt>
                <c:pt idx="1351">
                  <c:v>80</c:v>
                </c:pt>
                <c:pt idx="1352">
                  <c:v>80</c:v>
                </c:pt>
                <c:pt idx="1353">
                  <c:v>80</c:v>
                </c:pt>
                <c:pt idx="1354">
                  <c:v>80</c:v>
                </c:pt>
                <c:pt idx="1355">
                  <c:v>80</c:v>
                </c:pt>
                <c:pt idx="1356">
                  <c:v>80</c:v>
                </c:pt>
                <c:pt idx="1357">
                  <c:v>80</c:v>
                </c:pt>
                <c:pt idx="1358">
                  <c:v>80</c:v>
                </c:pt>
                <c:pt idx="1359">
                  <c:v>80</c:v>
                </c:pt>
                <c:pt idx="1360">
                  <c:v>80</c:v>
                </c:pt>
                <c:pt idx="1361">
                  <c:v>80</c:v>
                </c:pt>
                <c:pt idx="1362">
                  <c:v>80</c:v>
                </c:pt>
                <c:pt idx="1363">
                  <c:v>80</c:v>
                </c:pt>
                <c:pt idx="1364">
                  <c:v>80</c:v>
                </c:pt>
                <c:pt idx="1365">
                  <c:v>80</c:v>
                </c:pt>
                <c:pt idx="1366">
                  <c:v>80</c:v>
                </c:pt>
                <c:pt idx="1367">
                  <c:v>80</c:v>
                </c:pt>
                <c:pt idx="1368">
                  <c:v>80</c:v>
                </c:pt>
                <c:pt idx="1369">
                  <c:v>80</c:v>
                </c:pt>
                <c:pt idx="1370">
                  <c:v>80</c:v>
                </c:pt>
                <c:pt idx="1371">
                  <c:v>80</c:v>
                </c:pt>
                <c:pt idx="1372">
                  <c:v>80</c:v>
                </c:pt>
                <c:pt idx="1373">
                  <c:v>80</c:v>
                </c:pt>
                <c:pt idx="1374">
                  <c:v>80</c:v>
                </c:pt>
                <c:pt idx="1375">
                  <c:v>80</c:v>
                </c:pt>
                <c:pt idx="1376">
                  <c:v>80</c:v>
                </c:pt>
                <c:pt idx="1377">
                  <c:v>80</c:v>
                </c:pt>
                <c:pt idx="1378">
                  <c:v>80</c:v>
                </c:pt>
                <c:pt idx="1379">
                  <c:v>80</c:v>
                </c:pt>
                <c:pt idx="1380">
                  <c:v>80</c:v>
                </c:pt>
                <c:pt idx="1381">
                  <c:v>80</c:v>
                </c:pt>
                <c:pt idx="1382">
                  <c:v>80</c:v>
                </c:pt>
                <c:pt idx="1383">
                  <c:v>80</c:v>
                </c:pt>
                <c:pt idx="1384">
                  <c:v>80</c:v>
                </c:pt>
                <c:pt idx="1385">
                  <c:v>80</c:v>
                </c:pt>
                <c:pt idx="1386">
                  <c:v>80</c:v>
                </c:pt>
                <c:pt idx="1387">
                  <c:v>80</c:v>
                </c:pt>
                <c:pt idx="1388">
                  <c:v>80</c:v>
                </c:pt>
                <c:pt idx="1389">
                  <c:v>80</c:v>
                </c:pt>
                <c:pt idx="1390">
                  <c:v>80</c:v>
                </c:pt>
                <c:pt idx="1391">
                  <c:v>80</c:v>
                </c:pt>
                <c:pt idx="1392">
                  <c:v>80</c:v>
                </c:pt>
                <c:pt idx="1393">
                  <c:v>80</c:v>
                </c:pt>
                <c:pt idx="1394">
                  <c:v>80</c:v>
                </c:pt>
                <c:pt idx="1395">
                  <c:v>80</c:v>
                </c:pt>
                <c:pt idx="1396">
                  <c:v>80</c:v>
                </c:pt>
                <c:pt idx="1397">
                  <c:v>80</c:v>
                </c:pt>
                <c:pt idx="1398">
                  <c:v>80</c:v>
                </c:pt>
                <c:pt idx="1399">
                  <c:v>80</c:v>
                </c:pt>
                <c:pt idx="1400">
                  <c:v>80</c:v>
                </c:pt>
                <c:pt idx="1401">
                  <c:v>80</c:v>
                </c:pt>
                <c:pt idx="1402">
                  <c:v>80</c:v>
                </c:pt>
                <c:pt idx="1403">
                  <c:v>80</c:v>
                </c:pt>
                <c:pt idx="1404">
                  <c:v>80</c:v>
                </c:pt>
                <c:pt idx="1405">
                  <c:v>80</c:v>
                </c:pt>
                <c:pt idx="1406">
                  <c:v>80</c:v>
                </c:pt>
                <c:pt idx="1407">
                  <c:v>80</c:v>
                </c:pt>
                <c:pt idx="1408">
                  <c:v>80</c:v>
                </c:pt>
                <c:pt idx="1409">
                  <c:v>80</c:v>
                </c:pt>
                <c:pt idx="1410">
                  <c:v>80</c:v>
                </c:pt>
                <c:pt idx="1411">
                  <c:v>80</c:v>
                </c:pt>
                <c:pt idx="1412">
                  <c:v>80</c:v>
                </c:pt>
                <c:pt idx="1413">
                  <c:v>80</c:v>
                </c:pt>
                <c:pt idx="1414">
                  <c:v>80</c:v>
                </c:pt>
                <c:pt idx="1415">
                  <c:v>80</c:v>
                </c:pt>
                <c:pt idx="1416">
                  <c:v>80</c:v>
                </c:pt>
                <c:pt idx="1417">
                  <c:v>80</c:v>
                </c:pt>
                <c:pt idx="1418">
                  <c:v>80</c:v>
                </c:pt>
                <c:pt idx="1419">
                  <c:v>80</c:v>
                </c:pt>
                <c:pt idx="1420">
                  <c:v>80</c:v>
                </c:pt>
                <c:pt idx="1421">
                  <c:v>80</c:v>
                </c:pt>
                <c:pt idx="1422">
                  <c:v>80</c:v>
                </c:pt>
                <c:pt idx="1423">
                  <c:v>80</c:v>
                </c:pt>
                <c:pt idx="1424">
                  <c:v>80</c:v>
                </c:pt>
                <c:pt idx="1425">
                  <c:v>80</c:v>
                </c:pt>
                <c:pt idx="1426">
                  <c:v>80</c:v>
                </c:pt>
                <c:pt idx="1427">
                  <c:v>80</c:v>
                </c:pt>
                <c:pt idx="1428">
                  <c:v>80</c:v>
                </c:pt>
                <c:pt idx="1429">
                  <c:v>80</c:v>
                </c:pt>
                <c:pt idx="1430">
                  <c:v>80</c:v>
                </c:pt>
                <c:pt idx="1431">
                  <c:v>80</c:v>
                </c:pt>
                <c:pt idx="1432">
                  <c:v>80</c:v>
                </c:pt>
                <c:pt idx="1433">
                  <c:v>80</c:v>
                </c:pt>
                <c:pt idx="1434">
                  <c:v>80</c:v>
                </c:pt>
                <c:pt idx="1435">
                  <c:v>80</c:v>
                </c:pt>
                <c:pt idx="1436">
                  <c:v>80</c:v>
                </c:pt>
                <c:pt idx="1437">
                  <c:v>80</c:v>
                </c:pt>
                <c:pt idx="1438">
                  <c:v>80</c:v>
                </c:pt>
                <c:pt idx="1439">
                  <c:v>80</c:v>
                </c:pt>
                <c:pt idx="1440">
                  <c:v>80</c:v>
                </c:pt>
                <c:pt idx="1441">
                  <c:v>80</c:v>
                </c:pt>
                <c:pt idx="1442">
                  <c:v>80</c:v>
                </c:pt>
                <c:pt idx="1443">
                  <c:v>80</c:v>
                </c:pt>
                <c:pt idx="1444">
                  <c:v>80</c:v>
                </c:pt>
                <c:pt idx="1445">
                  <c:v>80</c:v>
                </c:pt>
                <c:pt idx="1446">
                  <c:v>80</c:v>
                </c:pt>
                <c:pt idx="1447">
                  <c:v>80</c:v>
                </c:pt>
                <c:pt idx="1448">
                  <c:v>80</c:v>
                </c:pt>
                <c:pt idx="1449">
                  <c:v>80</c:v>
                </c:pt>
                <c:pt idx="1450">
                  <c:v>80</c:v>
                </c:pt>
                <c:pt idx="1451">
                  <c:v>80</c:v>
                </c:pt>
                <c:pt idx="1452">
                  <c:v>80</c:v>
                </c:pt>
                <c:pt idx="1453">
                  <c:v>80</c:v>
                </c:pt>
                <c:pt idx="1454">
                  <c:v>80</c:v>
                </c:pt>
                <c:pt idx="1455">
                  <c:v>80</c:v>
                </c:pt>
                <c:pt idx="1456">
                  <c:v>80</c:v>
                </c:pt>
                <c:pt idx="1457">
                  <c:v>80</c:v>
                </c:pt>
                <c:pt idx="1458">
                  <c:v>80</c:v>
                </c:pt>
                <c:pt idx="1459">
                  <c:v>80</c:v>
                </c:pt>
                <c:pt idx="1460">
                  <c:v>80</c:v>
                </c:pt>
                <c:pt idx="1461">
                  <c:v>80</c:v>
                </c:pt>
                <c:pt idx="1462">
                  <c:v>80</c:v>
                </c:pt>
                <c:pt idx="1463">
                  <c:v>80</c:v>
                </c:pt>
                <c:pt idx="1464">
                  <c:v>80</c:v>
                </c:pt>
                <c:pt idx="1465">
                  <c:v>80</c:v>
                </c:pt>
                <c:pt idx="1466">
                  <c:v>80</c:v>
                </c:pt>
                <c:pt idx="1467">
                  <c:v>80</c:v>
                </c:pt>
                <c:pt idx="1468">
                  <c:v>80</c:v>
                </c:pt>
                <c:pt idx="1469">
                  <c:v>80</c:v>
                </c:pt>
                <c:pt idx="1470">
                  <c:v>80</c:v>
                </c:pt>
                <c:pt idx="1471">
                  <c:v>80</c:v>
                </c:pt>
                <c:pt idx="1472">
                  <c:v>80</c:v>
                </c:pt>
                <c:pt idx="1473">
                  <c:v>80</c:v>
                </c:pt>
                <c:pt idx="1474">
                  <c:v>80</c:v>
                </c:pt>
                <c:pt idx="1475">
                  <c:v>80</c:v>
                </c:pt>
                <c:pt idx="1476">
                  <c:v>80</c:v>
                </c:pt>
                <c:pt idx="1477">
                  <c:v>80</c:v>
                </c:pt>
                <c:pt idx="1478">
                  <c:v>80</c:v>
                </c:pt>
                <c:pt idx="1479">
                  <c:v>80</c:v>
                </c:pt>
                <c:pt idx="1480">
                  <c:v>80</c:v>
                </c:pt>
                <c:pt idx="1481">
                  <c:v>80</c:v>
                </c:pt>
                <c:pt idx="1482">
                  <c:v>80</c:v>
                </c:pt>
                <c:pt idx="1483">
                  <c:v>80</c:v>
                </c:pt>
                <c:pt idx="1484">
                  <c:v>80</c:v>
                </c:pt>
                <c:pt idx="1485">
                  <c:v>80</c:v>
                </c:pt>
                <c:pt idx="1486">
                  <c:v>80</c:v>
                </c:pt>
                <c:pt idx="1487">
                  <c:v>80</c:v>
                </c:pt>
                <c:pt idx="1488">
                  <c:v>80</c:v>
                </c:pt>
                <c:pt idx="1489">
                  <c:v>80</c:v>
                </c:pt>
                <c:pt idx="1490">
                  <c:v>80</c:v>
                </c:pt>
                <c:pt idx="1491">
                  <c:v>80</c:v>
                </c:pt>
                <c:pt idx="1492">
                  <c:v>80</c:v>
                </c:pt>
                <c:pt idx="1493">
                  <c:v>80</c:v>
                </c:pt>
                <c:pt idx="1494">
                  <c:v>80</c:v>
                </c:pt>
                <c:pt idx="1495">
                  <c:v>80</c:v>
                </c:pt>
                <c:pt idx="1496">
                  <c:v>80</c:v>
                </c:pt>
                <c:pt idx="1497">
                  <c:v>80</c:v>
                </c:pt>
                <c:pt idx="1498">
                  <c:v>80</c:v>
                </c:pt>
                <c:pt idx="1499">
                  <c:v>80</c:v>
                </c:pt>
                <c:pt idx="1500">
                  <c:v>80</c:v>
                </c:pt>
                <c:pt idx="1501">
                  <c:v>80</c:v>
                </c:pt>
                <c:pt idx="1502">
                  <c:v>80</c:v>
                </c:pt>
                <c:pt idx="1503">
                  <c:v>80</c:v>
                </c:pt>
                <c:pt idx="1504">
                  <c:v>80</c:v>
                </c:pt>
                <c:pt idx="1505">
                  <c:v>80</c:v>
                </c:pt>
                <c:pt idx="1506">
                  <c:v>80</c:v>
                </c:pt>
                <c:pt idx="1507">
                  <c:v>80</c:v>
                </c:pt>
                <c:pt idx="1508">
                  <c:v>80</c:v>
                </c:pt>
                <c:pt idx="1509">
                  <c:v>80</c:v>
                </c:pt>
                <c:pt idx="1510">
                  <c:v>80</c:v>
                </c:pt>
                <c:pt idx="1511">
                  <c:v>80</c:v>
                </c:pt>
                <c:pt idx="1512">
                  <c:v>80</c:v>
                </c:pt>
                <c:pt idx="1513">
                  <c:v>80</c:v>
                </c:pt>
                <c:pt idx="1514">
                  <c:v>80</c:v>
                </c:pt>
                <c:pt idx="1515">
                  <c:v>80</c:v>
                </c:pt>
                <c:pt idx="1516">
                  <c:v>80</c:v>
                </c:pt>
                <c:pt idx="1517">
                  <c:v>80</c:v>
                </c:pt>
                <c:pt idx="1518">
                  <c:v>80</c:v>
                </c:pt>
                <c:pt idx="1519">
                  <c:v>80</c:v>
                </c:pt>
                <c:pt idx="1520">
                  <c:v>80</c:v>
                </c:pt>
                <c:pt idx="1521">
                  <c:v>80</c:v>
                </c:pt>
                <c:pt idx="1522">
                  <c:v>80</c:v>
                </c:pt>
                <c:pt idx="1523">
                  <c:v>80</c:v>
                </c:pt>
                <c:pt idx="1524">
                  <c:v>80</c:v>
                </c:pt>
                <c:pt idx="1525">
                  <c:v>80</c:v>
                </c:pt>
                <c:pt idx="1526">
                  <c:v>80</c:v>
                </c:pt>
                <c:pt idx="1527">
                  <c:v>80</c:v>
                </c:pt>
                <c:pt idx="1528">
                  <c:v>80</c:v>
                </c:pt>
                <c:pt idx="1529">
                  <c:v>80</c:v>
                </c:pt>
                <c:pt idx="1530">
                  <c:v>80</c:v>
                </c:pt>
                <c:pt idx="1531">
                  <c:v>80</c:v>
                </c:pt>
                <c:pt idx="1532">
                  <c:v>80</c:v>
                </c:pt>
                <c:pt idx="1533">
                  <c:v>80</c:v>
                </c:pt>
                <c:pt idx="1534">
                  <c:v>80</c:v>
                </c:pt>
                <c:pt idx="1535">
                  <c:v>80</c:v>
                </c:pt>
                <c:pt idx="1536">
                  <c:v>80</c:v>
                </c:pt>
                <c:pt idx="1537">
                  <c:v>80</c:v>
                </c:pt>
                <c:pt idx="1538">
                  <c:v>80</c:v>
                </c:pt>
                <c:pt idx="1539">
                  <c:v>80</c:v>
                </c:pt>
                <c:pt idx="1540">
                  <c:v>80</c:v>
                </c:pt>
                <c:pt idx="1541">
                  <c:v>80</c:v>
                </c:pt>
                <c:pt idx="1542">
                  <c:v>80</c:v>
                </c:pt>
                <c:pt idx="1543">
                  <c:v>80</c:v>
                </c:pt>
                <c:pt idx="1544">
                  <c:v>80</c:v>
                </c:pt>
                <c:pt idx="1545">
                  <c:v>80</c:v>
                </c:pt>
                <c:pt idx="1546">
                  <c:v>80</c:v>
                </c:pt>
                <c:pt idx="1547">
                  <c:v>80</c:v>
                </c:pt>
                <c:pt idx="1548">
                  <c:v>80</c:v>
                </c:pt>
                <c:pt idx="1549">
                  <c:v>80</c:v>
                </c:pt>
                <c:pt idx="1550">
                  <c:v>80</c:v>
                </c:pt>
                <c:pt idx="1551">
                  <c:v>80</c:v>
                </c:pt>
                <c:pt idx="1552">
                  <c:v>80</c:v>
                </c:pt>
                <c:pt idx="1553">
                  <c:v>80</c:v>
                </c:pt>
                <c:pt idx="1554">
                  <c:v>80</c:v>
                </c:pt>
                <c:pt idx="1555">
                  <c:v>80</c:v>
                </c:pt>
                <c:pt idx="1556">
                  <c:v>80</c:v>
                </c:pt>
                <c:pt idx="1557">
                  <c:v>80</c:v>
                </c:pt>
                <c:pt idx="1558">
                  <c:v>80</c:v>
                </c:pt>
                <c:pt idx="1559">
                  <c:v>80</c:v>
                </c:pt>
                <c:pt idx="1560">
                  <c:v>80</c:v>
                </c:pt>
                <c:pt idx="1561">
                  <c:v>80</c:v>
                </c:pt>
                <c:pt idx="1562">
                  <c:v>80</c:v>
                </c:pt>
                <c:pt idx="1563">
                  <c:v>80</c:v>
                </c:pt>
                <c:pt idx="1564">
                  <c:v>80</c:v>
                </c:pt>
                <c:pt idx="1565">
                  <c:v>80</c:v>
                </c:pt>
                <c:pt idx="1566">
                  <c:v>80</c:v>
                </c:pt>
                <c:pt idx="1567">
                  <c:v>80</c:v>
                </c:pt>
                <c:pt idx="1568">
                  <c:v>80</c:v>
                </c:pt>
                <c:pt idx="1569">
                  <c:v>80</c:v>
                </c:pt>
                <c:pt idx="1570">
                  <c:v>80</c:v>
                </c:pt>
                <c:pt idx="1571">
                  <c:v>80</c:v>
                </c:pt>
                <c:pt idx="1572">
                  <c:v>80</c:v>
                </c:pt>
                <c:pt idx="1573">
                  <c:v>80</c:v>
                </c:pt>
                <c:pt idx="1574">
                  <c:v>80</c:v>
                </c:pt>
                <c:pt idx="1575">
                  <c:v>80</c:v>
                </c:pt>
                <c:pt idx="1576">
                  <c:v>80</c:v>
                </c:pt>
                <c:pt idx="1577">
                  <c:v>80</c:v>
                </c:pt>
                <c:pt idx="1578">
                  <c:v>80</c:v>
                </c:pt>
                <c:pt idx="1579">
                  <c:v>80</c:v>
                </c:pt>
                <c:pt idx="1580">
                  <c:v>80</c:v>
                </c:pt>
                <c:pt idx="1581">
                  <c:v>80</c:v>
                </c:pt>
                <c:pt idx="1582">
                  <c:v>80</c:v>
                </c:pt>
                <c:pt idx="1583">
                  <c:v>80</c:v>
                </c:pt>
                <c:pt idx="1584">
                  <c:v>80</c:v>
                </c:pt>
                <c:pt idx="1585">
                  <c:v>80</c:v>
                </c:pt>
                <c:pt idx="1586">
                  <c:v>80</c:v>
                </c:pt>
                <c:pt idx="1587">
                  <c:v>80</c:v>
                </c:pt>
                <c:pt idx="1588">
                  <c:v>80</c:v>
                </c:pt>
                <c:pt idx="1589">
                  <c:v>80</c:v>
                </c:pt>
                <c:pt idx="1590">
                  <c:v>80</c:v>
                </c:pt>
                <c:pt idx="1591">
                  <c:v>80</c:v>
                </c:pt>
                <c:pt idx="1592">
                  <c:v>80</c:v>
                </c:pt>
                <c:pt idx="1593">
                  <c:v>80</c:v>
                </c:pt>
                <c:pt idx="1594">
                  <c:v>80</c:v>
                </c:pt>
                <c:pt idx="1595">
                  <c:v>80</c:v>
                </c:pt>
                <c:pt idx="1596">
                  <c:v>80</c:v>
                </c:pt>
                <c:pt idx="1597">
                  <c:v>80</c:v>
                </c:pt>
                <c:pt idx="1598">
                  <c:v>80</c:v>
                </c:pt>
                <c:pt idx="1599">
                  <c:v>80</c:v>
                </c:pt>
                <c:pt idx="1600">
                  <c:v>80</c:v>
                </c:pt>
                <c:pt idx="1601">
                  <c:v>80</c:v>
                </c:pt>
                <c:pt idx="1602">
                  <c:v>80</c:v>
                </c:pt>
                <c:pt idx="1603">
                  <c:v>80</c:v>
                </c:pt>
                <c:pt idx="1604">
                  <c:v>80</c:v>
                </c:pt>
                <c:pt idx="1605">
                  <c:v>80</c:v>
                </c:pt>
                <c:pt idx="1606">
                  <c:v>80</c:v>
                </c:pt>
                <c:pt idx="1607">
                  <c:v>80</c:v>
                </c:pt>
                <c:pt idx="1608">
                  <c:v>80</c:v>
                </c:pt>
                <c:pt idx="1609">
                  <c:v>80</c:v>
                </c:pt>
                <c:pt idx="1610">
                  <c:v>80</c:v>
                </c:pt>
                <c:pt idx="1611">
                  <c:v>80</c:v>
                </c:pt>
                <c:pt idx="1612">
                  <c:v>80</c:v>
                </c:pt>
                <c:pt idx="1613">
                  <c:v>80</c:v>
                </c:pt>
                <c:pt idx="1614">
                  <c:v>80</c:v>
                </c:pt>
                <c:pt idx="1615">
                  <c:v>80</c:v>
                </c:pt>
                <c:pt idx="1616">
                  <c:v>80</c:v>
                </c:pt>
                <c:pt idx="1617">
                  <c:v>80</c:v>
                </c:pt>
                <c:pt idx="1618">
                  <c:v>80</c:v>
                </c:pt>
                <c:pt idx="1619">
                  <c:v>80</c:v>
                </c:pt>
                <c:pt idx="1620">
                  <c:v>80</c:v>
                </c:pt>
                <c:pt idx="1621">
                  <c:v>80</c:v>
                </c:pt>
                <c:pt idx="1622">
                  <c:v>80</c:v>
                </c:pt>
                <c:pt idx="1623">
                  <c:v>80</c:v>
                </c:pt>
                <c:pt idx="1624">
                  <c:v>80</c:v>
                </c:pt>
                <c:pt idx="1625">
                  <c:v>80</c:v>
                </c:pt>
                <c:pt idx="1626">
                  <c:v>80</c:v>
                </c:pt>
                <c:pt idx="1627">
                  <c:v>80</c:v>
                </c:pt>
                <c:pt idx="1628">
                  <c:v>80</c:v>
                </c:pt>
                <c:pt idx="1629">
                  <c:v>80</c:v>
                </c:pt>
                <c:pt idx="1630">
                  <c:v>80</c:v>
                </c:pt>
                <c:pt idx="1631">
                  <c:v>80</c:v>
                </c:pt>
                <c:pt idx="1632">
                  <c:v>80</c:v>
                </c:pt>
                <c:pt idx="1633">
                  <c:v>80</c:v>
                </c:pt>
                <c:pt idx="1634">
                  <c:v>80</c:v>
                </c:pt>
                <c:pt idx="1635">
                  <c:v>80</c:v>
                </c:pt>
                <c:pt idx="1636">
                  <c:v>80</c:v>
                </c:pt>
                <c:pt idx="1637">
                  <c:v>80</c:v>
                </c:pt>
                <c:pt idx="1638">
                  <c:v>80</c:v>
                </c:pt>
                <c:pt idx="1639">
                  <c:v>80</c:v>
                </c:pt>
                <c:pt idx="1640">
                  <c:v>80</c:v>
                </c:pt>
                <c:pt idx="1641">
                  <c:v>80</c:v>
                </c:pt>
                <c:pt idx="1642">
                  <c:v>80</c:v>
                </c:pt>
                <c:pt idx="1643">
                  <c:v>80</c:v>
                </c:pt>
                <c:pt idx="1644">
                  <c:v>80</c:v>
                </c:pt>
                <c:pt idx="1645">
                  <c:v>80</c:v>
                </c:pt>
                <c:pt idx="1646">
                  <c:v>80</c:v>
                </c:pt>
                <c:pt idx="1647">
                  <c:v>80</c:v>
                </c:pt>
                <c:pt idx="1648">
                  <c:v>80</c:v>
                </c:pt>
                <c:pt idx="1649">
                  <c:v>80</c:v>
                </c:pt>
                <c:pt idx="1650">
                  <c:v>80</c:v>
                </c:pt>
                <c:pt idx="1651">
                  <c:v>80</c:v>
                </c:pt>
                <c:pt idx="1652">
                  <c:v>80</c:v>
                </c:pt>
                <c:pt idx="1653">
                  <c:v>80</c:v>
                </c:pt>
                <c:pt idx="1654">
                  <c:v>80</c:v>
                </c:pt>
                <c:pt idx="1655">
                  <c:v>80</c:v>
                </c:pt>
                <c:pt idx="1656">
                  <c:v>80</c:v>
                </c:pt>
                <c:pt idx="1657">
                  <c:v>80</c:v>
                </c:pt>
                <c:pt idx="1658">
                  <c:v>80</c:v>
                </c:pt>
                <c:pt idx="1659">
                  <c:v>80</c:v>
                </c:pt>
                <c:pt idx="1660">
                  <c:v>80</c:v>
                </c:pt>
                <c:pt idx="1661">
                  <c:v>80</c:v>
                </c:pt>
                <c:pt idx="1662">
                  <c:v>80</c:v>
                </c:pt>
                <c:pt idx="1663">
                  <c:v>80</c:v>
                </c:pt>
                <c:pt idx="1664">
                  <c:v>80</c:v>
                </c:pt>
                <c:pt idx="1665">
                  <c:v>80</c:v>
                </c:pt>
                <c:pt idx="1666">
                  <c:v>80</c:v>
                </c:pt>
                <c:pt idx="1667">
                  <c:v>80</c:v>
                </c:pt>
                <c:pt idx="1668">
                  <c:v>80</c:v>
                </c:pt>
                <c:pt idx="1669">
                  <c:v>80</c:v>
                </c:pt>
                <c:pt idx="1670">
                  <c:v>80</c:v>
                </c:pt>
                <c:pt idx="1671">
                  <c:v>80</c:v>
                </c:pt>
                <c:pt idx="1672">
                  <c:v>80</c:v>
                </c:pt>
                <c:pt idx="1673">
                  <c:v>80</c:v>
                </c:pt>
                <c:pt idx="1674">
                  <c:v>80</c:v>
                </c:pt>
                <c:pt idx="1675">
                  <c:v>80</c:v>
                </c:pt>
                <c:pt idx="1676">
                  <c:v>80</c:v>
                </c:pt>
                <c:pt idx="1677">
                  <c:v>80</c:v>
                </c:pt>
                <c:pt idx="1678">
                  <c:v>80</c:v>
                </c:pt>
                <c:pt idx="1679">
                  <c:v>80</c:v>
                </c:pt>
                <c:pt idx="1680">
                  <c:v>80</c:v>
                </c:pt>
                <c:pt idx="1681">
                  <c:v>80</c:v>
                </c:pt>
                <c:pt idx="1682">
                  <c:v>80</c:v>
                </c:pt>
                <c:pt idx="1683">
                  <c:v>80</c:v>
                </c:pt>
                <c:pt idx="1684">
                  <c:v>80</c:v>
                </c:pt>
                <c:pt idx="1685">
                  <c:v>80</c:v>
                </c:pt>
                <c:pt idx="1686">
                  <c:v>80</c:v>
                </c:pt>
                <c:pt idx="1687">
                  <c:v>80</c:v>
                </c:pt>
                <c:pt idx="1688">
                  <c:v>80</c:v>
                </c:pt>
                <c:pt idx="1689">
                  <c:v>80</c:v>
                </c:pt>
                <c:pt idx="1690">
                  <c:v>80</c:v>
                </c:pt>
                <c:pt idx="1691">
                  <c:v>80</c:v>
                </c:pt>
                <c:pt idx="1692">
                  <c:v>80</c:v>
                </c:pt>
                <c:pt idx="1693">
                  <c:v>80</c:v>
                </c:pt>
                <c:pt idx="1694">
                  <c:v>80</c:v>
                </c:pt>
                <c:pt idx="1695">
                  <c:v>80</c:v>
                </c:pt>
                <c:pt idx="1696">
                  <c:v>80</c:v>
                </c:pt>
                <c:pt idx="1697">
                  <c:v>80</c:v>
                </c:pt>
                <c:pt idx="1698">
                  <c:v>80</c:v>
                </c:pt>
                <c:pt idx="1699">
                  <c:v>80</c:v>
                </c:pt>
                <c:pt idx="1700">
                  <c:v>80</c:v>
                </c:pt>
                <c:pt idx="1701">
                  <c:v>80</c:v>
                </c:pt>
                <c:pt idx="1702">
                  <c:v>80</c:v>
                </c:pt>
                <c:pt idx="1703">
                  <c:v>80</c:v>
                </c:pt>
                <c:pt idx="1704">
                  <c:v>80</c:v>
                </c:pt>
                <c:pt idx="1705">
                  <c:v>80</c:v>
                </c:pt>
                <c:pt idx="1706">
                  <c:v>80</c:v>
                </c:pt>
                <c:pt idx="1707">
                  <c:v>80</c:v>
                </c:pt>
                <c:pt idx="1708">
                  <c:v>80</c:v>
                </c:pt>
                <c:pt idx="1709">
                  <c:v>80</c:v>
                </c:pt>
                <c:pt idx="1710">
                  <c:v>80</c:v>
                </c:pt>
                <c:pt idx="1711">
                  <c:v>80</c:v>
                </c:pt>
                <c:pt idx="1712">
                  <c:v>80</c:v>
                </c:pt>
                <c:pt idx="1713">
                  <c:v>80</c:v>
                </c:pt>
                <c:pt idx="1714">
                  <c:v>80</c:v>
                </c:pt>
                <c:pt idx="1715">
                  <c:v>80</c:v>
                </c:pt>
                <c:pt idx="1716">
                  <c:v>80</c:v>
                </c:pt>
                <c:pt idx="1717">
                  <c:v>80</c:v>
                </c:pt>
                <c:pt idx="1718">
                  <c:v>80</c:v>
                </c:pt>
                <c:pt idx="1719">
                  <c:v>80</c:v>
                </c:pt>
                <c:pt idx="1720">
                  <c:v>80</c:v>
                </c:pt>
                <c:pt idx="1721">
                  <c:v>80</c:v>
                </c:pt>
                <c:pt idx="1722">
                  <c:v>80</c:v>
                </c:pt>
                <c:pt idx="1723">
                  <c:v>80</c:v>
                </c:pt>
                <c:pt idx="1724">
                  <c:v>80</c:v>
                </c:pt>
                <c:pt idx="1725">
                  <c:v>80</c:v>
                </c:pt>
                <c:pt idx="1726">
                  <c:v>80</c:v>
                </c:pt>
                <c:pt idx="1727">
                  <c:v>80</c:v>
                </c:pt>
                <c:pt idx="1728">
                  <c:v>80</c:v>
                </c:pt>
                <c:pt idx="1729">
                  <c:v>80</c:v>
                </c:pt>
                <c:pt idx="1730">
                  <c:v>80</c:v>
                </c:pt>
                <c:pt idx="1731">
                  <c:v>80</c:v>
                </c:pt>
                <c:pt idx="1732">
                  <c:v>80</c:v>
                </c:pt>
                <c:pt idx="1733">
                  <c:v>80</c:v>
                </c:pt>
                <c:pt idx="1734">
                  <c:v>80</c:v>
                </c:pt>
                <c:pt idx="1735">
                  <c:v>80</c:v>
                </c:pt>
                <c:pt idx="1736">
                  <c:v>80</c:v>
                </c:pt>
                <c:pt idx="1737">
                  <c:v>80</c:v>
                </c:pt>
                <c:pt idx="1738">
                  <c:v>80</c:v>
                </c:pt>
                <c:pt idx="1739">
                  <c:v>80</c:v>
                </c:pt>
                <c:pt idx="1740">
                  <c:v>80</c:v>
                </c:pt>
                <c:pt idx="1741">
                  <c:v>80</c:v>
                </c:pt>
                <c:pt idx="1742">
                  <c:v>80</c:v>
                </c:pt>
                <c:pt idx="1743">
                  <c:v>80</c:v>
                </c:pt>
                <c:pt idx="1744">
                  <c:v>80</c:v>
                </c:pt>
                <c:pt idx="1745">
                  <c:v>80</c:v>
                </c:pt>
                <c:pt idx="1746">
                  <c:v>80</c:v>
                </c:pt>
                <c:pt idx="1747">
                  <c:v>80</c:v>
                </c:pt>
                <c:pt idx="1748">
                  <c:v>80</c:v>
                </c:pt>
                <c:pt idx="1749">
                  <c:v>80</c:v>
                </c:pt>
                <c:pt idx="1750">
                  <c:v>80</c:v>
                </c:pt>
                <c:pt idx="1751">
                  <c:v>80</c:v>
                </c:pt>
                <c:pt idx="1752">
                  <c:v>80</c:v>
                </c:pt>
                <c:pt idx="1753">
                  <c:v>80</c:v>
                </c:pt>
                <c:pt idx="1754">
                  <c:v>80</c:v>
                </c:pt>
                <c:pt idx="1755">
                  <c:v>80</c:v>
                </c:pt>
                <c:pt idx="1756">
                  <c:v>80</c:v>
                </c:pt>
                <c:pt idx="1757">
                  <c:v>80</c:v>
                </c:pt>
                <c:pt idx="1758">
                  <c:v>80</c:v>
                </c:pt>
                <c:pt idx="1759">
                  <c:v>80</c:v>
                </c:pt>
                <c:pt idx="1760">
                  <c:v>80</c:v>
                </c:pt>
                <c:pt idx="1761">
                  <c:v>80</c:v>
                </c:pt>
                <c:pt idx="1762">
                  <c:v>80</c:v>
                </c:pt>
                <c:pt idx="1763">
                  <c:v>80</c:v>
                </c:pt>
                <c:pt idx="1764">
                  <c:v>80</c:v>
                </c:pt>
                <c:pt idx="1765">
                  <c:v>80</c:v>
                </c:pt>
                <c:pt idx="1766">
                  <c:v>80</c:v>
                </c:pt>
                <c:pt idx="1767">
                  <c:v>80</c:v>
                </c:pt>
                <c:pt idx="1768">
                  <c:v>80</c:v>
                </c:pt>
                <c:pt idx="1769">
                  <c:v>80</c:v>
                </c:pt>
                <c:pt idx="1770">
                  <c:v>80</c:v>
                </c:pt>
                <c:pt idx="1771">
                  <c:v>80</c:v>
                </c:pt>
                <c:pt idx="1772">
                  <c:v>80</c:v>
                </c:pt>
                <c:pt idx="1773">
                  <c:v>80</c:v>
                </c:pt>
                <c:pt idx="1774">
                  <c:v>80</c:v>
                </c:pt>
                <c:pt idx="1775">
                  <c:v>80</c:v>
                </c:pt>
                <c:pt idx="1776">
                  <c:v>80</c:v>
                </c:pt>
                <c:pt idx="1777">
                  <c:v>80</c:v>
                </c:pt>
                <c:pt idx="1778">
                  <c:v>80</c:v>
                </c:pt>
                <c:pt idx="1779">
                  <c:v>80</c:v>
                </c:pt>
                <c:pt idx="1780">
                  <c:v>80</c:v>
                </c:pt>
                <c:pt idx="1781">
                  <c:v>80</c:v>
                </c:pt>
                <c:pt idx="1782">
                  <c:v>80</c:v>
                </c:pt>
                <c:pt idx="1783">
                  <c:v>80</c:v>
                </c:pt>
                <c:pt idx="1784">
                  <c:v>80</c:v>
                </c:pt>
                <c:pt idx="1785">
                  <c:v>80</c:v>
                </c:pt>
                <c:pt idx="1786">
                  <c:v>80</c:v>
                </c:pt>
                <c:pt idx="1787">
                  <c:v>80</c:v>
                </c:pt>
                <c:pt idx="1788">
                  <c:v>80</c:v>
                </c:pt>
                <c:pt idx="1789">
                  <c:v>80</c:v>
                </c:pt>
                <c:pt idx="1790">
                  <c:v>80</c:v>
                </c:pt>
                <c:pt idx="1791">
                  <c:v>80</c:v>
                </c:pt>
                <c:pt idx="1792">
                  <c:v>80</c:v>
                </c:pt>
                <c:pt idx="1793">
                  <c:v>80</c:v>
                </c:pt>
                <c:pt idx="1794">
                  <c:v>80</c:v>
                </c:pt>
                <c:pt idx="1795">
                  <c:v>80</c:v>
                </c:pt>
                <c:pt idx="1796">
                  <c:v>80</c:v>
                </c:pt>
                <c:pt idx="1797">
                  <c:v>80</c:v>
                </c:pt>
                <c:pt idx="1798">
                  <c:v>80</c:v>
                </c:pt>
                <c:pt idx="1799">
                  <c:v>80</c:v>
                </c:pt>
                <c:pt idx="1800">
                  <c:v>80</c:v>
                </c:pt>
                <c:pt idx="1801">
                  <c:v>80</c:v>
                </c:pt>
                <c:pt idx="1802">
                  <c:v>80</c:v>
                </c:pt>
                <c:pt idx="1803">
                  <c:v>80</c:v>
                </c:pt>
                <c:pt idx="1804">
                  <c:v>80</c:v>
                </c:pt>
                <c:pt idx="1805">
                  <c:v>80</c:v>
                </c:pt>
                <c:pt idx="1806">
                  <c:v>80</c:v>
                </c:pt>
                <c:pt idx="1807">
                  <c:v>80</c:v>
                </c:pt>
                <c:pt idx="1808">
                  <c:v>80</c:v>
                </c:pt>
                <c:pt idx="1809">
                  <c:v>80</c:v>
                </c:pt>
                <c:pt idx="1810">
                  <c:v>80</c:v>
                </c:pt>
                <c:pt idx="1811">
                  <c:v>80</c:v>
                </c:pt>
                <c:pt idx="1812">
                  <c:v>80</c:v>
                </c:pt>
                <c:pt idx="1813">
                  <c:v>80</c:v>
                </c:pt>
                <c:pt idx="1814">
                  <c:v>80</c:v>
                </c:pt>
                <c:pt idx="1815">
                  <c:v>80</c:v>
                </c:pt>
                <c:pt idx="1816">
                  <c:v>80</c:v>
                </c:pt>
                <c:pt idx="1817">
                  <c:v>80</c:v>
                </c:pt>
                <c:pt idx="1818">
                  <c:v>80</c:v>
                </c:pt>
                <c:pt idx="1819">
                  <c:v>80</c:v>
                </c:pt>
                <c:pt idx="1820">
                  <c:v>80</c:v>
                </c:pt>
                <c:pt idx="1821">
                  <c:v>80</c:v>
                </c:pt>
                <c:pt idx="1822">
                  <c:v>80</c:v>
                </c:pt>
                <c:pt idx="1823">
                  <c:v>80</c:v>
                </c:pt>
                <c:pt idx="1824">
                  <c:v>80</c:v>
                </c:pt>
                <c:pt idx="1825">
                  <c:v>80</c:v>
                </c:pt>
                <c:pt idx="1826">
                  <c:v>80</c:v>
                </c:pt>
                <c:pt idx="1827">
                  <c:v>80</c:v>
                </c:pt>
                <c:pt idx="1828">
                  <c:v>80</c:v>
                </c:pt>
                <c:pt idx="1829">
                  <c:v>80</c:v>
                </c:pt>
                <c:pt idx="1830">
                  <c:v>80</c:v>
                </c:pt>
                <c:pt idx="1831">
                  <c:v>80</c:v>
                </c:pt>
                <c:pt idx="1832">
                  <c:v>80</c:v>
                </c:pt>
                <c:pt idx="1833">
                  <c:v>80</c:v>
                </c:pt>
                <c:pt idx="1834">
                  <c:v>80</c:v>
                </c:pt>
                <c:pt idx="1835">
                  <c:v>80</c:v>
                </c:pt>
                <c:pt idx="1836">
                  <c:v>80</c:v>
                </c:pt>
                <c:pt idx="1837">
                  <c:v>80</c:v>
                </c:pt>
                <c:pt idx="1838">
                  <c:v>80</c:v>
                </c:pt>
                <c:pt idx="1839">
                  <c:v>80</c:v>
                </c:pt>
                <c:pt idx="1840">
                  <c:v>80</c:v>
                </c:pt>
                <c:pt idx="1841">
                  <c:v>80</c:v>
                </c:pt>
                <c:pt idx="1842">
                  <c:v>80</c:v>
                </c:pt>
                <c:pt idx="1843">
                  <c:v>80</c:v>
                </c:pt>
                <c:pt idx="1844">
                  <c:v>80</c:v>
                </c:pt>
                <c:pt idx="1845">
                  <c:v>80</c:v>
                </c:pt>
                <c:pt idx="1846">
                  <c:v>80</c:v>
                </c:pt>
                <c:pt idx="1847">
                  <c:v>80</c:v>
                </c:pt>
                <c:pt idx="1848">
                  <c:v>80</c:v>
                </c:pt>
                <c:pt idx="1849">
                  <c:v>80</c:v>
                </c:pt>
                <c:pt idx="1850">
                  <c:v>80</c:v>
                </c:pt>
                <c:pt idx="1851">
                  <c:v>80</c:v>
                </c:pt>
                <c:pt idx="1852">
                  <c:v>80</c:v>
                </c:pt>
                <c:pt idx="1853">
                  <c:v>80</c:v>
                </c:pt>
                <c:pt idx="1854">
                  <c:v>80</c:v>
                </c:pt>
                <c:pt idx="1855">
                  <c:v>80</c:v>
                </c:pt>
                <c:pt idx="1856">
                  <c:v>80</c:v>
                </c:pt>
                <c:pt idx="1857">
                  <c:v>80</c:v>
                </c:pt>
                <c:pt idx="1858">
                  <c:v>80</c:v>
                </c:pt>
                <c:pt idx="1859">
                  <c:v>80</c:v>
                </c:pt>
                <c:pt idx="1860">
                  <c:v>80</c:v>
                </c:pt>
                <c:pt idx="1861">
                  <c:v>80</c:v>
                </c:pt>
                <c:pt idx="1862">
                  <c:v>80</c:v>
                </c:pt>
                <c:pt idx="1863">
                  <c:v>80</c:v>
                </c:pt>
                <c:pt idx="1864">
                  <c:v>80</c:v>
                </c:pt>
                <c:pt idx="1865">
                  <c:v>80</c:v>
                </c:pt>
                <c:pt idx="1866">
                  <c:v>80</c:v>
                </c:pt>
                <c:pt idx="1867">
                  <c:v>80</c:v>
                </c:pt>
                <c:pt idx="1868">
                  <c:v>80</c:v>
                </c:pt>
                <c:pt idx="1869">
                  <c:v>80</c:v>
                </c:pt>
                <c:pt idx="1870">
                  <c:v>80</c:v>
                </c:pt>
                <c:pt idx="1871">
                  <c:v>80</c:v>
                </c:pt>
                <c:pt idx="1872">
                  <c:v>80</c:v>
                </c:pt>
                <c:pt idx="1873">
                  <c:v>80</c:v>
                </c:pt>
                <c:pt idx="1874">
                  <c:v>80</c:v>
                </c:pt>
                <c:pt idx="1875">
                  <c:v>80</c:v>
                </c:pt>
                <c:pt idx="1876">
                  <c:v>80</c:v>
                </c:pt>
                <c:pt idx="1877">
                  <c:v>80</c:v>
                </c:pt>
                <c:pt idx="1878">
                  <c:v>80</c:v>
                </c:pt>
                <c:pt idx="1879">
                  <c:v>80</c:v>
                </c:pt>
                <c:pt idx="1880">
                  <c:v>80</c:v>
                </c:pt>
                <c:pt idx="1881">
                  <c:v>80</c:v>
                </c:pt>
                <c:pt idx="1882">
                  <c:v>80</c:v>
                </c:pt>
                <c:pt idx="1883">
                  <c:v>80</c:v>
                </c:pt>
                <c:pt idx="1884">
                  <c:v>80</c:v>
                </c:pt>
                <c:pt idx="1885">
                  <c:v>80</c:v>
                </c:pt>
                <c:pt idx="1886">
                  <c:v>80</c:v>
                </c:pt>
                <c:pt idx="1887">
                  <c:v>80</c:v>
                </c:pt>
                <c:pt idx="1888">
                  <c:v>80</c:v>
                </c:pt>
                <c:pt idx="1889">
                  <c:v>80</c:v>
                </c:pt>
                <c:pt idx="1890">
                  <c:v>80</c:v>
                </c:pt>
                <c:pt idx="1891">
                  <c:v>80</c:v>
                </c:pt>
                <c:pt idx="1892">
                  <c:v>80</c:v>
                </c:pt>
                <c:pt idx="1893">
                  <c:v>80</c:v>
                </c:pt>
                <c:pt idx="1894">
                  <c:v>80</c:v>
                </c:pt>
                <c:pt idx="1895">
                  <c:v>80</c:v>
                </c:pt>
                <c:pt idx="1896">
                  <c:v>80</c:v>
                </c:pt>
                <c:pt idx="1897">
                  <c:v>80</c:v>
                </c:pt>
                <c:pt idx="1898">
                  <c:v>80</c:v>
                </c:pt>
                <c:pt idx="1899">
                  <c:v>80</c:v>
                </c:pt>
                <c:pt idx="1900">
                  <c:v>80</c:v>
                </c:pt>
                <c:pt idx="1901">
                  <c:v>80</c:v>
                </c:pt>
                <c:pt idx="1902">
                  <c:v>80</c:v>
                </c:pt>
                <c:pt idx="1903">
                  <c:v>80</c:v>
                </c:pt>
                <c:pt idx="1904">
                  <c:v>80</c:v>
                </c:pt>
                <c:pt idx="1905">
                  <c:v>80</c:v>
                </c:pt>
                <c:pt idx="1906">
                  <c:v>80</c:v>
                </c:pt>
                <c:pt idx="1907">
                  <c:v>80</c:v>
                </c:pt>
                <c:pt idx="1908">
                  <c:v>80</c:v>
                </c:pt>
                <c:pt idx="1909">
                  <c:v>80</c:v>
                </c:pt>
                <c:pt idx="1910">
                  <c:v>80</c:v>
                </c:pt>
                <c:pt idx="1911">
                  <c:v>80</c:v>
                </c:pt>
                <c:pt idx="1912">
                  <c:v>80</c:v>
                </c:pt>
                <c:pt idx="1913">
                  <c:v>80</c:v>
                </c:pt>
                <c:pt idx="1914">
                  <c:v>80</c:v>
                </c:pt>
                <c:pt idx="1915">
                  <c:v>80</c:v>
                </c:pt>
                <c:pt idx="1916">
                  <c:v>80</c:v>
                </c:pt>
                <c:pt idx="1917">
                  <c:v>80</c:v>
                </c:pt>
                <c:pt idx="1918">
                  <c:v>80</c:v>
                </c:pt>
                <c:pt idx="1919">
                  <c:v>80</c:v>
                </c:pt>
                <c:pt idx="1920">
                  <c:v>80</c:v>
                </c:pt>
                <c:pt idx="1921">
                  <c:v>80</c:v>
                </c:pt>
                <c:pt idx="1922">
                  <c:v>80</c:v>
                </c:pt>
                <c:pt idx="1923">
                  <c:v>80</c:v>
                </c:pt>
                <c:pt idx="1924">
                  <c:v>80</c:v>
                </c:pt>
                <c:pt idx="1925">
                  <c:v>80</c:v>
                </c:pt>
                <c:pt idx="1926">
                  <c:v>80</c:v>
                </c:pt>
                <c:pt idx="1927">
                  <c:v>80</c:v>
                </c:pt>
                <c:pt idx="1928">
                  <c:v>80</c:v>
                </c:pt>
                <c:pt idx="1929">
                  <c:v>80</c:v>
                </c:pt>
                <c:pt idx="1930">
                  <c:v>80</c:v>
                </c:pt>
                <c:pt idx="1931">
                  <c:v>80</c:v>
                </c:pt>
                <c:pt idx="1932">
                  <c:v>80</c:v>
                </c:pt>
                <c:pt idx="1933">
                  <c:v>80</c:v>
                </c:pt>
                <c:pt idx="1934">
                  <c:v>80</c:v>
                </c:pt>
                <c:pt idx="1935">
                  <c:v>80</c:v>
                </c:pt>
                <c:pt idx="1936">
                  <c:v>80</c:v>
                </c:pt>
                <c:pt idx="1937">
                  <c:v>80</c:v>
                </c:pt>
                <c:pt idx="1938">
                  <c:v>80</c:v>
                </c:pt>
                <c:pt idx="1939">
                  <c:v>80</c:v>
                </c:pt>
                <c:pt idx="1940">
                  <c:v>80</c:v>
                </c:pt>
                <c:pt idx="1941">
                  <c:v>80</c:v>
                </c:pt>
                <c:pt idx="1942">
                  <c:v>80</c:v>
                </c:pt>
                <c:pt idx="1943">
                  <c:v>80</c:v>
                </c:pt>
                <c:pt idx="1944">
                  <c:v>80</c:v>
                </c:pt>
                <c:pt idx="1945">
                  <c:v>80</c:v>
                </c:pt>
                <c:pt idx="1946">
                  <c:v>80</c:v>
                </c:pt>
                <c:pt idx="1947">
                  <c:v>80</c:v>
                </c:pt>
                <c:pt idx="1948">
                  <c:v>80</c:v>
                </c:pt>
                <c:pt idx="1949">
                  <c:v>80</c:v>
                </c:pt>
                <c:pt idx="1950">
                  <c:v>80</c:v>
                </c:pt>
                <c:pt idx="1951">
                  <c:v>80</c:v>
                </c:pt>
                <c:pt idx="1952">
                  <c:v>80</c:v>
                </c:pt>
                <c:pt idx="1953">
                  <c:v>80</c:v>
                </c:pt>
                <c:pt idx="1954">
                  <c:v>80</c:v>
                </c:pt>
                <c:pt idx="1955">
                  <c:v>80</c:v>
                </c:pt>
                <c:pt idx="1956">
                  <c:v>80</c:v>
                </c:pt>
                <c:pt idx="1957">
                  <c:v>80</c:v>
                </c:pt>
                <c:pt idx="1958">
                  <c:v>80</c:v>
                </c:pt>
                <c:pt idx="1959">
                  <c:v>80</c:v>
                </c:pt>
                <c:pt idx="1960">
                  <c:v>80</c:v>
                </c:pt>
                <c:pt idx="1961">
                  <c:v>80</c:v>
                </c:pt>
                <c:pt idx="1962">
                  <c:v>80</c:v>
                </c:pt>
                <c:pt idx="1963">
                  <c:v>80</c:v>
                </c:pt>
                <c:pt idx="1964">
                  <c:v>80</c:v>
                </c:pt>
                <c:pt idx="1965">
                  <c:v>80</c:v>
                </c:pt>
                <c:pt idx="1966">
                  <c:v>80</c:v>
                </c:pt>
                <c:pt idx="1967">
                  <c:v>80</c:v>
                </c:pt>
                <c:pt idx="1968">
                  <c:v>80</c:v>
                </c:pt>
                <c:pt idx="1969">
                  <c:v>80</c:v>
                </c:pt>
                <c:pt idx="1970">
                  <c:v>80</c:v>
                </c:pt>
                <c:pt idx="1971">
                  <c:v>80</c:v>
                </c:pt>
                <c:pt idx="1972">
                  <c:v>80</c:v>
                </c:pt>
                <c:pt idx="1973">
                  <c:v>80</c:v>
                </c:pt>
                <c:pt idx="1974">
                  <c:v>80</c:v>
                </c:pt>
                <c:pt idx="1975">
                  <c:v>80</c:v>
                </c:pt>
                <c:pt idx="1976">
                  <c:v>80</c:v>
                </c:pt>
                <c:pt idx="1977">
                  <c:v>80</c:v>
                </c:pt>
                <c:pt idx="1978">
                  <c:v>80</c:v>
                </c:pt>
                <c:pt idx="1979">
                  <c:v>80</c:v>
                </c:pt>
                <c:pt idx="1980">
                  <c:v>80</c:v>
                </c:pt>
                <c:pt idx="1981">
                  <c:v>80</c:v>
                </c:pt>
                <c:pt idx="1982">
                  <c:v>80</c:v>
                </c:pt>
                <c:pt idx="1983">
                  <c:v>80</c:v>
                </c:pt>
                <c:pt idx="1984">
                  <c:v>80</c:v>
                </c:pt>
                <c:pt idx="1985">
                  <c:v>80</c:v>
                </c:pt>
                <c:pt idx="1986">
                  <c:v>80</c:v>
                </c:pt>
                <c:pt idx="1987">
                  <c:v>80</c:v>
                </c:pt>
                <c:pt idx="1988">
                  <c:v>80</c:v>
                </c:pt>
                <c:pt idx="1989">
                  <c:v>80</c:v>
                </c:pt>
                <c:pt idx="1990">
                  <c:v>80</c:v>
                </c:pt>
                <c:pt idx="1991">
                  <c:v>80</c:v>
                </c:pt>
                <c:pt idx="1992">
                  <c:v>80</c:v>
                </c:pt>
                <c:pt idx="1993">
                  <c:v>80</c:v>
                </c:pt>
                <c:pt idx="1994">
                  <c:v>80</c:v>
                </c:pt>
                <c:pt idx="1995">
                  <c:v>80</c:v>
                </c:pt>
                <c:pt idx="1996">
                  <c:v>80</c:v>
                </c:pt>
                <c:pt idx="1997">
                  <c:v>80</c:v>
                </c:pt>
                <c:pt idx="1998">
                  <c:v>80</c:v>
                </c:pt>
                <c:pt idx="1999">
                  <c:v>80</c:v>
                </c:pt>
                <c:pt idx="2000">
                  <c:v>80</c:v>
                </c:pt>
                <c:pt idx="2001">
                  <c:v>80</c:v>
                </c:pt>
                <c:pt idx="2002">
                  <c:v>80</c:v>
                </c:pt>
                <c:pt idx="2003">
                  <c:v>80</c:v>
                </c:pt>
                <c:pt idx="2004">
                  <c:v>80</c:v>
                </c:pt>
                <c:pt idx="2005">
                  <c:v>80</c:v>
                </c:pt>
                <c:pt idx="2006">
                  <c:v>80</c:v>
                </c:pt>
                <c:pt idx="2007">
                  <c:v>80</c:v>
                </c:pt>
                <c:pt idx="2008">
                  <c:v>80</c:v>
                </c:pt>
                <c:pt idx="2009">
                  <c:v>80</c:v>
                </c:pt>
                <c:pt idx="2010">
                  <c:v>80</c:v>
                </c:pt>
                <c:pt idx="2011">
                  <c:v>80</c:v>
                </c:pt>
                <c:pt idx="2012">
                  <c:v>80</c:v>
                </c:pt>
                <c:pt idx="2013">
                  <c:v>80</c:v>
                </c:pt>
                <c:pt idx="2014">
                  <c:v>80</c:v>
                </c:pt>
                <c:pt idx="2015">
                  <c:v>80</c:v>
                </c:pt>
                <c:pt idx="2016">
                  <c:v>80</c:v>
                </c:pt>
                <c:pt idx="2017">
                  <c:v>80</c:v>
                </c:pt>
                <c:pt idx="2018">
                  <c:v>80</c:v>
                </c:pt>
                <c:pt idx="2019">
                  <c:v>80</c:v>
                </c:pt>
                <c:pt idx="2020">
                  <c:v>80</c:v>
                </c:pt>
                <c:pt idx="2021">
                  <c:v>80</c:v>
                </c:pt>
                <c:pt idx="2022">
                  <c:v>80</c:v>
                </c:pt>
                <c:pt idx="2023">
                  <c:v>80</c:v>
                </c:pt>
                <c:pt idx="2024">
                  <c:v>80</c:v>
                </c:pt>
                <c:pt idx="2025">
                  <c:v>80</c:v>
                </c:pt>
                <c:pt idx="2026">
                  <c:v>80</c:v>
                </c:pt>
                <c:pt idx="2027">
                  <c:v>80</c:v>
                </c:pt>
                <c:pt idx="2028">
                  <c:v>80</c:v>
                </c:pt>
                <c:pt idx="2029">
                  <c:v>80</c:v>
                </c:pt>
                <c:pt idx="2030">
                  <c:v>80</c:v>
                </c:pt>
                <c:pt idx="2031">
                  <c:v>80</c:v>
                </c:pt>
                <c:pt idx="2032">
                  <c:v>80</c:v>
                </c:pt>
                <c:pt idx="2033">
                  <c:v>80</c:v>
                </c:pt>
                <c:pt idx="2034">
                  <c:v>80</c:v>
                </c:pt>
                <c:pt idx="2035">
                  <c:v>80</c:v>
                </c:pt>
                <c:pt idx="2036">
                  <c:v>80</c:v>
                </c:pt>
                <c:pt idx="2037">
                  <c:v>80</c:v>
                </c:pt>
                <c:pt idx="2038">
                  <c:v>80</c:v>
                </c:pt>
                <c:pt idx="2039">
                  <c:v>80</c:v>
                </c:pt>
                <c:pt idx="2040">
                  <c:v>80</c:v>
                </c:pt>
                <c:pt idx="2041">
                  <c:v>80</c:v>
                </c:pt>
                <c:pt idx="2042">
                  <c:v>80</c:v>
                </c:pt>
                <c:pt idx="2043">
                  <c:v>80</c:v>
                </c:pt>
                <c:pt idx="2044">
                  <c:v>80</c:v>
                </c:pt>
                <c:pt idx="2045">
                  <c:v>80</c:v>
                </c:pt>
                <c:pt idx="2046">
                  <c:v>80</c:v>
                </c:pt>
                <c:pt idx="2047">
                  <c:v>80</c:v>
                </c:pt>
                <c:pt idx="2048">
                  <c:v>80</c:v>
                </c:pt>
                <c:pt idx="2049">
                  <c:v>80</c:v>
                </c:pt>
                <c:pt idx="2050">
                  <c:v>80</c:v>
                </c:pt>
                <c:pt idx="2051">
                  <c:v>80</c:v>
                </c:pt>
                <c:pt idx="2052">
                  <c:v>80</c:v>
                </c:pt>
                <c:pt idx="2053">
                  <c:v>80</c:v>
                </c:pt>
                <c:pt idx="2054">
                  <c:v>80</c:v>
                </c:pt>
                <c:pt idx="2055">
                  <c:v>80</c:v>
                </c:pt>
                <c:pt idx="2056">
                  <c:v>80</c:v>
                </c:pt>
                <c:pt idx="2057">
                  <c:v>80</c:v>
                </c:pt>
                <c:pt idx="2058">
                  <c:v>80</c:v>
                </c:pt>
                <c:pt idx="2059">
                  <c:v>80</c:v>
                </c:pt>
                <c:pt idx="2060">
                  <c:v>80</c:v>
                </c:pt>
                <c:pt idx="2061">
                  <c:v>80</c:v>
                </c:pt>
                <c:pt idx="2062">
                  <c:v>80</c:v>
                </c:pt>
                <c:pt idx="2063">
                  <c:v>80</c:v>
                </c:pt>
                <c:pt idx="2064">
                  <c:v>80</c:v>
                </c:pt>
                <c:pt idx="2065">
                  <c:v>80</c:v>
                </c:pt>
                <c:pt idx="2066">
                  <c:v>80</c:v>
                </c:pt>
                <c:pt idx="2067">
                  <c:v>80</c:v>
                </c:pt>
                <c:pt idx="2068">
                  <c:v>80</c:v>
                </c:pt>
                <c:pt idx="2069">
                  <c:v>80</c:v>
                </c:pt>
                <c:pt idx="2070">
                  <c:v>80</c:v>
                </c:pt>
                <c:pt idx="2071">
                  <c:v>80</c:v>
                </c:pt>
                <c:pt idx="2072">
                  <c:v>80</c:v>
                </c:pt>
                <c:pt idx="2073">
                  <c:v>80</c:v>
                </c:pt>
                <c:pt idx="2074">
                  <c:v>80</c:v>
                </c:pt>
                <c:pt idx="2075">
                  <c:v>80</c:v>
                </c:pt>
                <c:pt idx="2076">
                  <c:v>80</c:v>
                </c:pt>
                <c:pt idx="2077">
                  <c:v>80</c:v>
                </c:pt>
                <c:pt idx="2078">
                  <c:v>80</c:v>
                </c:pt>
                <c:pt idx="2079">
                  <c:v>80</c:v>
                </c:pt>
                <c:pt idx="2080">
                  <c:v>80</c:v>
                </c:pt>
                <c:pt idx="2081">
                  <c:v>80</c:v>
                </c:pt>
                <c:pt idx="2082">
                  <c:v>80</c:v>
                </c:pt>
                <c:pt idx="2083">
                  <c:v>80</c:v>
                </c:pt>
                <c:pt idx="2084">
                  <c:v>80</c:v>
                </c:pt>
                <c:pt idx="2085">
                  <c:v>80</c:v>
                </c:pt>
                <c:pt idx="2086">
                  <c:v>80</c:v>
                </c:pt>
                <c:pt idx="2087">
                  <c:v>80</c:v>
                </c:pt>
                <c:pt idx="2088">
                  <c:v>80</c:v>
                </c:pt>
                <c:pt idx="2089">
                  <c:v>80</c:v>
                </c:pt>
                <c:pt idx="2090">
                  <c:v>80</c:v>
                </c:pt>
                <c:pt idx="2091">
                  <c:v>80</c:v>
                </c:pt>
                <c:pt idx="2092">
                  <c:v>80</c:v>
                </c:pt>
                <c:pt idx="2093">
                  <c:v>80</c:v>
                </c:pt>
                <c:pt idx="2094">
                  <c:v>80</c:v>
                </c:pt>
                <c:pt idx="2095">
                  <c:v>80</c:v>
                </c:pt>
                <c:pt idx="2096">
                  <c:v>80</c:v>
                </c:pt>
                <c:pt idx="2097">
                  <c:v>80</c:v>
                </c:pt>
                <c:pt idx="2098">
                  <c:v>80</c:v>
                </c:pt>
                <c:pt idx="2099">
                  <c:v>80</c:v>
                </c:pt>
                <c:pt idx="2100">
                  <c:v>80</c:v>
                </c:pt>
                <c:pt idx="2101">
                  <c:v>80</c:v>
                </c:pt>
                <c:pt idx="2102">
                  <c:v>80</c:v>
                </c:pt>
                <c:pt idx="2103">
                  <c:v>80</c:v>
                </c:pt>
                <c:pt idx="2104">
                  <c:v>80</c:v>
                </c:pt>
                <c:pt idx="2105">
                  <c:v>80</c:v>
                </c:pt>
                <c:pt idx="2106">
                  <c:v>80</c:v>
                </c:pt>
                <c:pt idx="2107">
                  <c:v>80</c:v>
                </c:pt>
                <c:pt idx="2108">
                  <c:v>80</c:v>
                </c:pt>
                <c:pt idx="2109">
                  <c:v>80</c:v>
                </c:pt>
                <c:pt idx="2110">
                  <c:v>80</c:v>
                </c:pt>
                <c:pt idx="2111">
                  <c:v>80</c:v>
                </c:pt>
                <c:pt idx="2112">
                  <c:v>80</c:v>
                </c:pt>
                <c:pt idx="2113">
                  <c:v>80</c:v>
                </c:pt>
                <c:pt idx="2114">
                  <c:v>80</c:v>
                </c:pt>
                <c:pt idx="2115">
                  <c:v>80</c:v>
                </c:pt>
                <c:pt idx="2116">
                  <c:v>80</c:v>
                </c:pt>
                <c:pt idx="2117">
                  <c:v>80</c:v>
                </c:pt>
                <c:pt idx="2118">
                  <c:v>80</c:v>
                </c:pt>
                <c:pt idx="2119">
                  <c:v>80</c:v>
                </c:pt>
                <c:pt idx="2120">
                  <c:v>80</c:v>
                </c:pt>
                <c:pt idx="2121">
                  <c:v>80</c:v>
                </c:pt>
                <c:pt idx="2122">
                  <c:v>80</c:v>
                </c:pt>
                <c:pt idx="2123">
                  <c:v>80</c:v>
                </c:pt>
                <c:pt idx="2124">
                  <c:v>80</c:v>
                </c:pt>
                <c:pt idx="2125">
                  <c:v>80</c:v>
                </c:pt>
                <c:pt idx="2126">
                  <c:v>80</c:v>
                </c:pt>
                <c:pt idx="2127">
                  <c:v>80</c:v>
                </c:pt>
                <c:pt idx="2128">
                  <c:v>80</c:v>
                </c:pt>
                <c:pt idx="2129">
                  <c:v>80</c:v>
                </c:pt>
                <c:pt idx="2130">
                  <c:v>80</c:v>
                </c:pt>
                <c:pt idx="2131">
                  <c:v>80</c:v>
                </c:pt>
                <c:pt idx="2132">
                  <c:v>80</c:v>
                </c:pt>
                <c:pt idx="2133">
                  <c:v>80</c:v>
                </c:pt>
                <c:pt idx="2134">
                  <c:v>80</c:v>
                </c:pt>
                <c:pt idx="2135">
                  <c:v>80</c:v>
                </c:pt>
                <c:pt idx="2136">
                  <c:v>80</c:v>
                </c:pt>
                <c:pt idx="2137">
                  <c:v>80</c:v>
                </c:pt>
                <c:pt idx="2138">
                  <c:v>80</c:v>
                </c:pt>
                <c:pt idx="2139">
                  <c:v>80</c:v>
                </c:pt>
                <c:pt idx="2140">
                  <c:v>80</c:v>
                </c:pt>
                <c:pt idx="2141">
                  <c:v>80</c:v>
                </c:pt>
                <c:pt idx="2142">
                  <c:v>80</c:v>
                </c:pt>
                <c:pt idx="2143">
                  <c:v>80</c:v>
                </c:pt>
                <c:pt idx="2144">
                  <c:v>80</c:v>
                </c:pt>
                <c:pt idx="2145">
                  <c:v>80</c:v>
                </c:pt>
                <c:pt idx="2146">
                  <c:v>80</c:v>
                </c:pt>
                <c:pt idx="2147">
                  <c:v>80</c:v>
                </c:pt>
                <c:pt idx="2148">
                  <c:v>80</c:v>
                </c:pt>
                <c:pt idx="2149">
                  <c:v>80</c:v>
                </c:pt>
                <c:pt idx="2150">
                  <c:v>80</c:v>
                </c:pt>
                <c:pt idx="2151">
                  <c:v>80</c:v>
                </c:pt>
                <c:pt idx="2152">
                  <c:v>80</c:v>
                </c:pt>
                <c:pt idx="2153">
                  <c:v>80</c:v>
                </c:pt>
                <c:pt idx="2154">
                  <c:v>80</c:v>
                </c:pt>
                <c:pt idx="2155">
                  <c:v>80</c:v>
                </c:pt>
                <c:pt idx="2156">
                  <c:v>80</c:v>
                </c:pt>
                <c:pt idx="2157">
                  <c:v>80</c:v>
                </c:pt>
                <c:pt idx="2158">
                  <c:v>80</c:v>
                </c:pt>
                <c:pt idx="2159">
                  <c:v>80</c:v>
                </c:pt>
                <c:pt idx="2160">
                  <c:v>80</c:v>
                </c:pt>
                <c:pt idx="2161">
                  <c:v>80</c:v>
                </c:pt>
                <c:pt idx="2162">
                  <c:v>80</c:v>
                </c:pt>
                <c:pt idx="2163">
                  <c:v>80</c:v>
                </c:pt>
                <c:pt idx="2164">
                  <c:v>80</c:v>
                </c:pt>
                <c:pt idx="2165">
                  <c:v>80</c:v>
                </c:pt>
                <c:pt idx="2166">
                  <c:v>80</c:v>
                </c:pt>
                <c:pt idx="2167">
                  <c:v>80</c:v>
                </c:pt>
                <c:pt idx="2168">
                  <c:v>80</c:v>
                </c:pt>
                <c:pt idx="2169">
                  <c:v>80</c:v>
                </c:pt>
                <c:pt idx="2170">
                  <c:v>80</c:v>
                </c:pt>
                <c:pt idx="2171">
                  <c:v>80</c:v>
                </c:pt>
                <c:pt idx="2172">
                  <c:v>80</c:v>
                </c:pt>
                <c:pt idx="2173">
                  <c:v>80</c:v>
                </c:pt>
                <c:pt idx="2174">
                  <c:v>80</c:v>
                </c:pt>
                <c:pt idx="2175">
                  <c:v>80</c:v>
                </c:pt>
                <c:pt idx="2176">
                  <c:v>80</c:v>
                </c:pt>
                <c:pt idx="2177">
                  <c:v>80</c:v>
                </c:pt>
                <c:pt idx="2178">
                  <c:v>80</c:v>
                </c:pt>
                <c:pt idx="2179">
                  <c:v>80</c:v>
                </c:pt>
                <c:pt idx="2180">
                  <c:v>80</c:v>
                </c:pt>
                <c:pt idx="2181">
                  <c:v>80</c:v>
                </c:pt>
                <c:pt idx="2182">
                  <c:v>80</c:v>
                </c:pt>
                <c:pt idx="2183">
                  <c:v>80</c:v>
                </c:pt>
                <c:pt idx="2184">
                  <c:v>80</c:v>
                </c:pt>
                <c:pt idx="2185">
                  <c:v>80</c:v>
                </c:pt>
                <c:pt idx="2186">
                  <c:v>80</c:v>
                </c:pt>
                <c:pt idx="2187">
                  <c:v>80</c:v>
                </c:pt>
                <c:pt idx="2188">
                  <c:v>80</c:v>
                </c:pt>
                <c:pt idx="2189">
                  <c:v>80</c:v>
                </c:pt>
                <c:pt idx="2190">
                  <c:v>80</c:v>
                </c:pt>
                <c:pt idx="2191">
                  <c:v>80</c:v>
                </c:pt>
                <c:pt idx="2192">
                  <c:v>80</c:v>
                </c:pt>
                <c:pt idx="2193">
                  <c:v>80</c:v>
                </c:pt>
                <c:pt idx="2194">
                  <c:v>80</c:v>
                </c:pt>
                <c:pt idx="2195">
                  <c:v>80</c:v>
                </c:pt>
                <c:pt idx="2196">
                  <c:v>80</c:v>
                </c:pt>
                <c:pt idx="2197">
                  <c:v>80</c:v>
                </c:pt>
                <c:pt idx="2198">
                  <c:v>80</c:v>
                </c:pt>
                <c:pt idx="2199">
                  <c:v>80</c:v>
                </c:pt>
                <c:pt idx="2200">
                  <c:v>80</c:v>
                </c:pt>
                <c:pt idx="2201">
                  <c:v>80</c:v>
                </c:pt>
                <c:pt idx="2202">
                  <c:v>80</c:v>
                </c:pt>
                <c:pt idx="2203">
                  <c:v>80</c:v>
                </c:pt>
                <c:pt idx="2204">
                  <c:v>80</c:v>
                </c:pt>
                <c:pt idx="2205">
                  <c:v>80</c:v>
                </c:pt>
                <c:pt idx="2206">
                  <c:v>80</c:v>
                </c:pt>
                <c:pt idx="2207">
                  <c:v>80</c:v>
                </c:pt>
                <c:pt idx="2208">
                  <c:v>80</c:v>
                </c:pt>
                <c:pt idx="2209">
                  <c:v>80</c:v>
                </c:pt>
                <c:pt idx="2210">
                  <c:v>80</c:v>
                </c:pt>
                <c:pt idx="2211">
                  <c:v>80</c:v>
                </c:pt>
                <c:pt idx="2212">
                  <c:v>80</c:v>
                </c:pt>
                <c:pt idx="2213">
                  <c:v>80</c:v>
                </c:pt>
                <c:pt idx="2214">
                  <c:v>80</c:v>
                </c:pt>
                <c:pt idx="2215">
                  <c:v>80</c:v>
                </c:pt>
                <c:pt idx="2216">
                  <c:v>80</c:v>
                </c:pt>
                <c:pt idx="2217">
                  <c:v>80</c:v>
                </c:pt>
                <c:pt idx="2218">
                  <c:v>80</c:v>
                </c:pt>
                <c:pt idx="2219">
                  <c:v>80</c:v>
                </c:pt>
                <c:pt idx="2220">
                  <c:v>80</c:v>
                </c:pt>
                <c:pt idx="2221">
                  <c:v>80</c:v>
                </c:pt>
                <c:pt idx="2222">
                  <c:v>80</c:v>
                </c:pt>
                <c:pt idx="2223">
                  <c:v>80</c:v>
                </c:pt>
                <c:pt idx="2224">
                  <c:v>80</c:v>
                </c:pt>
                <c:pt idx="2225">
                  <c:v>80</c:v>
                </c:pt>
                <c:pt idx="2226">
                  <c:v>80</c:v>
                </c:pt>
                <c:pt idx="2227">
                  <c:v>80</c:v>
                </c:pt>
                <c:pt idx="2228">
                  <c:v>80</c:v>
                </c:pt>
                <c:pt idx="2229">
                  <c:v>80</c:v>
                </c:pt>
                <c:pt idx="2230">
                  <c:v>80</c:v>
                </c:pt>
                <c:pt idx="2231">
                  <c:v>80</c:v>
                </c:pt>
                <c:pt idx="2232">
                  <c:v>80</c:v>
                </c:pt>
                <c:pt idx="2233">
                  <c:v>80</c:v>
                </c:pt>
                <c:pt idx="2234">
                  <c:v>80</c:v>
                </c:pt>
                <c:pt idx="2235">
                  <c:v>80</c:v>
                </c:pt>
                <c:pt idx="2236">
                  <c:v>80</c:v>
                </c:pt>
                <c:pt idx="2237">
                  <c:v>80</c:v>
                </c:pt>
                <c:pt idx="2238">
                  <c:v>80</c:v>
                </c:pt>
                <c:pt idx="2239">
                  <c:v>80</c:v>
                </c:pt>
                <c:pt idx="2240">
                  <c:v>80</c:v>
                </c:pt>
                <c:pt idx="2241">
                  <c:v>80</c:v>
                </c:pt>
                <c:pt idx="2242">
                  <c:v>80</c:v>
                </c:pt>
                <c:pt idx="2243">
                  <c:v>80</c:v>
                </c:pt>
                <c:pt idx="2244">
                  <c:v>80</c:v>
                </c:pt>
                <c:pt idx="2245">
                  <c:v>80</c:v>
                </c:pt>
                <c:pt idx="2246">
                  <c:v>80</c:v>
                </c:pt>
                <c:pt idx="2247">
                  <c:v>80</c:v>
                </c:pt>
                <c:pt idx="2248">
                  <c:v>80</c:v>
                </c:pt>
                <c:pt idx="2249">
                  <c:v>80</c:v>
                </c:pt>
                <c:pt idx="2250">
                  <c:v>80</c:v>
                </c:pt>
                <c:pt idx="2251">
                  <c:v>80</c:v>
                </c:pt>
                <c:pt idx="2252">
                  <c:v>80</c:v>
                </c:pt>
                <c:pt idx="2253">
                  <c:v>80</c:v>
                </c:pt>
                <c:pt idx="2254">
                  <c:v>80</c:v>
                </c:pt>
                <c:pt idx="2255">
                  <c:v>80</c:v>
                </c:pt>
                <c:pt idx="2256">
                  <c:v>80</c:v>
                </c:pt>
                <c:pt idx="2257">
                  <c:v>80</c:v>
                </c:pt>
                <c:pt idx="2258">
                  <c:v>80</c:v>
                </c:pt>
                <c:pt idx="2259">
                  <c:v>80</c:v>
                </c:pt>
                <c:pt idx="2260">
                  <c:v>80</c:v>
                </c:pt>
                <c:pt idx="2261">
                  <c:v>80</c:v>
                </c:pt>
                <c:pt idx="2262">
                  <c:v>80</c:v>
                </c:pt>
                <c:pt idx="2263">
                  <c:v>80</c:v>
                </c:pt>
                <c:pt idx="2264">
                  <c:v>80</c:v>
                </c:pt>
                <c:pt idx="2265">
                  <c:v>80</c:v>
                </c:pt>
                <c:pt idx="2266">
                  <c:v>80</c:v>
                </c:pt>
                <c:pt idx="2267">
                  <c:v>80</c:v>
                </c:pt>
                <c:pt idx="2268">
                  <c:v>80</c:v>
                </c:pt>
                <c:pt idx="2269">
                  <c:v>80</c:v>
                </c:pt>
                <c:pt idx="2270">
                  <c:v>80</c:v>
                </c:pt>
                <c:pt idx="2271">
                  <c:v>80</c:v>
                </c:pt>
                <c:pt idx="2272">
                  <c:v>80</c:v>
                </c:pt>
                <c:pt idx="2273">
                  <c:v>80</c:v>
                </c:pt>
                <c:pt idx="2274">
                  <c:v>80</c:v>
                </c:pt>
                <c:pt idx="2275">
                  <c:v>80</c:v>
                </c:pt>
                <c:pt idx="2276">
                  <c:v>80</c:v>
                </c:pt>
                <c:pt idx="2277">
                  <c:v>80</c:v>
                </c:pt>
                <c:pt idx="2278">
                  <c:v>80</c:v>
                </c:pt>
                <c:pt idx="2279">
                  <c:v>80</c:v>
                </c:pt>
                <c:pt idx="2280">
                  <c:v>80</c:v>
                </c:pt>
                <c:pt idx="2281">
                  <c:v>80</c:v>
                </c:pt>
                <c:pt idx="2282">
                  <c:v>80</c:v>
                </c:pt>
                <c:pt idx="2283">
                  <c:v>80</c:v>
                </c:pt>
                <c:pt idx="2284">
                  <c:v>80</c:v>
                </c:pt>
                <c:pt idx="2285">
                  <c:v>80</c:v>
                </c:pt>
                <c:pt idx="2286">
                  <c:v>80</c:v>
                </c:pt>
                <c:pt idx="2287">
                  <c:v>80</c:v>
                </c:pt>
                <c:pt idx="2288">
                  <c:v>80</c:v>
                </c:pt>
                <c:pt idx="2289">
                  <c:v>80</c:v>
                </c:pt>
                <c:pt idx="2290">
                  <c:v>80</c:v>
                </c:pt>
                <c:pt idx="2291">
                  <c:v>80</c:v>
                </c:pt>
                <c:pt idx="2292">
                  <c:v>80</c:v>
                </c:pt>
                <c:pt idx="2293">
                  <c:v>80</c:v>
                </c:pt>
                <c:pt idx="2294">
                  <c:v>80</c:v>
                </c:pt>
                <c:pt idx="2295">
                  <c:v>80</c:v>
                </c:pt>
                <c:pt idx="2296">
                  <c:v>80</c:v>
                </c:pt>
                <c:pt idx="2297">
                  <c:v>80</c:v>
                </c:pt>
                <c:pt idx="2298">
                  <c:v>80</c:v>
                </c:pt>
                <c:pt idx="2299">
                  <c:v>80</c:v>
                </c:pt>
                <c:pt idx="2300">
                  <c:v>80</c:v>
                </c:pt>
                <c:pt idx="2301">
                  <c:v>80</c:v>
                </c:pt>
                <c:pt idx="2302">
                  <c:v>80</c:v>
                </c:pt>
                <c:pt idx="2303">
                  <c:v>80</c:v>
                </c:pt>
                <c:pt idx="2304">
                  <c:v>80</c:v>
                </c:pt>
                <c:pt idx="2305">
                  <c:v>80</c:v>
                </c:pt>
                <c:pt idx="2306">
                  <c:v>80</c:v>
                </c:pt>
                <c:pt idx="2307">
                  <c:v>80</c:v>
                </c:pt>
                <c:pt idx="2308">
                  <c:v>80</c:v>
                </c:pt>
                <c:pt idx="2309">
                  <c:v>80</c:v>
                </c:pt>
                <c:pt idx="2310">
                  <c:v>80</c:v>
                </c:pt>
                <c:pt idx="2311">
                  <c:v>80</c:v>
                </c:pt>
                <c:pt idx="2312">
                  <c:v>80</c:v>
                </c:pt>
                <c:pt idx="2313">
                  <c:v>80</c:v>
                </c:pt>
                <c:pt idx="2314">
                  <c:v>80</c:v>
                </c:pt>
                <c:pt idx="2315">
                  <c:v>80</c:v>
                </c:pt>
                <c:pt idx="2316">
                  <c:v>80</c:v>
                </c:pt>
                <c:pt idx="2317">
                  <c:v>80</c:v>
                </c:pt>
                <c:pt idx="2318">
                  <c:v>80</c:v>
                </c:pt>
                <c:pt idx="2319">
                  <c:v>80</c:v>
                </c:pt>
                <c:pt idx="2320">
                  <c:v>80</c:v>
                </c:pt>
                <c:pt idx="2321">
                  <c:v>80</c:v>
                </c:pt>
                <c:pt idx="2322">
                  <c:v>80</c:v>
                </c:pt>
                <c:pt idx="2323">
                  <c:v>80</c:v>
                </c:pt>
                <c:pt idx="2324">
                  <c:v>80</c:v>
                </c:pt>
                <c:pt idx="2325">
                  <c:v>80</c:v>
                </c:pt>
                <c:pt idx="2326">
                  <c:v>80</c:v>
                </c:pt>
                <c:pt idx="2327">
                  <c:v>80</c:v>
                </c:pt>
                <c:pt idx="2328">
                  <c:v>80</c:v>
                </c:pt>
                <c:pt idx="2329">
                  <c:v>80</c:v>
                </c:pt>
                <c:pt idx="2330">
                  <c:v>80</c:v>
                </c:pt>
                <c:pt idx="2331">
                  <c:v>80</c:v>
                </c:pt>
                <c:pt idx="2332">
                  <c:v>80</c:v>
                </c:pt>
                <c:pt idx="2333">
                  <c:v>80</c:v>
                </c:pt>
                <c:pt idx="2334">
                  <c:v>80</c:v>
                </c:pt>
                <c:pt idx="2335">
                  <c:v>80</c:v>
                </c:pt>
                <c:pt idx="2336">
                  <c:v>80</c:v>
                </c:pt>
                <c:pt idx="2337">
                  <c:v>80</c:v>
                </c:pt>
                <c:pt idx="2338">
                  <c:v>80</c:v>
                </c:pt>
                <c:pt idx="2339">
                  <c:v>80</c:v>
                </c:pt>
                <c:pt idx="2340">
                  <c:v>80</c:v>
                </c:pt>
                <c:pt idx="2341">
                  <c:v>80</c:v>
                </c:pt>
                <c:pt idx="2342">
                  <c:v>80</c:v>
                </c:pt>
                <c:pt idx="2343">
                  <c:v>80</c:v>
                </c:pt>
                <c:pt idx="2344">
                  <c:v>80</c:v>
                </c:pt>
                <c:pt idx="2345">
                  <c:v>80</c:v>
                </c:pt>
                <c:pt idx="2346">
                  <c:v>80</c:v>
                </c:pt>
                <c:pt idx="2347">
                  <c:v>80</c:v>
                </c:pt>
                <c:pt idx="2348">
                  <c:v>80</c:v>
                </c:pt>
                <c:pt idx="2349">
                  <c:v>80</c:v>
                </c:pt>
                <c:pt idx="2350">
                  <c:v>80</c:v>
                </c:pt>
                <c:pt idx="2351">
                  <c:v>80</c:v>
                </c:pt>
                <c:pt idx="2352">
                  <c:v>80</c:v>
                </c:pt>
                <c:pt idx="2353">
                  <c:v>80</c:v>
                </c:pt>
                <c:pt idx="2354">
                  <c:v>80</c:v>
                </c:pt>
                <c:pt idx="2355">
                  <c:v>80</c:v>
                </c:pt>
                <c:pt idx="2356">
                  <c:v>80</c:v>
                </c:pt>
                <c:pt idx="2357">
                  <c:v>80</c:v>
                </c:pt>
                <c:pt idx="2358">
                  <c:v>80</c:v>
                </c:pt>
                <c:pt idx="2359">
                  <c:v>80</c:v>
                </c:pt>
                <c:pt idx="2360">
                  <c:v>80</c:v>
                </c:pt>
                <c:pt idx="2361">
                  <c:v>80</c:v>
                </c:pt>
                <c:pt idx="2362">
                  <c:v>80</c:v>
                </c:pt>
                <c:pt idx="2363">
                  <c:v>80</c:v>
                </c:pt>
                <c:pt idx="2364">
                  <c:v>80</c:v>
                </c:pt>
                <c:pt idx="2365">
                  <c:v>80</c:v>
                </c:pt>
                <c:pt idx="2366">
                  <c:v>80</c:v>
                </c:pt>
                <c:pt idx="2367">
                  <c:v>80</c:v>
                </c:pt>
                <c:pt idx="2368">
                  <c:v>80</c:v>
                </c:pt>
                <c:pt idx="2369">
                  <c:v>80</c:v>
                </c:pt>
                <c:pt idx="2370">
                  <c:v>80</c:v>
                </c:pt>
                <c:pt idx="2371">
                  <c:v>80</c:v>
                </c:pt>
                <c:pt idx="2372">
                  <c:v>80</c:v>
                </c:pt>
                <c:pt idx="2373">
                  <c:v>80</c:v>
                </c:pt>
                <c:pt idx="2374">
                  <c:v>80</c:v>
                </c:pt>
                <c:pt idx="2375">
                  <c:v>80</c:v>
                </c:pt>
                <c:pt idx="2376">
                  <c:v>80</c:v>
                </c:pt>
                <c:pt idx="2377">
                  <c:v>80</c:v>
                </c:pt>
                <c:pt idx="2378">
                  <c:v>80</c:v>
                </c:pt>
                <c:pt idx="2379">
                  <c:v>80</c:v>
                </c:pt>
                <c:pt idx="2380">
                  <c:v>80</c:v>
                </c:pt>
                <c:pt idx="2381">
                  <c:v>80</c:v>
                </c:pt>
                <c:pt idx="2382">
                  <c:v>80</c:v>
                </c:pt>
                <c:pt idx="2383">
                  <c:v>80</c:v>
                </c:pt>
                <c:pt idx="2384">
                  <c:v>80</c:v>
                </c:pt>
                <c:pt idx="2385">
                  <c:v>80</c:v>
                </c:pt>
                <c:pt idx="2386">
                  <c:v>80</c:v>
                </c:pt>
                <c:pt idx="2387">
                  <c:v>80</c:v>
                </c:pt>
                <c:pt idx="2388">
                  <c:v>80</c:v>
                </c:pt>
                <c:pt idx="2389">
                  <c:v>80</c:v>
                </c:pt>
                <c:pt idx="2390">
                  <c:v>80</c:v>
                </c:pt>
                <c:pt idx="2391">
                  <c:v>80</c:v>
                </c:pt>
                <c:pt idx="2392">
                  <c:v>80</c:v>
                </c:pt>
                <c:pt idx="2393">
                  <c:v>80</c:v>
                </c:pt>
                <c:pt idx="2394">
                  <c:v>80</c:v>
                </c:pt>
                <c:pt idx="2395">
                  <c:v>80</c:v>
                </c:pt>
                <c:pt idx="2396">
                  <c:v>80</c:v>
                </c:pt>
                <c:pt idx="2397">
                  <c:v>80</c:v>
                </c:pt>
                <c:pt idx="2398">
                  <c:v>80</c:v>
                </c:pt>
                <c:pt idx="2399">
                  <c:v>80</c:v>
                </c:pt>
                <c:pt idx="2400">
                  <c:v>80</c:v>
                </c:pt>
                <c:pt idx="2401">
                  <c:v>80</c:v>
                </c:pt>
                <c:pt idx="2402">
                  <c:v>80</c:v>
                </c:pt>
                <c:pt idx="2403">
                  <c:v>80</c:v>
                </c:pt>
                <c:pt idx="2404">
                  <c:v>80</c:v>
                </c:pt>
                <c:pt idx="2405">
                  <c:v>80</c:v>
                </c:pt>
                <c:pt idx="2406">
                  <c:v>80</c:v>
                </c:pt>
                <c:pt idx="2407">
                  <c:v>80</c:v>
                </c:pt>
                <c:pt idx="2408">
                  <c:v>80</c:v>
                </c:pt>
                <c:pt idx="2409">
                  <c:v>80</c:v>
                </c:pt>
                <c:pt idx="2410">
                  <c:v>80</c:v>
                </c:pt>
                <c:pt idx="2411">
                  <c:v>80</c:v>
                </c:pt>
                <c:pt idx="2412">
                  <c:v>80</c:v>
                </c:pt>
                <c:pt idx="2413">
                  <c:v>80</c:v>
                </c:pt>
                <c:pt idx="2414">
                  <c:v>80</c:v>
                </c:pt>
                <c:pt idx="2415">
                  <c:v>80</c:v>
                </c:pt>
                <c:pt idx="2416">
                  <c:v>80</c:v>
                </c:pt>
                <c:pt idx="2417">
                  <c:v>80</c:v>
                </c:pt>
                <c:pt idx="2418">
                  <c:v>80</c:v>
                </c:pt>
                <c:pt idx="2419">
                  <c:v>80</c:v>
                </c:pt>
                <c:pt idx="2420">
                  <c:v>80</c:v>
                </c:pt>
                <c:pt idx="2421">
                  <c:v>80</c:v>
                </c:pt>
                <c:pt idx="2422">
                  <c:v>80</c:v>
                </c:pt>
                <c:pt idx="2423">
                  <c:v>80</c:v>
                </c:pt>
                <c:pt idx="2424">
                  <c:v>80</c:v>
                </c:pt>
                <c:pt idx="2425">
                  <c:v>80</c:v>
                </c:pt>
                <c:pt idx="2426">
                  <c:v>80</c:v>
                </c:pt>
                <c:pt idx="2427">
                  <c:v>80</c:v>
                </c:pt>
                <c:pt idx="2428">
                  <c:v>80</c:v>
                </c:pt>
                <c:pt idx="2429">
                  <c:v>80</c:v>
                </c:pt>
                <c:pt idx="2430">
                  <c:v>80</c:v>
                </c:pt>
                <c:pt idx="2431">
                  <c:v>80</c:v>
                </c:pt>
                <c:pt idx="2432">
                  <c:v>80</c:v>
                </c:pt>
                <c:pt idx="2433">
                  <c:v>80</c:v>
                </c:pt>
                <c:pt idx="2434">
                  <c:v>80</c:v>
                </c:pt>
                <c:pt idx="2435">
                  <c:v>80</c:v>
                </c:pt>
                <c:pt idx="2436">
                  <c:v>80</c:v>
                </c:pt>
                <c:pt idx="2437">
                  <c:v>80</c:v>
                </c:pt>
                <c:pt idx="2438">
                  <c:v>80</c:v>
                </c:pt>
                <c:pt idx="2439">
                  <c:v>80</c:v>
                </c:pt>
                <c:pt idx="2440">
                  <c:v>80</c:v>
                </c:pt>
                <c:pt idx="2441">
                  <c:v>80</c:v>
                </c:pt>
                <c:pt idx="2442">
                  <c:v>80</c:v>
                </c:pt>
                <c:pt idx="2443">
                  <c:v>80</c:v>
                </c:pt>
                <c:pt idx="2444">
                  <c:v>80</c:v>
                </c:pt>
                <c:pt idx="2445">
                  <c:v>80</c:v>
                </c:pt>
                <c:pt idx="2446">
                  <c:v>80</c:v>
                </c:pt>
                <c:pt idx="2447">
                  <c:v>80</c:v>
                </c:pt>
                <c:pt idx="2448">
                  <c:v>80</c:v>
                </c:pt>
                <c:pt idx="2449">
                  <c:v>80</c:v>
                </c:pt>
                <c:pt idx="2450">
                  <c:v>80</c:v>
                </c:pt>
                <c:pt idx="2451">
                  <c:v>80</c:v>
                </c:pt>
                <c:pt idx="2452">
                  <c:v>80</c:v>
                </c:pt>
                <c:pt idx="2453">
                  <c:v>80</c:v>
                </c:pt>
                <c:pt idx="2454">
                  <c:v>80</c:v>
                </c:pt>
                <c:pt idx="2455">
                  <c:v>80</c:v>
                </c:pt>
                <c:pt idx="2456">
                  <c:v>80</c:v>
                </c:pt>
                <c:pt idx="2457">
                  <c:v>80</c:v>
                </c:pt>
                <c:pt idx="2458">
                  <c:v>80</c:v>
                </c:pt>
                <c:pt idx="2459">
                  <c:v>80</c:v>
                </c:pt>
                <c:pt idx="2460">
                  <c:v>80</c:v>
                </c:pt>
                <c:pt idx="2461">
                  <c:v>80</c:v>
                </c:pt>
                <c:pt idx="2462">
                  <c:v>80</c:v>
                </c:pt>
                <c:pt idx="2463">
                  <c:v>80</c:v>
                </c:pt>
                <c:pt idx="2464">
                  <c:v>80</c:v>
                </c:pt>
                <c:pt idx="2465">
                  <c:v>80</c:v>
                </c:pt>
                <c:pt idx="2466">
                  <c:v>80</c:v>
                </c:pt>
                <c:pt idx="2467">
                  <c:v>80</c:v>
                </c:pt>
                <c:pt idx="2468">
                  <c:v>80</c:v>
                </c:pt>
                <c:pt idx="2469">
                  <c:v>80</c:v>
                </c:pt>
                <c:pt idx="2470">
                  <c:v>80</c:v>
                </c:pt>
                <c:pt idx="2471">
                  <c:v>80</c:v>
                </c:pt>
                <c:pt idx="2472">
                  <c:v>80</c:v>
                </c:pt>
                <c:pt idx="2473">
                  <c:v>80</c:v>
                </c:pt>
                <c:pt idx="2474">
                  <c:v>80</c:v>
                </c:pt>
                <c:pt idx="2475">
                  <c:v>80</c:v>
                </c:pt>
                <c:pt idx="2476">
                  <c:v>80</c:v>
                </c:pt>
                <c:pt idx="2477">
                  <c:v>80</c:v>
                </c:pt>
                <c:pt idx="2478">
                  <c:v>80</c:v>
                </c:pt>
                <c:pt idx="2479">
                  <c:v>80</c:v>
                </c:pt>
                <c:pt idx="2480">
                  <c:v>80</c:v>
                </c:pt>
                <c:pt idx="2481">
                  <c:v>80</c:v>
                </c:pt>
                <c:pt idx="2482">
                  <c:v>80</c:v>
                </c:pt>
                <c:pt idx="2483">
                  <c:v>80</c:v>
                </c:pt>
                <c:pt idx="2484">
                  <c:v>80</c:v>
                </c:pt>
                <c:pt idx="2485">
                  <c:v>80</c:v>
                </c:pt>
                <c:pt idx="2486">
                  <c:v>80</c:v>
                </c:pt>
                <c:pt idx="2487">
                  <c:v>80</c:v>
                </c:pt>
                <c:pt idx="2488">
                  <c:v>80</c:v>
                </c:pt>
                <c:pt idx="2489">
                  <c:v>80</c:v>
                </c:pt>
                <c:pt idx="2490">
                  <c:v>80</c:v>
                </c:pt>
                <c:pt idx="2491">
                  <c:v>80</c:v>
                </c:pt>
                <c:pt idx="2492">
                  <c:v>80</c:v>
                </c:pt>
                <c:pt idx="2493">
                  <c:v>80</c:v>
                </c:pt>
                <c:pt idx="2494">
                  <c:v>80</c:v>
                </c:pt>
                <c:pt idx="2495">
                  <c:v>80</c:v>
                </c:pt>
                <c:pt idx="2496">
                  <c:v>80</c:v>
                </c:pt>
                <c:pt idx="2497">
                  <c:v>80</c:v>
                </c:pt>
                <c:pt idx="2498">
                  <c:v>80</c:v>
                </c:pt>
                <c:pt idx="2499">
                  <c:v>80</c:v>
                </c:pt>
                <c:pt idx="2500">
                  <c:v>80</c:v>
                </c:pt>
                <c:pt idx="2501">
                  <c:v>80</c:v>
                </c:pt>
                <c:pt idx="2502">
                  <c:v>80</c:v>
                </c:pt>
                <c:pt idx="2503">
                  <c:v>80</c:v>
                </c:pt>
                <c:pt idx="2504">
                  <c:v>80</c:v>
                </c:pt>
                <c:pt idx="2505">
                  <c:v>80</c:v>
                </c:pt>
                <c:pt idx="2506">
                  <c:v>80</c:v>
                </c:pt>
                <c:pt idx="2507">
                  <c:v>80</c:v>
                </c:pt>
                <c:pt idx="2508">
                  <c:v>80</c:v>
                </c:pt>
                <c:pt idx="2509">
                  <c:v>80</c:v>
                </c:pt>
                <c:pt idx="2510">
                  <c:v>80</c:v>
                </c:pt>
                <c:pt idx="2511">
                  <c:v>80</c:v>
                </c:pt>
                <c:pt idx="2512">
                  <c:v>80</c:v>
                </c:pt>
                <c:pt idx="2513">
                  <c:v>80</c:v>
                </c:pt>
                <c:pt idx="2514">
                  <c:v>80</c:v>
                </c:pt>
                <c:pt idx="2515">
                  <c:v>80</c:v>
                </c:pt>
                <c:pt idx="2516">
                  <c:v>80</c:v>
                </c:pt>
                <c:pt idx="2517">
                  <c:v>80</c:v>
                </c:pt>
                <c:pt idx="2518">
                  <c:v>80</c:v>
                </c:pt>
                <c:pt idx="2519">
                  <c:v>80</c:v>
                </c:pt>
                <c:pt idx="2520">
                  <c:v>80</c:v>
                </c:pt>
                <c:pt idx="2521">
                  <c:v>80</c:v>
                </c:pt>
                <c:pt idx="2522">
                  <c:v>80</c:v>
                </c:pt>
                <c:pt idx="2523">
                  <c:v>80</c:v>
                </c:pt>
                <c:pt idx="2524">
                  <c:v>80</c:v>
                </c:pt>
                <c:pt idx="2525">
                  <c:v>80</c:v>
                </c:pt>
                <c:pt idx="2526">
                  <c:v>80</c:v>
                </c:pt>
                <c:pt idx="2527">
                  <c:v>80</c:v>
                </c:pt>
                <c:pt idx="2528">
                  <c:v>80</c:v>
                </c:pt>
                <c:pt idx="2529">
                  <c:v>80</c:v>
                </c:pt>
                <c:pt idx="2530">
                  <c:v>80</c:v>
                </c:pt>
                <c:pt idx="2531">
                  <c:v>80</c:v>
                </c:pt>
                <c:pt idx="2532">
                  <c:v>80</c:v>
                </c:pt>
                <c:pt idx="2533">
                  <c:v>80</c:v>
                </c:pt>
                <c:pt idx="2534">
                  <c:v>80</c:v>
                </c:pt>
                <c:pt idx="2535">
                  <c:v>80</c:v>
                </c:pt>
                <c:pt idx="2536">
                  <c:v>80</c:v>
                </c:pt>
                <c:pt idx="2537">
                  <c:v>80</c:v>
                </c:pt>
                <c:pt idx="2538">
                  <c:v>80</c:v>
                </c:pt>
                <c:pt idx="2539">
                  <c:v>80</c:v>
                </c:pt>
                <c:pt idx="2540">
                  <c:v>80</c:v>
                </c:pt>
                <c:pt idx="2541">
                  <c:v>80</c:v>
                </c:pt>
                <c:pt idx="2542">
                  <c:v>80</c:v>
                </c:pt>
                <c:pt idx="2543">
                  <c:v>80</c:v>
                </c:pt>
                <c:pt idx="2544">
                  <c:v>80</c:v>
                </c:pt>
                <c:pt idx="2545">
                  <c:v>80</c:v>
                </c:pt>
                <c:pt idx="2546">
                  <c:v>80</c:v>
                </c:pt>
                <c:pt idx="2547">
                  <c:v>80</c:v>
                </c:pt>
                <c:pt idx="2548">
                  <c:v>80</c:v>
                </c:pt>
                <c:pt idx="2549">
                  <c:v>80</c:v>
                </c:pt>
                <c:pt idx="2550">
                  <c:v>80</c:v>
                </c:pt>
                <c:pt idx="2551">
                  <c:v>80</c:v>
                </c:pt>
                <c:pt idx="2552">
                  <c:v>80</c:v>
                </c:pt>
                <c:pt idx="2553">
                  <c:v>80</c:v>
                </c:pt>
                <c:pt idx="2554">
                  <c:v>80</c:v>
                </c:pt>
                <c:pt idx="2555">
                  <c:v>80</c:v>
                </c:pt>
                <c:pt idx="2556">
                  <c:v>80</c:v>
                </c:pt>
                <c:pt idx="2557">
                  <c:v>80</c:v>
                </c:pt>
                <c:pt idx="2558">
                  <c:v>80</c:v>
                </c:pt>
                <c:pt idx="2559">
                  <c:v>80</c:v>
                </c:pt>
                <c:pt idx="2560">
                  <c:v>80</c:v>
                </c:pt>
                <c:pt idx="2561">
                  <c:v>80</c:v>
                </c:pt>
                <c:pt idx="2562">
                  <c:v>80</c:v>
                </c:pt>
                <c:pt idx="2563">
                  <c:v>80</c:v>
                </c:pt>
                <c:pt idx="2564">
                  <c:v>80</c:v>
                </c:pt>
                <c:pt idx="2565">
                  <c:v>80</c:v>
                </c:pt>
                <c:pt idx="2566">
                  <c:v>80</c:v>
                </c:pt>
                <c:pt idx="2567">
                  <c:v>80</c:v>
                </c:pt>
                <c:pt idx="2568">
                  <c:v>80</c:v>
                </c:pt>
                <c:pt idx="2569">
                  <c:v>80</c:v>
                </c:pt>
                <c:pt idx="2570">
                  <c:v>80</c:v>
                </c:pt>
                <c:pt idx="2571">
                  <c:v>80</c:v>
                </c:pt>
                <c:pt idx="2572">
                  <c:v>80</c:v>
                </c:pt>
                <c:pt idx="2573">
                  <c:v>80</c:v>
                </c:pt>
                <c:pt idx="2574">
                  <c:v>80</c:v>
                </c:pt>
                <c:pt idx="2575">
                  <c:v>80</c:v>
                </c:pt>
                <c:pt idx="2576">
                  <c:v>80</c:v>
                </c:pt>
                <c:pt idx="2577">
                  <c:v>80</c:v>
                </c:pt>
                <c:pt idx="2578">
                  <c:v>80</c:v>
                </c:pt>
                <c:pt idx="2579">
                  <c:v>80</c:v>
                </c:pt>
                <c:pt idx="2580">
                  <c:v>80</c:v>
                </c:pt>
                <c:pt idx="2581">
                  <c:v>80</c:v>
                </c:pt>
                <c:pt idx="2582">
                  <c:v>80</c:v>
                </c:pt>
                <c:pt idx="2583">
                  <c:v>80</c:v>
                </c:pt>
                <c:pt idx="2584">
                  <c:v>80</c:v>
                </c:pt>
                <c:pt idx="2585">
                  <c:v>80</c:v>
                </c:pt>
                <c:pt idx="2586">
                  <c:v>80</c:v>
                </c:pt>
                <c:pt idx="2587">
                  <c:v>80</c:v>
                </c:pt>
                <c:pt idx="2588">
                  <c:v>80</c:v>
                </c:pt>
                <c:pt idx="2589">
                  <c:v>80</c:v>
                </c:pt>
                <c:pt idx="2590">
                  <c:v>80</c:v>
                </c:pt>
                <c:pt idx="2591">
                  <c:v>80</c:v>
                </c:pt>
                <c:pt idx="2592">
                  <c:v>80</c:v>
                </c:pt>
                <c:pt idx="2593">
                  <c:v>80</c:v>
                </c:pt>
                <c:pt idx="2594">
                  <c:v>80</c:v>
                </c:pt>
                <c:pt idx="2595">
                  <c:v>80</c:v>
                </c:pt>
                <c:pt idx="2596">
                  <c:v>80</c:v>
                </c:pt>
                <c:pt idx="2597">
                  <c:v>80</c:v>
                </c:pt>
                <c:pt idx="2598">
                  <c:v>80</c:v>
                </c:pt>
                <c:pt idx="2599">
                  <c:v>80</c:v>
                </c:pt>
                <c:pt idx="2600">
                  <c:v>80</c:v>
                </c:pt>
                <c:pt idx="2601">
                  <c:v>80</c:v>
                </c:pt>
                <c:pt idx="2602">
                  <c:v>80</c:v>
                </c:pt>
                <c:pt idx="2603">
                  <c:v>80</c:v>
                </c:pt>
                <c:pt idx="2604">
                  <c:v>80</c:v>
                </c:pt>
                <c:pt idx="2605">
                  <c:v>80</c:v>
                </c:pt>
                <c:pt idx="2606">
                  <c:v>80</c:v>
                </c:pt>
                <c:pt idx="2607">
                  <c:v>80</c:v>
                </c:pt>
                <c:pt idx="2608">
                  <c:v>80</c:v>
                </c:pt>
                <c:pt idx="2609">
                  <c:v>80</c:v>
                </c:pt>
                <c:pt idx="2610">
                  <c:v>80</c:v>
                </c:pt>
                <c:pt idx="2611">
                  <c:v>80</c:v>
                </c:pt>
                <c:pt idx="2612">
                  <c:v>80</c:v>
                </c:pt>
                <c:pt idx="2613">
                  <c:v>80</c:v>
                </c:pt>
                <c:pt idx="2614">
                  <c:v>80</c:v>
                </c:pt>
                <c:pt idx="2615">
                  <c:v>80</c:v>
                </c:pt>
                <c:pt idx="2616">
                  <c:v>80</c:v>
                </c:pt>
                <c:pt idx="2617">
                  <c:v>80</c:v>
                </c:pt>
                <c:pt idx="2618">
                  <c:v>80</c:v>
                </c:pt>
                <c:pt idx="2619">
                  <c:v>80</c:v>
                </c:pt>
                <c:pt idx="2620">
                  <c:v>80</c:v>
                </c:pt>
                <c:pt idx="2621">
                  <c:v>80</c:v>
                </c:pt>
                <c:pt idx="2622">
                  <c:v>80</c:v>
                </c:pt>
                <c:pt idx="2623">
                  <c:v>80</c:v>
                </c:pt>
                <c:pt idx="2624">
                  <c:v>80</c:v>
                </c:pt>
                <c:pt idx="2625">
                  <c:v>80</c:v>
                </c:pt>
                <c:pt idx="2626">
                  <c:v>80</c:v>
                </c:pt>
                <c:pt idx="2627">
                  <c:v>80</c:v>
                </c:pt>
                <c:pt idx="2628">
                  <c:v>80</c:v>
                </c:pt>
                <c:pt idx="2629">
                  <c:v>80</c:v>
                </c:pt>
                <c:pt idx="2630">
                  <c:v>80</c:v>
                </c:pt>
                <c:pt idx="2631">
                  <c:v>80</c:v>
                </c:pt>
                <c:pt idx="2632">
                  <c:v>80</c:v>
                </c:pt>
                <c:pt idx="2633">
                  <c:v>80</c:v>
                </c:pt>
                <c:pt idx="2634">
                  <c:v>80</c:v>
                </c:pt>
                <c:pt idx="2635">
                  <c:v>80</c:v>
                </c:pt>
                <c:pt idx="2636">
                  <c:v>80</c:v>
                </c:pt>
                <c:pt idx="2637">
                  <c:v>80</c:v>
                </c:pt>
                <c:pt idx="2638">
                  <c:v>80</c:v>
                </c:pt>
                <c:pt idx="2639">
                  <c:v>80</c:v>
                </c:pt>
                <c:pt idx="2640">
                  <c:v>80</c:v>
                </c:pt>
                <c:pt idx="2641">
                  <c:v>80</c:v>
                </c:pt>
                <c:pt idx="2642">
                  <c:v>80</c:v>
                </c:pt>
                <c:pt idx="2643">
                  <c:v>80</c:v>
                </c:pt>
                <c:pt idx="2644">
                  <c:v>80</c:v>
                </c:pt>
                <c:pt idx="2645">
                  <c:v>80</c:v>
                </c:pt>
                <c:pt idx="2646">
                  <c:v>80</c:v>
                </c:pt>
                <c:pt idx="2647">
                  <c:v>80</c:v>
                </c:pt>
                <c:pt idx="2648">
                  <c:v>80</c:v>
                </c:pt>
                <c:pt idx="2649">
                  <c:v>80</c:v>
                </c:pt>
                <c:pt idx="2650">
                  <c:v>80</c:v>
                </c:pt>
                <c:pt idx="2651">
                  <c:v>80</c:v>
                </c:pt>
                <c:pt idx="2652">
                  <c:v>80</c:v>
                </c:pt>
                <c:pt idx="2653">
                  <c:v>80</c:v>
                </c:pt>
                <c:pt idx="2654">
                  <c:v>80</c:v>
                </c:pt>
                <c:pt idx="2655">
                  <c:v>80</c:v>
                </c:pt>
                <c:pt idx="2656">
                  <c:v>80</c:v>
                </c:pt>
                <c:pt idx="2657">
                  <c:v>80</c:v>
                </c:pt>
                <c:pt idx="2658">
                  <c:v>80</c:v>
                </c:pt>
                <c:pt idx="2659">
                  <c:v>80</c:v>
                </c:pt>
                <c:pt idx="2660">
                  <c:v>80</c:v>
                </c:pt>
                <c:pt idx="2661">
                  <c:v>80</c:v>
                </c:pt>
                <c:pt idx="2662">
                  <c:v>80</c:v>
                </c:pt>
                <c:pt idx="2663">
                  <c:v>80</c:v>
                </c:pt>
                <c:pt idx="2664">
                  <c:v>80</c:v>
                </c:pt>
                <c:pt idx="2665">
                  <c:v>80</c:v>
                </c:pt>
                <c:pt idx="2666">
                  <c:v>80</c:v>
                </c:pt>
                <c:pt idx="2667">
                  <c:v>80</c:v>
                </c:pt>
                <c:pt idx="2668">
                  <c:v>80</c:v>
                </c:pt>
                <c:pt idx="2669">
                  <c:v>80</c:v>
                </c:pt>
                <c:pt idx="2670">
                  <c:v>80</c:v>
                </c:pt>
                <c:pt idx="2671">
                  <c:v>80</c:v>
                </c:pt>
                <c:pt idx="2672">
                  <c:v>80</c:v>
                </c:pt>
                <c:pt idx="2673">
                  <c:v>80</c:v>
                </c:pt>
                <c:pt idx="2674">
                  <c:v>80</c:v>
                </c:pt>
                <c:pt idx="2675">
                  <c:v>80</c:v>
                </c:pt>
                <c:pt idx="2676">
                  <c:v>80</c:v>
                </c:pt>
                <c:pt idx="2677">
                  <c:v>80</c:v>
                </c:pt>
                <c:pt idx="2678">
                  <c:v>80</c:v>
                </c:pt>
                <c:pt idx="2679">
                  <c:v>80</c:v>
                </c:pt>
                <c:pt idx="2680">
                  <c:v>80</c:v>
                </c:pt>
                <c:pt idx="2681">
                  <c:v>80</c:v>
                </c:pt>
                <c:pt idx="2682">
                  <c:v>80</c:v>
                </c:pt>
                <c:pt idx="2683">
                  <c:v>80</c:v>
                </c:pt>
                <c:pt idx="2684">
                  <c:v>80</c:v>
                </c:pt>
                <c:pt idx="2685">
                  <c:v>80</c:v>
                </c:pt>
                <c:pt idx="2686">
                  <c:v>80</c:v>
                </c:pt>
                <c:pt idx="2687">
                  <c:v>80</c:v>
                </c:pt>
                <c:pt idx="2688">
                  <c:v>80</c:v>
                </c:pt>
                <c:pt idx="2689">
                  <c:v>80</c:v>
                </c:pt>
                <c:pt idx="2690">
                  <c:v>80</c:v>
                </c:pt>
                <c:pt idx="2691">
                  <c:v>80</c:v>
                </c:pt>
                <c:pt idx="2692">
                  <c:v>80</c:v>
                </c:pt>
                <c:pt idx="2693">
                  <c:v>80</c:v>
                </c:pt>
                <c:pt idx="2694">
                  <c:v>80</c:v>
                </c:pt>
                <c:pt idx="2695">
                  <c:v>80</c:v>
                </c:pt>
                <c:pt idx="2696">
                  <c:v>80</c:v>
                </c:pt>
                <c:pt idx="2697">
                  <c:v>80</c:v>
                </c:pt>
                <c:pt idx="2698">
                  <c:v>80</c:v>
                </c:pt>
                <c:pt idx="2699">
                  <c:v>80</c:v>
                </c:pt>
                <c:pt idx="2700">
                  <c:v>80</c:v>
                </c:pt>
                <c:pt idx="2701">
                  <c:v>80</c:v>
                </c:pt>
                <c:pt idx="2702">
                  <c:v>80</c:v>
                </c:pt>
                <c:pt idx="2703">
                  <c:v>80</c:v>
                </c:pt>
                <c:pt idx="2704">
                  <c:v>80</c:v>
                </c:pt>
                <c:pt idx="2705">
                  <c:v>80</c:v>
                </c:pt>
                <c:pt idx="2706">
                  <c:v>80</c:v>
                </c:pt>
                <c:pt idx="2707">
                  <c:v>80</c:v>
                </c:pt>
                <c:pt idx="2708">
                  <c:v>80</c:v>
                </c:pt>
                <c:pt idx="2709">
                  <c:v>80</c:v>
                </c:pt>
                <c:pt idx="2710">
                  <c:v>80</c:v>
                </c:pt>
                <c:pt idx="2711">
                  <c:v>80</c:v>
                </c:pt>
                <c:pt idx="2712">
                  <c:v>80</c:v>
                </c:pt>
                <c:pt idx="2713">
                  <c:v>80</c:v>
                </c:pt>
                <c:pt idx="2714">
                  <c:v>80</c:v>
                </c:pt>
                <c:pt idx="2715">
                  <c:v>80</c:v>
                </c:pt>
                <c:pt idx="2716">
                  <c:v>80</c:v>
                </c:pt>
                <c:pt idx="2717">
                  <c:v>80</c:v>
                </c:pt>
                <c:pt idx="2718">
                  <c:v>80</c:v>
                </c:pt>
                <c:pt idx="2719">
                  <c:v>80</c:v>
                </c:pt>
                <c:pt idx="2720">
                  <c:v>80</c:v>
                </c:pt>
                <c:pt idx="2721">
                  <c:v>80</c:v>
                </c:pt>
                <c:pt idx="2722">
                  <c:v>80</c:v>
                </c:pt>
                <c:pt idx="2723">
                  <c:v>80</c:v>
                </c:pt>
                <c:pt idx="2724">
                  <c:v>80</c:v>
                </c:pt>
                <c:pt idx="2725">
                  <c:v>80</c:v>
                </c:pt>
                <c:pt idx="2726">
                  <c:v>80</c:v>
                </c:pt>
                <c:pt idx="2727">
                  <c:v>80</c:v>
                </c:pt>
                <c:pt idx="2728">
                  <c:v>80</c:v>
                </c:pt>
                <c:pt idx="2729">
                  <c:v>80</c:v>
                </c:pt>
                <c:pt idx="2730">
                  <c:v>80</c:v>
                </c:pt>
                <c:pt idx="2731">
                  <c:v>80</c:v>
                </c:pt>
                <c:pt idx="2732">
                  <c:v>80</c:v>
                </c:pt>
                <c:pt idx="2733">
                  <c:v>80</c:v>
                </c:pt>
                <c:pt idx="2734">
                  <c:v>80</c:v>
                </c:pt>
                <c:pt idx="2735">
                  <c:v>80</c:v>
                </c:pt>
                <c:pt idx="2736">
                  <c:v>80</c:v>
                </c:pt>
                <c:pt idx="2737">
                  <c:v>80</c:v>
                </c:pt>
                <c:pt idx="2738">
                  <c:v>80</c:v>
                </c:pt>
                <c:pt idx="2739">
                  <c:v>80</c:v>
                </c:pt>
                <c:pt idx="2740">
                  <c:v>80</c:v>
                </c:pt>
                <c:pt idx="2741">
                  <c:v>80</c:v>
                </c:pt>
                <c:pt idx="2742">
                  <c:v>80</c:v>
                </c:pt>
                <c:pt idx="2743">
                  <c:v>80</c:v>
                </c:pt>
                <c:pt idx="2744">
                  <c:v>80</c:v>
                </c:pt>
                <c:pt idx="2745">
                  <c:v>80</c:v>
                </c:pt>
                <c:pt idx="2746">
                  <c:v>80</c:v>
                </c:pt>
                <c:pt idx="2747">
                  <c:v>80</c:v>
                </c:pt>
                <c:pt idx="2748">
                  <c:v>80</c:v>
                </c:pt>
                <c:pt idx="2749">
                  <c:v>80</c:v>
                </c:pt>
                <c:pt idx="2750">
                  <c:v>80</c:v>
                </c:pt>
                <c:pt idx="2751">
                  <c:v>80</c:v>
                </c:pt>
                <c:pt idx="2752">
                  <c:v>80</c:v>
                </c:pt>
                <c:pt idx="2753">
                  <c:v>80</c:v>
                </c:pt>
                <c:pt idx="2754">
                  <c:v>80</c:v>
                </c:pt>
                <c:pt idx="2755">
                  <c:v>80</c:v>
                </c:pt>
                <c:pt idx="2756">
                  <c:v>80</c:v>
                </c:pt>
                <c:pt idx="2757">
                  <c:v>80</c:v>
                </c:pt>
                <c:pt idx="2758">
                  <c:v>80</c:v>
                </c:pt>
                <c:pt idx="2759">
                  <c:v>80</c:v>
                </c:pt>
                <c:pt idx="2760">
                  <c:v>80</c:v>
                </c:pt>
                <c:pt idx="2761">
                  <c:v>80</c:v>
                </c:pt>
                <c:pt idx="2762">
                  <c:v>80</c:v>
                </c:pt>
                <c:pt idx="2763">
                  <c:v>80</c:v>
                </c:pt>
                <c:pt idx="2764">
                  <c:v>80</c:v>
                </c:pt>
                <c:pt idx="2765">
                  <c:v>80</c:v>
                </c:pt>
                <c:pt idx="2766">
                  <c:v>80</c:v>
                </c:pt>
                <c:pt idx="2767">
                  <c:v>80</c:v>
                </c:pt>
                <c:pt idx="2768">
                  <c:v>80</c:v>
                </c:pt>
                <c:pt idx="2769">
                  <c:v>80</c:v>
                </c:pt>
                <c:pt idx="2770">
                  <c:v>80</c:v>
                </c:pt>
                <c:pt idx="2771">
                  <c:v>80</c:v>
                </c:pt>
                <c:pt idx="2772">
                  <c:v>80</c:v>
                </c:pt>
                <c:pt idx="2773">
                  <c:v>80</c:v>
                </c:pt>
                <c:pt idx="2774">
                  <c:v>80</c:v>
                </c:pt>
                <c:pt idx="2775">
                  <c:v>80</c:v>
                </c:pt>
                <c:pt idx="2776">
                  <c:v>80</c:v>
                </c:pt>
                <c:pt idx="2777">
                  <c:v>80</c:v>
                </c:pt>
                <c:pt idx="2778">
                  <c:v>80</c:v>
                </c:pt>
                <c:pt idx="2779">
                  <c:v>80</c:v>
                </c:pt>
                <c:pt idx="2780">
                  <c:v>80</c:v>
                </c:pt>
                <c:pt idx="2781">
                  <c:v>80</c:v>
                </c:pt>
                <c:pt idx="2782">
                  <c:v>80</c:v>
                </c:pt>
                <c:pt idx="2783">
                  <c:v>80</c:v>
                </c:pt>
                <c:pt idx="2784">
                  <c:v>80</c:v>
                </c:pt>
                <c:pt idx="2785">
                  <c:v>80</c:v>
                </c:pt>
                <c:pt idx="2786">
                  <c:v>80</c:v>
                </c:pt>
                <c:pt idx="2787">
                  <c:v>80</c:v>
                </c:pt>
                <c:pt idx="2788">
                  <c:v>80</c:v>
                </c:pt>
                <c:pt idx="2789">
                  <c:v>80</c:v>
                </c:pt>
                <c:pt idx="2790">
                  <c:v>80</c:v>
                </c:pt>
                <c:pt idx="2791">
                  <c:v>80</c:v>
                </c:pt>
                <c:pt idx="2792">
                  <c:v>80</c:v>
                </c:pt>
                <c:pt idx="2793">
                  <c:v>80</c:v>
                </c:pt>
                <c:pt idx="2794">
                  <c:v>80</c:v>
                </c:pt>
                <c:pt idx="2795">
                  <c:v>80</c:v>
                </c:pt>
                <c:pt idx="2796">
                  <c:v>80</c:v>
                </c:pt>
                <c:pt idx="2797">
                  <c:v>80</c:v>
                </c:pt>
                <c:pt idx="2798">
                  <c:v>80</c:v>
                </c:pt>
                <c:pt idx="2799">
                  <c:v>80</c:v>
                </c:pt>
                <c:pt idx="2800">
                  <c:v>80</c:v>
                </c:pt>
                <c:pt idx="2801">
                  <c:v>80</c:v>
                </c:pt>
                <c:pt idx="2802">
                  <c:v>80</c:v>
                </c:pt>
                <c:pt idx="2803">
                  <c:v>80</c:v>
                </c:pt>
                <c:pt idx="2804">
                  <c:v>80</c:v>
                </c:pt>
                <c:pt idx="2805">
                  <c:v>80</c:v>
                </c:pt>
                <c:pt idx="2806">
                  <c:v>80</c:v>
                </c:pt>
                <c:pt idx="2807">
                  <c:v>80</c:v>
                </c:pt>
                <c:pt idx="2808">
                  <c:v>80</c:v>
                </c:pt>
                <c:pt idx="2809">
                  <c:v>80</c:v>
                </c:pt>
                <c:pt idx="2810">
                  <c:v>80</c:v>
                </c:pt>
                <c:pt idx="2811">
                  <c:v>80</c:v>
                </c:pt>
                <c:pt idx="2812">
                  <c:v>80</c:v>
                </c:pt>
                <c:pt idx="2813">
                  <c:v>80</c:v>
                </c:pt>
                <c:pt idx="2814">
                  <c:v>80</c:v>
                </c:pt>
                <c:pt idx="2815">
                  <c:v>80</c:v>
                </c:pt>
                <c:pt idx="2816">
                  <c:v>80</c:v>
                </c:pt>
                <c:pt idx="2817">
                  <c:v>80</c:v>
                </c:pt>
                <c:pt idx="2818">
                  <c:v>80</c:v>
                </c:pt>
                <c:pt idx="2819">
                  <c:v>80</c:v>
                </c:pt>
                <c:pt idx="2820">
                  <c:v>80</c:v>
                </c:pt>
                <c:pt idx="2821">
                  <c:v>80</c:v>
                </c:pt>
                <c:pt idx="2822">
                  <c:v>80</c:v>
                </c:pt>
                <c:pt idx="2823">
                  <c:v>80</c:v>
                </c:pt>
                <c:pt idx="2824">
                  <c:v>80</c:v>
                </c:pt>
                <c:pt idx="2825">
                  <c:v>80</c:v>
                </c:pt>
                <c:pt idx="2826">
                  <c:v>80</c:v>
                </c:pt>
                <c:pt idx="2827">
                  <c:v>80</c:v>
                </c:pt>
                <c:pt idx="2828">
                  <c:v>80</c:v>
                </c:pt>
                <c:pt idx="2829">
                  <c:v>80</c:v>
                </c:pt>
                <c:pt idx="2830">
                  <c:v>80</c:v>
                </c:pt>
                <c:pt idx="2831">
                  <c:v>80</c:v>
                </c:pt>
                <c:pt idx="2832">
                  <c:v>80</c:v>
                </c:pt>
                <c:pt idx="2833">
                  <c:v>80</c:v>
                </c:pt>
                <c:pt idx="2834">
                  <c:v>80</c:v>
                </c:pt>
                <c:pt idx="2835">
                  <c:v>80</c:v>
                </c:pt>
                <c:pt idx="2836">
                  <c:v>80</c:v>
                </c:pt>
                <c:pt idx="2837">
                  <c:v>80</c:v>
                </c:pt>
                <c:pt idx="2838">
                  <c:v>80</c:v>
                </c:pt>
                <c:pt idx="2839">
                  <c:v>80</c:v>
                </c:pt>
                <c:pt idx="2840">
                  <c:v>80</c:v>
                </c:pt>
                <c:pt idx="2841">
                  <c:v>80</c:v>
                </c:pt>
                <c:pt idx="2842">
                  <c:v>80</c:v>
                </c:pt>
                <c:pt idx="2843">
                  <c:v>80</c:v>
                </c:pt>
                <c:pt idx="2844">
                  <c:v>80</c:v>
                </c:pt>
                <c:pt idx="2845">
                  <c:v>80</c:v>
                </c:pt>
                <c:pt idx="2846">
                  <c:v>80</c:v>
                </c:pt>
                <c:pt idx="2847">
                  <c:v>80</c:v>
                </c:pt>
                <c:pt idx="2848">
                  <c:v>80</c:v>
                </c:pt>
                <c:pt idx="2849">
                  <c:v>80</c:v>
                </c:pt>
                <c:pt idx="2850">
                  <c:v>80</c:v>
                </c:pt>
                <c:pt idx="2851">
                  <c:v>80</c:v>
                </c:pt>
                <c:pt idx="2852">
                  <c:v>80</c:v>
                </c:pt>
                <c:pt idx="2853">
                  <c:v>80</c:v>
                </c:pt>
                <c:pt idx="2854">
                  <c:v>80</c:v>
                </c:pt>
                <c:pt idx="2855">
                  <c:v>80</c:v>
                </c:pt>
                <c:pt idx="2856">
                  <c:v>80</c:v>
                </c:pt>
                <c:pt idx="2857">
                  <c:v>80</c:v>
                </c:pt>
                <c:pt idx="2858">
                  <c:v>80</c:v>
                </c:pt>
                <c:pt idx="2859">
                  <c:v>80</c:v>
                </c:pt>
                <c:pt idx="2860">
                  <c:v>80</c:v>
                </c:pt>
                <c:pt idx="2861">
                  <c:v>80</c:v>
                </c:pt>
                <c:pt idx="2862">
                  <c:v>80</c:v>
                </c:pt>
                <c:pt idx="2863">
                  <c:v>80</c:v>
                </c:pt>
                <c:pt idx="2864">
                  <c:v>80</c:v>
                </c:pt>
                <c:pt idx="2865">
                  <c:v>80</c:v>
                </c:pt>
                <c:pt idx="2866">
                  <c:v>80</c:v>
                </c:pt>
                <c:pt idx="2867">
                  <c:v>80</c:v>
                </c:pt>
                <c:pt idx="2868">
                  <c:v>80</c:v>
                </c:pt>
                <c:pt idx="2869">
                  <c:v>80</c:v>
                </c:pt>
                <c:pt idx="2870">
                  <c:v>80</c:v>
                </c:pt>
                <c:pt idx="2871">
                  <c:v>80</c:v>
                </c:pt>
                <c:pt idx="2872">
                  <c:v>80</c:v>
                </c:pt>
                <c:pt idx="2873">
                  <c:v>80</c:v>
                </c:pt>
                <c:pt idx="2874">
                  <c:v>80</c:v>
                </c:pt>
                <c:pt idx="2875">
                  <c:v>80</c:v>
                </c:pt>
                <c:pt idx="2876">
                  <c:v>80</c:v>
                </c:pt>
                <c:pt idx="2877">
                  <c:v>80</c:v>
                </c:pt>
                <c:pt idx="2878">
                  <c:v>80</c:v>
                </c:pt>
                <c:pt idx="2879">
                  <c:v>80</c:v>
                </c:pt>
                <c:pt idx="2880">
                  <c:v>80</c:v>
                </c:pt>
                <c:pt idx="2881">
                  <c:v>80</c:v>
                </c:pt>
                <c:pt idx="2882">
                  <c:v>80</c:v>
                </c:pt>
                <c:pt idx="2883">
                  <c:v>80</c:v>
                </c:pt>
                <c:pt idx="2884">
                  <c:v>80</c:v>
                </c:pt>
                <c:pt idx="2885">
                  <c:v>80</c:v>
                </c:pt>
                <c:pt idx="2886">
                  <c:v>80</c:v>
                </c:pt>
                <c:pt idx="2887">
                  <c:v>80</c:v>
                </c:pt>
                <c:pt idx="2888">
                  <c:v>80</c:v>
                </c:pt>
                <c:pt idx="2889">
                  <c:v>80</c:v>
                </c:pt>
                <c:pt idx="2890">
                  <c:v>80</c:v>
                </c:pt>
                <c:pt idx="2891">
                  <c:v>80</c:v>
                </c:pt>
                <c:pt idx="2892">
                  <c:v>80</c:v>
                </c:pt>
                <c:pt idx="2893">
                  <c:v>80</c:v>
                </c:pt>
                <c:pt idx="2894">
                  <c:v>80</c:v>
                </c:pt>
                <c:pt idx="2895">
                  <c:v>80</c:v>
                </c:pt>
                <c:pt idx="2896">
                  <c:v>80</c:v>
                </c:pt>
                <c:pt idx="2897">
                  <c:v>80</c:v>
                </c:pt>
                <c:pt idx="2898">
                  <c:v>80</c:v>
                </c:pt>
                <c:pt idx="2899">
                  <c:v>80</c:v>
                </c:pt>
                <c:pt idx="2900">
                  <c:v>80</c:v>
                </c:pt>
                <c:pt idx="2901">
                  <c:v>80</c:v>
                </c:pt>
                <c:pt idx="2902">
                  <c:v>80</c:v>
                </c:pt>
                <c:pt idx="2903">
                  <c:v>80</c:v>
                </c:pt>
                <c:pt idx="2904">
                  <c:v>80</c:v>
                </c:pt>
                <c:pt idx="2905">
                  <c:v>80</c:v>
                </c:pt>
                <c:pt idx="2906">
                  <c:v>80</c:v>
                </c:pt>
                <c:pt idx="2907">
                  <c:v>80</c:v>
                </c:pt>
                <c:pt idx="2908">
                  <c:v>80</c:v>
                </c:pt>
                <c:pt idx="2909">
                  <c:v>80</c:v>
                </c:pt>
                <c:pt idx="2910">
                  <c:v>80</c:v>
                </c:pt>
                <c:pt idx="2911">
                  <c:v>80</c:v>
                </c:pt>
                <c:pt idx="2912">
                  <c:v>80</c:v>
                </c:pt>
                <c:pt idx="2913">
                  <c:v>80</c:v>
                </c:pt>
                <c:pt idx="2914">
                  <c:v>80</c:v>
                </c:pt>
                <c:pt idx="2915">
                  <c:v>80</c:v>
                </c:pt>
                <c:pt idx="2916">
                  <c:v>80</c:v>
                </c:pt>
                <c:pt idx="2917">
                  <c:v>80</c:v>
                </c:pt>
                <c:pt idx="2918">
                  <c:v>80</c:v>
                </c:pt>
                <c:pt idx="2919">
                  <c:v>80</c:v>
                </c:pt>
                <c:pt idx="2920">
                  <c:v>80</c:v>
                </c:pt>
                <c:pt idx="2921">
                  <c:v>80</c:v>
                </c:pt>
                <c:pt idx="2922">
                  <c:v>80</c:v>
                </c:pt>
                <c:pt idx="2923">
                  <c:v>80</c:v>
                </c:pt>
                <c:pt idx="2924">
                  <c:v>80</c:v>
                </c:pt>
                <c:pt idx="2925">
                  <c:v>80</c:v>
                </c:pt>
                <c:pt idx="2926">
                  <c:v>80</c:v>
                </c:pt>
                <c:pt idx="2927">
                  <c:v>80</c:v>
                </c:pt>
                <c:pt idx="2928">
                  <c:v>80</c:v>
                </c:pt>
                <c:pt idx="2929">
                  <c:v>80</c:v>
                </c:pt>
                <c:pt idx="2930">
                  <c:v>80</c:v>
                </c:pt>
                <c:pt idx="2931">
                  <c:v>80</c:v>
                </c:pt>
                <c:pt idx="2932">
                  <c:v>80</c:v>
                </c:pt>
                <c:pt idx="2933">
                  <c:v>80</c:v>
                </c:pt>
                <c:pt idx="2934">
                  <c:v>80</c:v>
                </c:pt>
                <c:pt idx="2935">
                  <c:v>80</c:v>
                </c:pt>
                <c:pt idx="2936">
                  <c:v>80</c:v>
                </c:pt>
                <c:pt idx="2937">
                  <c:v>80</c:v>
                </c:pt>
                <c:pt idx="2938">
                  <c:v>80</c:v>
                </c:pt>
                <c:pt idx="2939">
                  <c:v>80</c:v>
                </c:pt>
                <c:pt idx="2940">
                  <c:v>80</c:v>
                </c:pt>
                <c:pt idx="2941">
                  <c:v>80</c:v>
                </c:pt>
                <c:pt idx="2942">
                  <c:v>80</c:v>
                </c:pt>
                <c:pt idx="2943">
                  <c:v>80</c:v>
                </c:pt>
                <c:pt idx="2944">
                  <c:v>80</c:v>
                </c:pt>
                <c:pt idx="2945">
                  <c:v>80</c:v>
                </c:pt>
                <c:pt idx="2946">
                  <c:v>80</c:v>
                </c:pt>
                <c:pt idx="2947">
                  <c:v>80</c:v>
                </c:pt>
                <c:pt idx="2948">
                  <c:v>80</c:v>
                </c:pt>
                <c:pt idx="2949">
                  <c:v>80</c:v>
                </c:pt>
                <c:pt idx="2950">
                  <c:v>80</c:v>
                </c:pt>
                <c:pt idx="2951">
                  <c:v>80</c:v>
                </c:pt>
                <c:pt idx="2952">
                  <c:v>80</c:v>
                </c:pt>
                <c:pt idx="2953">
                  <c:v>80</c:v>
                </c:pt>
                <c:pt idx="2954">
                  <c:v>80</c:v>
                </c:pt>
                <c:pt idx="2955">
                  <c:v>80</c:v>
                </c:pt>
                <c:pt idx="2956">
                  <c:v>80</c:v>
                </c:pt>
                <c:pt idx="2957">
                  <c:v>80</c:v>
                </c:pt>
                <c:pt idx="2958">
                  <c:v>80</c:v>
                </c:pt>
                <c:pt idx="2959">
                  <c:v>80</c:v>
                </c:pt>
                <c:pt idx="2960">
                  <c:v>80</c:v>
                </c:pt>
                <c:pt idx="2961">
                  <c:v>80</c:v>
                </c:pt>
                <c:pt idx="2962">
                  <c:v>80</c:v>
                </c:pt>
                <c:pt idx="2963">
                  <c:v>80</c:v>
                </c:pt>
                <c:pt idx="2964">
                  <c:v>80</c:v>
                </c:pt>
                <c:pt idx="2965">
                  <c:v>80</c:v>
                </c:pt>
                <c:pt idx="2966">
                  <c:v>80</c:v>
                </c:pt>
                <c:pt idx="2967">
                  <c:v>80</c:v>
                </c:pt>
                <c:pt idx="2968">
                  <c:v>80</c:v>
                </c:pt>
                <c:pt idx="2969">
                  <c:v>80</c:v>
                </c:pt>
                <c:pt idx="2970">
                  <c:v>80</c:v>
                </c:pt>
                <c:pt idx="2971">
                  <c:v>80</c:v>
                </c:pt>
                <c:pt idx="2972">
                  <c:v>80</c:v>
                </c:pt>
                <c:pt idx="2973">
                  <c:v>80</c:v>
                </c:pt>
                <c:pt idx="2974">
                  <c:v>80</c:v>
                </c:pt>
                <c:pt idx="2975">
                  <c:v>80</c:v>
                </c:pt>
                <c:pt idx="2976">
                  <c:v>80</c:v>
                </c:pt>
                <c:pt idx="2977">
                  <c:v>80</c:v>
                </c:pt>
                <c:pt idx="2978">
                  <c:v>80</c:v>
                </c:pt>
                <c:pt idx="2979">
                  <c:v>80</c:v>
                </c:pt>
                <c:pt idx="2980">
                  <c:v>80</c:v>
                </c:pt>
                <c:pt idx="2981">
                  <c:v>80</c:v>
                </c:pt>
                <c:pt idx="2982">
                  <c:v>80</c:v>
                </c:pt>
                <c:pt idx="2983">
                  <c:v>80</c:v>
                </c:pt>
                <c:pt idx="2984">
                  <c:v>80</c:v>
                </c:pt>
                <c:pt idx="2985">
                  <c:v>80</c:v>
                </c:pt>
                <c:pt idx="2986">
                  <c:v>80</c:v>
                </c:pt>
                <c:pt idx="2987">
                  <c:v>80</c:v>
                </c:pt>
                <c:pt idx="2988">
                  <c:v>80</c:v>
                </c:pt>
                <c:pt idx="2989">
                  <c:v>80</c:v>
                </c:pt>
                <c:pt idx="2990">
                  <c:v>80</c:v>
                </c:pt>
                <c:pt idx="2991">
                  <c:v>80</c:v>
                </c:pt>
                <c:pt idx="2992">
                  <c:v>80</c:v>
                </c:pt>
                <c:pt idx="2993">
                  <c:v>80</c:v>
                </c:pt>
                <c:pt idx="2994">
                  <c:v>80</c:v>
                </c:pt>
                <c:pt idx="2995">
                  <c:v>80</c:v>
                </c:pt>
                <c:pt idx="2996">
                  <c:v>80</c:v>
                </c:pt>
                <c:pt idx="2997">
                  <c:v>80</c:v>
                </c:pt>
                <c:pt idx="2998">
                  <c:v>80</c:v>
                </c:pt>
                <c:pt idx="2999">
                  <c:v>80</c:v>
                </c:pt>
                <c:pt idx="3000">
                  <c:v>80</c:v>
                </c:pt>
                <c:pt idx="3001">
                  <c:v>80</c:v>
                </c:pt>
                <c:pt idx="3002">
                  <c:v>80</c:v>
                </c:pt>
                <c:pt idx="3003">
                  <c:v>80</c:v>
                </c:pt>
                <c:pt idx="3004">
                  <c:v>80</c:v>
                </c:pt>
                <c:pt idx="3005">
                  <c:v>80</c:v>
                </c:pt>
                <c:pt idx="3006">
                  <c:v>80</c:v>
                </c:pt>
                <c:pt idx="3007">
                  <c:v>80</c:v>
                </c:pt>
                <c:pt idx="3008">
                  <c:v>80</c:v>
                </c:pt>
                <c:pt idx="3009">
                  <c:v>80</c:v>
                </c:pt>
                <c:pt idx="3010">
                  <c:v>80</c:v>
                </c:pt>
                <c:pt idx="3011">
                  <c:v>80</c:v>
                </c:pt>
                <c:pt idx="3012">
                  <c:v>80</c:v>
                </c:pt>
                <c:pt idx="3013">
                  <c:v>80</c:v>
                </c:pt>
                <c:pt idx="3014">
                  <c:v>80</c:v>
                </c:pt>
                <c:pt idx="3015">
                  <c:v>80</c:v>
                </c:pt>
                <c:pt idx="3016">
                  <c:v>80</c:v>
                </c:pt>
                <c:pt idx="3017">
                  <c:v>80</c:v>
                </c:pt>
                <c:pt idx="3018">
                  <c:v>80</c:v>
                </c:pt>
                <c:pt idx="3019">
                  <c:v>80</c:v>
                </c:pt>
                <c:pt idx="3020">
                  <c:v>80</c:v>
                </c:pt>
                <c:pt idx="3021">
                  <c:v>80</c:v>
                </c:pt>
                <c:pt idx="3022">
                  <c:v>80</c:v>
                </c:pt>
                <c:pt idx="3023">
                  <c:v>80</c:v>
                </c:pt>
                <c:pt idx="3024">
                  <c:v>80</c:v>
                </c:pt>
                <c:pt idx="3025">
                  <c:v>80</c:v>
                </c:pt>
                <c:pt idx="3026">
                  <c:v>80</c:v>
                </c:pt>
                <c:pt idx="3027">
                  <c:v>80</c:v>
                </c:pt>
                <c:pt idx="3028">
                  <c:v>80</c:v>
                </c:pt>
                <c:pt idx="3029">
                  <c:v>80</c:v>
                </c:pt>
                <c:pt idx="3030">
                  <c:v>80</c:v>
                </c:pt>
                <c:pt idx="3031">
                  <c:v>80</c:v>
                </c:pt>
                <c:pt idx="3032">
                  <c:v>80</c:v>
                </c:pt>
                <c:pt idx="3033">
                  <c:v>80</c:v>
                </c:pt>
                <c:pt idx="3034">
                  <c:v>80</c:v>
                </c:pt>
                <c:pt idx="3035">
                  <c:v>80</c:v>
                </c:pt>
                <c:pt idx="3036">
                  <c:v>80</c:v>
                </c:pt>
                <c:pt idx="3037">
                  <c:v>80</c:v>
                </c:pt>
                <c:pt idx="3038">
                  <c:v>80</c:v>
                </c:pt>
                <c:pt idx="3039">
                  <c:v>80</c:v>
                </c:pt>
                <c:pt idx="3040">
                  <c:v>80</c:v>
                </c:pt>
                <c:pt idx="3041">
                  <c:v>80</c:v>
                </c:pt>
                <c:pt idx="3042">
                  <c:v>80</c:v>
                </c:pt>
                <c:pt idx="3043">
                  <c:v>80</c:v>
                </c:pt>
                <c:pt idx="3044">
                  <c:v>80</c:v>
                </c:pt>
                <c:pt idx="3045">
                  <c:v>80</c:v>
                </c:pt>
                <c:pt idx="3046">
                  <c:v>80</c:v>
                </c:pt>
                <c:pt idx="3047">
                  <c:v>80</c:v>
                </c:pt>
                <c:pt idx="3048">
                  <c:v>80</c:v>
                </c:pt>
                <c:pt idx="3049">
                  <c:v>80</c:v>
                </c:pt>
                <c:pt idx="3050">
                  <c:v>80</c:v>
                </c:pt>
                <c:pt idx="3051">
                  <c:v>80</c:v>
                </c:pt>
                <c:pt idx="3052">
                  <c:v>80</c:v>
                </c:pt>
                <c:pt idx="3053">
                  <c:v>80</c:v>
                </c:pt>
                <c:pt idx="3054">
                  <c:v>80</c:v>
                </c:pt>
                <c:pt idx="3055">
                  <c:v>80</c:v>
                </c:pt>
                <c:pt idx="3056">
                  <c:v>80</c:v>
                </c:pt>
                <c:pt idx="3057">
                  <c:v>80</c:v>
                </c:pt>
                <c:pt idx="3058">
                  <c:v>80</c:v>
                </c:pt>
                <c:pt idx="3059">
                  <c:v>80</c:v>
                </c:pt>
                <c:pt idx="3060">
                  <c:v>80</c:v>
                </c:pt>
                <c:pt idx="3061">
                  <c:v>80</c:v>
                </c:pt>
                <c:pt idx="3062">
                  <c:v>80</c:v>
                </c:pt>
                <c:pt idx="3063">
                  <c:v>80</c:v>
                </c:pt>
                <c:pt idx="3064">
                  <c:v>80</c:v>
                </c:pt>
                <c:pt idx="3065">
                  <c:v>80</c:v>
                </c:pt>
                <c:pt idx="3066">
                  <c:v>80</c:v>
                </c:pt>
                <c:pt idx="3067">
                  <c:v>80</c:v>
                </c:pt>
                <c:pt idx="3068">
                  <c:v>80</c:v>
                </c:pt>
                <c:pt idx="3069">
                  <c:v>80</c:v>
                </c:pt>
                <c:pt idx="3070">
                  <c:v>80</c:v>
                </c:pt>
                <c:pt idx="3071">
                  <c:v>80</c:v>
                </c:pt>
                <c:pt idx="3072">
                  <c:v>80</c:v>
                </c:pt>
                <c:pt idx="3073">
                  <c:v>80</c:v>
                </c:pt>
                <c:pt idx="3074">
                  <c:v>80</c:v>
                </c:pt>
                <c:pt idx="3075">
                  <c:v>80</c:v>
                </c:pt>
                <c:pt idx="3076">
                  <c:v>80</c:v>
                </c:pt>
                <c:pt idx="3077">
                  <c:v>80</c:v>
                </c:pt>
                <c:pt idx="3078">
                  <c:v>80</c:v>
                </c:pt>
                <c:pt idx="3079">
                  <c:v>80</c:v>
                </c:pt>
                <c:pt idx="3080">
                  <c:v>80</c:v>
                </c:pt>
                <c:pt idx="3081">
                  <c:v>80</c:v>
                </c:pt>
                <c:pt idx="3082">
                  <c:v>80</c:v>
                </c:pt>
                <c:pt idx="3083">
                  <c:v>80</c:v>
                </c:pt>
                <c:pt idx="3084">
                  <c:v>80</c:v>
                </c:pt>
                <c:pt idx="3085">
                  <c:v>80</c:v>
                </c:pt>
                <c:pt idx="3086">
                  <c:v>80</c:v>
                </c:pt>
                <c:pt idx="3087">
                  <c:v>80</c:v>
                </c:pt>
                <c:pt idx="3088">
                  <c:v>80</c:v>
                </c:pt>
                <c:pt idx="3089">
                  <c:v>80</c:v>
                </c:pt>
                <c:pt idx="3090">
                  <c:v>80</c:v>
                </c:pt>
                <c:pt idx="3091">
                  <c:v>80</c:v>
                </c:pt>
                <c:pt idx="3092">
                  <c:v>80</c:v>
                </c:pt>
                <c:pt idx="3093">
                  <c:v>80</c:v>
                </c:pt>
                <c:pt idx="3094">
                  <c:v>80</c:v>
                </c:pt>
                <c:pt idx="3095">
                  <c:v>80</c:v>
                </c:pt>
                <c:pt idx="3096">
                  <c:v>80</c:v>
                </c:pt>
                <c:pt idx="3097">
                  <c:v>80</c:v>
                </c:pt>
                <c:pt idx="3098">
                  <c:v>80</c:v>
                </c:pt>
                <c:pt idx="3099">
                  <c:v>80</c:v>
                </c:pt>
                <c:pt idx="3100">
                  <c:v>80</c:v>
                </c:pt>
                <c:pt idx="3101">
                  <c:v>80</c:v>
                </c:pt>
                <c:pt idx="3102">
                  <c:v>80</c:v>
                </c:pt>
                <c:pt idx="3103">
                  <c:v>80</c:v>
                </c:pt>
                <c:pt idx="3104">
                  <c:v>80</c:v>
                </c:pt>
                <c:pt idx="3105">
                  <c:v>80</c:v>
                </c:pt>
                <c:pt idx="3106">
                  <c:v>80</c:v>
                </c:pt>
                <c:pt idx="3107">
                  <c:v>80</c:v>
                </c:pt>
                <c:pt idx="3108">
                  <c:v>80</c:v>
                </c:pt>
                <c:pt idx="3109">
                  <c:v>80</c:v>
                </c:pt>
                <c:pt idx="3110">
                  <c:v>80</c:v>
                </c:pt>
                <c:pt idx="3111">
                  <c:v>80</c:v>
                </c:pt>
                <c:pt idx="3112">
                  <c:v>80</c:v>
                </c:pt>
                <c:pt idx="3113">
                  <c:v>80</c:v>
                </c:pt>
                <c:pt idx="3114">
                  <c:v>80</c:v>
                </c:pt>
                <c:pt idx="3115">
                  <c:v>80</c:v>
                </c:pt>
                <c:pt idx="3116">
                  <c:v>80</c:v>
                </c:pt>
                <c:pt idx="3117">
                  <c:v>80</c:v>
                </c:pt>
                <c:pt idx="3118">
                  <c:v>80</c:v>
                </c:pt>
                <c:pt idx="3119">
                  <c:v>80</c:v>
                </c:pt>
                <c:pt idx="3120">
                  <c:v>80</c:v>
                </c:pt>
                <c:pt idx="3121">
                  <c:v>80</c:v>
                </c:pt>
                <c:pt idx="3122">
                  <c:v>80</c:v>
                </c:pt>
                <c:pt idx="3123">
                  <c:v>80</c:v>
                </c:pt>
                <c:pt idx="3124">
                  <c:v>80</c:v>
                </c:pt>
                <c:pt idx="3125">
                  <c:v>80</c:v>
                </c:pt>
                <c:pt idx="3126">
                  <c:v>80</c:v>
                </c:pt>
                <c:pt idx="3127">
                  <c:v>80</c:v>
                </c:pt>
                <c:pt idx="3128">
                  <c:v>80</c:v>
                </c:pt>
                <c:pt idx="3129">
                  <c:v>80</c:v>
                </c:pt>
                <c:pt idx="3130">
                  <c:v>80</c:v>
                </c:pt>
                <c:pt idx="3131">
                  <c:v>80</c:v>
                </c:pt>
                <c:pt idx="3132">
                  <c:v>80</c:v>
                </c:pt>
                <c:pt idx="3133">
                  <c:v>80</c:v>
                </c:pt>
                <c:pt idx="3134">
                  <c:v>80</c:v>
                </c:pt>
                <c:pt idx="3135">
                  <c:v>80</c:v>
                </c:pt>
                <c:pt idx="3136">
                  <c:v>80</c:v>
                </c:pt>
                <c:pt idx="3137">
                  <c:v>80</c:v>
                </c:pt>
                <c:pt idx="3138">
                  <c:v>80</c:v>
                </c:pt>
                <c:pt idx="3139">
                  <c:v>80</c:v>
                </c:pt>
                <c:pt idx="3140">
                  <c:v>80</c:v>
                </c:pt>
                <c:pt idx="3141">
                  <c:v>80</c:v>
                </c:pt>
                <c:pt idx="3142">
                  <c:v>80</c:v>
                </c:pt>
                <c:pt idx="3143">
                  <c:v>80</c:v>
                </c:pt>
                <c:pt idx="3144">
                  <c:v>80</c:v>
                </c:pt>
                <c:pt idx="3145">
                  <c:v>80</c:v>
                </c:pt>
                <c:pt idx="3146">
                  <c:v>80</c:v>
                </c:pt>
                <c:pt idx="3147">
                  <c:v>80</c:v>
                </c:pt>
                <c:pt idx="3148">
                  <c:v>80</c:v>
                </c:pt>
                <c:pt idx="3149">
                  <c:v>80</c:v>
                </c:pt>
                <c:pt idx="3150">
                  <c:v>80</c:v>
                </c:pt>
                <c:pt idx="3151">
                  <c:v>80</c:v>
                </c:pt>
                <c:pt idx="3152">
                  <c:v>80</c:v>
                </c:pt>
                <c:pt idx="3153">
                  <c:v>80</c:v>
                </c:pt>
                <c:pt idx="3154">
                  <c:v>80</c:v>
                </c:pt>
                <c:pt idx="3155">
                  <c:v>80</c:v>
                </c:pt>
                <c:pt idx="3156">
                  <c:v>80</c:v>
                </c:pt>
                <c:pt idx="3157">
                  <c:v>80</c:v>
                </c:pt>
                <c:pt idx="3158">
                  <c:v>80</c:v>
                </c:pt>
                <c:pt idx="3159">
                  <c:v>80</c:v>
                </c:pt>
                <c:pt idx="3160">
                  <c:v>80</c:v>
                </c:pt>
                <c:pt idx="3161">
                  <c:v>80</c:v>
                </c:pt>
                <c:pt idx="3162">
                  <c:v>80</c:v>
                </c:pt>
                <c:pt idx="3163">
                  <c:v>80</c:v>
                </c:pt>
                <c:pt idx="3164">
                  <c:v>80</c:v>
                </c:pt>
                <c:pt idx="3165">
                  <c:v>80</c:v>
                </c:pt>
                <c:pt idx="3166">
                  <c:v>80</c:v>
                </c:pt>
                <c:pt idx="3167">
                  <c:v>80</c:v>
                </c:pt>
                <c:pt idx="3168">
                  <c:v>80</c:v>
                </c:pt>
                <c:pt idx="3169">
                  <c:v>80</c:v>
                </c:pt>
                <c:pt idx="3170">
                  <c:v>80</c:v>
                </c:pt>
                <c:pt idx="3171">
                  <c:v>80</c:v>
                </c:pt>
                <c:pt idx="3172">
                  <c:v>80</c:v>
                </c:pt>
                <c:pt idx="3173">
                  <c:v>80</c:v>
                </c:pt>
                <c:pt idx="3174">
                  <c:v>80</c:v>
                </c:pt>
                <c:pt idx="3175">
                  <c:v>80</c:v>
                </c:pt>
                <c:pt idx="3176">
                  <c:v>80</c:v>
                </c:pt>
                <c:pt idx="3177">
                  <c:v>80</c:v>
                </c:pt>
                <c:pt idx="3178">
                  <c:v>80</c:v>
                </c:pt>
                <c:pt idx="3179">
                  <c:v>80</c:v>
                </c:pt>
                <c:pt idx="3180">
                  <c:v>80</c:v>
                </c:pt>
                <c:pt idx="3181">
                  <c:v>80</c:v>
                </c:pt>
                <c:pt idx="3182">
                  <c:v>80</c:v>
                </c:pt>
                <c:pt idx="3183">
                  <c:v>80</c:v>
                </c:pt>
                <c:pt idx="3184">
                  <c:v>80</c:v>
                </c:pt>
                <c:pt idx="3185">
                  <c:v>80</c:v>
                </c:pt>
                <c:pt idx="3186">
                  <c:v>80</c:v>
                </c:pt>
                <c:pt idx="3187">
                  <c:v>80</c:v>
                </c:pt>
                <c:pt idx="3188">
                  <c:v>80</c:v>
                </c:pt>
                <c:pt idx="3189">
                  <c:v>80</c:v>
                </c:pt>
                <c:pt idx="3190">
                  <c:v>80</c:v>
                </c:pt>
                <c:pt idx="3191">
                  <c:v>80</c:v>
                </c:pt>
                <c:pt idx="3192">
                  <c:v>80</c:v>
                </c:pt>
                <c:pt idx="3193">
                  <c:v>80</c:v>
                </c:pt>
                <c:pt idx="3194">
                  <c:v>80</c:v>
                </c:pt>
                <c:pt idx="3195">
                  <c:v>80</c:v>
                </c:pt>
                <c:pt idx="3196">
                  <c:v>80</c:v>
                </c:pt>
                <c:pt idx="3197">
                  <c:v>80</c:v>
                </c:pt>
                <c:pt idx="3198">
                  <c:v>80</c:v>
                </c:pt>
                <c:pt idx="3199">
                  <c:v>80</c:v>
                </c:pt>
                <c:pt idx="3200">
                  <c:v>80</c:v>
                </c:pt>
                <c:pt idx="3201">
                  <c:v>80</c:v>
                </c:pt>
                <c:pt idx="3202">
                  <c:v>80</c:v>
                </c:pt>
                <c:pt idx="3203">
                  <c:v>80</c:v>
                </c:pt>
                <c:pt idx="3204">
                  <c:v>80</c:v>
                </c:pt>
                <c:pt idx="3205">
                  <c:v>80</c:v>
                </c:pt>
                <c:pt idx="3206">
                  <c:v>80</c:v>
                </c:pt>
                <c:pt idx="3207">
                  <c:v>80</c:v>
                </c:pt>
                <c:pt idx="3208">
                  <c:v>80</c:v>
                </c:pt>
                <c:pt idx="3209">
                  <c:v>80</c:v>
                </c:pt>
                <c:pt idx="3210">
                  <c:v>80</c:v>
                </c:pt>
                <c:pt idx="3211">
                  <c:v>80</c:v>
                </c:pt>
                <c:pt idx="3212">
                  <c:v>80</c:v>
                </c:pt>
                <c:pt idx="3213">
                  <c:v>80</c:v>
                </c:pt>
                <c:pt idx="3214">
                  <c:v>80</c:v>
                </c:pt>
                <c:pt idx="3215">
                  <c:v>80</c:v>
                </c:pt>
                <c:pt idx="3216">
                  <c:v>80</c:v>
                </c:pt>
                <c:pt idx="3217">
                  <c:v>80</c:v>
                </c:pt>
                <c:pt idx="3218">
                  <c:v>80</c:v>
                </c:pt>
                <c:pt idx="3219">
                  <c:v>80</c:v>
                </c:pt>
                <c:pt idx="3220">
                  <c:v>80</c:v>
                </c:pt>
                <c:pt idx="3221">
                  <c:v>80</c:v>
                </c:pt>
                <c:pt idx="3222">
                  <c:v>80</c:v>
                </c:pt>
                <c:pt idx="3223">
                  <c:v>80</c:v>
                </c:pt>
                <c:pt idx="3224">
                  <c:v>80</c:v>
                </c:pt>
                <c:pt idx="3225">
                  <c:v>80</c:v>
                </c:pt>
                <c:pt idx="3226">
                  <c:v>80</c:v>
                </c:pt>
                <c:pt idx="3227">
                  <c:v>80</c:v>
                </c:pt>
                <c:pt idx="3228">
                  <c:v>80</c:v>
                </c:pt>
                <c:pt idx="3229">
                  <c:v>80</c:v>
                </c:pt>
                <c:pt idx="3230">
                  <c:v>80</c:v>
                </c:pt>
                <c:pt idx="3231">
                  <c:v>80</c:v>
                </c:pt>
                <c:pt idx="3232">
                  <c:v>80</c:v>
                </c:pt>
                <c:pt idx="3233">
                  <c:v>80</c:v>
                </c:pt>
                <c:pt idx="3234">
                  <c:v>80</c:v>
                </c:pt>
                <c:pt idx="3235">
                  <c:v>80</c:v>
                </c:pt>
                <c:pt idx="3236">
                  <c:v>80</c:v>
                </c:pt>
                <c:pt idx="3237">
                  <c:v>80</c:v>
                </c:pt>
                <c:pt idx="3238">
                  <c:v>80</c:v>
                </c:pt>
                <c:pt idx="3239">
                  <c:v>80</c:v>
                </c:pt>
                <c:pt idx="3240">
                  <c:v>80</c:v>
                </c:pt>
                <c:pt idx="3241">
                  <c:v>80</c:v>
                </c:pt>
                <c:pt idx="3242">
                  <c:v>80</c:v>
                </c:pt>
                <c:pt idx="3243">
                  <c:v>80</c:v>
                </c:pt>
                <c:pt idx="3244">
                  <c:v>80</c:v>
                </c:pt>
                <c:pt idx="3245">
                  <c:v>80</c:v>
                </c:pt>
                <c:pt idx="3246">
                  <c:v>80</c:v>
                </c:pt>
                <c:pt idx="3247">
                  <c:v>80</c:v>
                </c:pt>
                <c:pt idx="3248">
                  <c:v>80</c:v>
                </c:pt>
                <c:pt idx="3249">
                  <c:v>80</c:v>
                </c:pt>
                <c:pt idx="3250">
                  <c:v>80</c:v>
                </c:pt>
                <c:pt idx="3251">
                  <c:v>80</c:v>
                </c:pt>
                <c:pt idx="3252">
                  <c:v>80</c:v>
                </c:pt>
                <c:pt idx="3253">
                  <c:v>80</c:v>
                </c:pt>
                <c:pt idx="3254">
                  <c:v>80</c:v>
                </c:pt>
                <c:pt idx="3255">
                  <c:v>80</c:v>
                </c:pt>
                <c:pt idx="3256">
                  <c:v>80</c:v>
                </c:pt>
                <c:pt idx="3257">
                  <c:v>80</c:v>
                </c:pt>
                <c:pt idx="3258">
                  <c:v>80</c:v>
                </c:pt>
                <c:pt idx="3259">
                  <c:v>80</c:v>
                </c:pt>
                <c:pt idx="3260">
                  <c:v>80</c:v>
                </c:pt>
                <c:pt idx="3261">
                  <c:v>80</c:v>
                </c:pt>
                <c:pt idx="3262">
                  <c:v>80</c:v>
                </c:pt>
                <c:pt idx="3263">
                  <c:v>80</c:v>
                </c:pt>
                <c:pt idx="3264">
                  <c:v>80</c:v>
                </c:pt>
                <c:pt idx="3265">
                  <c:v>80</c:v>
                </c:pt>
                <c:pt idx="3266">
                  <c:v>80</c:v>
                </c:pt>
                <c:pt idx="3267">
                  <c:v>80</c:v>
                </c:pt>
                <c:pt idx="3268">
                  <c:v>80</c:v>
                </c:pt>
                <c:pt idx="3269">
                  <c:v>80</c:v>
                </c:pt>
                <c:pt idx="3270">
                  <c:v>80</c:v>
                </c:pt>
                <c:pt idx="3271">
                  <c:v>80</c:v>
                </c:pt>
                <c:pt idx="3272">
                  <c:v>80</c:v>
                </c:pt>
                <c:pt idx="3273">
                  <c:v>80</c:v>
                </c:pt>
                <c:pt idx="3274">
                  <c:v>80</c:v>
                </c:pt>
                <c:pt idx="3275">
                  <c:v>80</c:v>
                </c:pt>
                <c:pt idx="3276">
                  <c:v>80</c:v>
                </c:pt>
                <c:pt idx="3277">
                  <c:v>80</c:v>
                </c:pt>
                <c:pt idx="3278">
                  <c:v>80</c:v>
                </c:pt>
                <c:pt idx="3279">
                  <c:v>80</c:v>
                </c:pt>
                <c:pt idx="3280">
                  <c:v>80</c:v>
                </c:pt>
                <c:pt idx="3281">
                  <c:v>80</c:v>
                </c:pt>
                <c:pt idx="3282">
                  <c:v>80</c:v>
                </c:pt>
                <c:pt idx="3283">
                  <c:v>80</c:v>
                </c:pt>
                <c:pt idx="3284">
                  <c:v>80</c:v>
                </c:pt>
                <c:pt idx="3285">
                  <c:v>80</c:v>
                </c:pt>
                <c:pt idx="3286">
                  <c:v>80</c:v>
                </c:pt>
                <c:pt idx="3287">
                  <c:v>80</c:v>
                </c:pt>
                <c:pt idx="3288">
                  <c:v>80</c:v>
                </c:pt>
                <c:pt idx="3289">
                  <c:v>80</c:v>
                </c:pt>
                <c:pt idx="3290">
                  <c:v>80</c:v>
                </c:pt>
                <c:pt idx="3291">
                  <c:v>80</c:v>
                </c:pt>
                <c:pt idx="3292">
                  <c:v>80</c:v>
                </c:pt>
                <c:pt idx="3293">
                  <c:v>80</c:v>
                </c:pt>
                <c:pt idx="3294">
                  <c:v>80</c:v>
                </c:pt>
                <c:pt idx="3295">
                  <c:v>80</c:v>
                </c:pt>
                <c:pt idx="3296">
                  <c:v>80</c:v>
                </c:pt>
                <c:pt idx="3297">
                  <c:v>80</c:v>
                </c:pt>
                <c:pt idx="3298">
                  <c:v>80</c:v>
                </c:pt>
                <c:pt idx="3299">
                  <c:v>80</c:v>
                </c:pt>
                <c:pt idx="3300">
                  <c:v>80</c:v>
                </c:pt>
                <c:pt idx="3301">
                  <c:v>80</c:v>
                </c:pt>
                <c:pt idx="3302">
                  <c:v>80</c:v>
                </c:pt>
                <c:pt idx="3303">
                  <c:v>80</c:v>
                </c:pt>
                <c:pt idx="3304">
                  <c:v>80</c:v>
                </c:pt>
                <c:pt idx="3305">
                  <c:v>80</c:v>
                </c:pt>
                <c:pt idx="3306">
                  <c:v>80</c:v>
                </c:pt>
                <c:pt idx="3307">
                  <c:v>80</c:v>
                </c:pt>
                <c:pt idx="3308">
                  <c:v>80</c:v>
                </c:pt>
                <c:pt idx="3309">
                  <c:v>80</c:v>
                </c:pt>
                <c:pt idx="3310">
                  <c:v>80</c:v>
                </c:pt>
                <c:pt idx="3311">
                  <c:v>80</c:v>
                </c:pt>
                <c:pt idx="3312">
                  <c:v>80</c:v>
                </c:pt>
                <c:pt idx="3313">
                  <c:v>80</c:v>
                </c:pt>
                <c:pt idx="3314">
                  <c:v>80</c:v>
                </c:pt>
                <c:pt idx="3315">
                  <c:v>80</c:v>
                </c:pt>
                <c:pt idx="3316">
                  <c:v>80</c:v>
                </c:pt>
                <c:pt idx="3317">
                  <c:v>80</c:v>
                </c:pt>
                <c:pt idx="3318">
                  <c:v>80</c:v>
                </c:pt>
                <c:pt idx="3319">
                  <c:v>80</c:v>
                </c:pt>
                <c:pt idx="3320">
                  <c:v>80</c:v>
                </c:pt>
                <c:pt idx="3321">
                  <c:v>80</c:v>
                </c:pt>
                <c:pt idx="3322">
                  <c:v>80</c:v>
                </c:pt>
                <c:pt idx="3323">
                  <c:v>80</c:v>
                </c:pt>
                <c:pt idx="3324">
                  <c:v>80</c:v>
                </c:pt>
                <c:pt idx="3325">
                  <c:v>80</c:v>
                </c:pt>
                <c:pt idx="3326">
                  <c:v>80</c:v>
                </c:pt>
                <c:pt idx="3327">
                  <c:v>80</c:v>
                </c:pt>
                <c:pt idx="3328">
                  <c:v>80</c:v>
                </c:pt>
                <c:pt idx="3329">
                  <c:v>80</c:v>
                </c:pt>
                <c:pt idx="3330">
                  <c:v>80</c:v>
                </c:pt>
                <c:pt idx="3331">
                  <c:v>80</c:v>
                </c:pt>
                <c:pt idx="3332">
                  <c:v>80</c:v>
                </c:pt>
                <c:pt idx="3333">
                  <c:v>80</c:v>
                </c:pt>
                <c:pt idx="3334">
                  <c:v>80</c:v>
                </c:pt>
                <c:pt idx="3335">
                  <c:v>80</c:v>
                </c:pt>
                <c:pt idx="3336">
                  <c:v>80</c:v>
                </c:pt>
                <c:pt idx="3337">
                  <c:v>80</c:v>
                </c:pt>
                <c:pt idx="3338">
                  <c:v>80</c:v>
                </c:pt>
                <c:pt idx="3339">
                  <c:v>80</c:v>
                </c:pt>
                <c:pt idx="3340">
                  <c:v>80</c:v>
                </c:pt>
                <c:pt idx="3341">
                  <c:v>80</c:v>
                </c:pt>
                <c:pt idx="3342">
                  <c:v>80</c:v>
                </c:pt>
                <c:pt idx="3343">
                  <c:v>80</c:v>
                </c:pt>
                <c:pt idx="3344">
                  <c:v>80</c:v>
                </c:pt>
                <c:pt idx="3345">
                  <c:v>80</c:v>
                </c:pt>
                <c:pt idx="3346">
                  <c:v>80</c:v>
                </c:pt>
                <c:pt idx="3347">
                  <c:v>80</c:v>
                </c:pt>
                <c:pt idx="3348">
                  <c:v>80</c:v>
                </c:pt>
                <c:pt idx="3349">
                  <c:v>80</c:v>
                </c:pt>
                <c:pt idx="3350">
                  <c:v>80</c:v>
                </c:pt>
                <c:pt idx="3351">
                  <c:v>80</c:v>
                </c:pt>
                <c:pt idx="3352">
                  <c:v>80</c:v>
                </c:pt>
                <c:pt idx="3353">
                  <c:v>80</c:v>
                </c:pt>
                <c:pt idx="3354">
                  <c:v>80</c:v>
                </c:pt>
                <c:pt idx="3355">
                  <c:v>80</c:v>
                </c:pt>
                <c:pt idx="3356">
                  <c:v>80</c:v>
                </c:pt>
                <c:pt idx="3357">
                  <c:v>80</c:v>
                </c:pt>
                <c:pt idx="3358">
                  <c:v>80</c:v>
                </c:pt>
                <c:pt idx="3359">
                  <c:v>80</c:v>
                </c:pt>
                <c:pt idx="3360">
                  <c:v>80</c:v>
                </c:pt>
                <c:pt idx="3361">
                  <c:v>80</c:v>
                </c:pt>
                <c:pt idx="3362">
                  <c:v>80</c:v>
                </c:pt>
                <c:pt idx="3363">
                  <c:v>80</c:v>
                </c:pt>
                <c:pt idx="3364">
                  <c:v>80</c:v>
                </c:pt>
                <c:pt idx="3365">
                  <c:v>80</c:v>
                </c:pt>
                <c:pt idx="3366">
                  <c:v>80</c:v>
                </c:pt>
                <c:pt idx="3367">
                  <c:v>80</c:v>
                </c:pt>
                <c:pt idx="3368">
                  <c:v>80</c:v>
                </c:pt>
                <c:pt idx="3369">
                  <c:v>80</c:v>
                </c:pt>
                <c:pt idx="3370">
                  <c:v>80</c:v>
                </c:pt>
                <c:pt idx="3371">
                  <c:v>80</c:v>
                </c:pt>
                <c:pt idx="3372">
                  <c:v>80</c:v>
                </c:pt>
                <c:pt idx="3373">
                  <c:v>80</c:v>
                </c:pt>
                <c:pt idx="3374">
                  <c:v>80</c:v>
                </c:pt>
                <c:pt idx="3375">
                  <c:v>80</c:v>
                </c:pt>
                <c:pt idx="3376">
                  <c:v>80</c:v>
                </c:pt>
                <c:pt idx="3377">
                  <c:v>80</c:v>
                </c:pt>
                <c:pt idx="3378">
                  <c:v>80</c:v>
                </c:pt>
                <c:pt idx="3379">
                  <c:v>80</c:v>
                </c:pt>
                <c:pt idx="3380">
                  <c:v>80</c:v>
                </c:pt>
                <c:pt idx="3381">
                  <c:v>80</c:v>
                </c:pt>
                <c:pt idx="3382">
                  <c:v>80</c:v>
                </c:pt>
                <c:pt idx="3383">
                  <c:v>80</c:v>
                </c:pt>
                <c:pt idx="3384">
                  <c:v>80</c:v>
                </c:pt>
                <c:pt idx="3385">
                  <c:v>80</c:v>
                </c:pt>
                <c:pt idx="3386">
                  <c:v>80</c:v>
                </c:pt>
                <c:pt idx="3387">
                  <c:v>80</c:v>
                </c:pt>
                <c:pt idx="3388">
                  <c:v>80</c:v>
                </c:pt>
                <c:pt idx="3389">
                  <c:v>80</c:v>
                </c:pt>
                <c:pt idx="3390">
                  <c:v>80</c:v>
                </c:pt>
                <c:pt idx="3391">
                  <c:v>80</c:v>
                </c:pt>
                <c:pt idx="3392">
                  <c:v>80</c:v>
                </c:pt>
                <c:pt idx="3393">
                  <c:v>80</c:v>
                </c:pt>
                <c:pt idx="3394">
                  <c:v>80</c:v>
                </c:pt>
                <c:pt idx="3395">
                  <c:v>80</c:v>
                </c:pt>
                <c:pt idx="3396">
                  <c:v>80</c:v>
                </c:pt>
                <c:pt idx="3397">
                  <c:v>80</c:v>
                </c:pt>
                <c:pt idx="3398">
                  <c:v>80</c:v>
                </c:pt>
                <c:pt idx="3399">
                  <c:v>80</c:v>
                </c:pt>
                <c:pt idx="3400">
                  <c:v>80</c:v>
                </c:pt>
                <c:pt idx="3401">
                  <c:v>80</c:v>
                </c:pt>
                <c:pt idx="3402">
                  <c:v>80</c:v>
                </c:pt>
                <c:pt idx="3403">
                  <c:v>80</c:v>
                </c:pt>
                <c:pt idx="3404">
                  <c:v>80</c:v>
                </c:pt>
                <c:pt idx="3405">
                  <c:v>80</c:v>
                </c:pt>
                <c:pt idx="3406">
                  <c:v>80</c:v>
                </c:pt>
                <c:pt idx="3407">
                  <c:v>80</c:v>
                </c:pt>
                <c:pt idx="3408">
                  <c:v>80</c:v>
                </c:pt>
                <c:pt idx="3409">
                  <c:v>80</c:v>
                </c:pt>
                <c:pt idx="3410">
                  <c:v>80</c:v>
                </c:pt>
                <c:pt idx="3411">
                  <c:v>80</c:v>
                </c:pt>
                <c:pt idx="3412">
                  <c:v>80</c:v>
                </c:pt>
                <c:pt idx="3413">
                  <c:v>80</c:v>
                </c:pt>
                <c:pt idx="3414">
                  <c:v>80</c:v>
                </c:pt>
                <c:pt idx="3415">
                  <c:v>80</c:v>
                </c:pt>
                <c:pt idx="3416">
                  <c:v>80</c:v>
                </c:pt>
                <c:pt idx="3417">
                  <c:v>80</c:v>
                </c:pt>
                <c:pt idx="3418">
                  <c:v>80</c:v>
                </c:pt>
                <c:pt idx="3419">
                  <c:v>80</c:v>
                </c:pt>
                <c:pt idx="3420">
                  <c:v>80</c:v>
                </c:pt>
                <c:pt idx="3421">
                  <c:v>80</c:v>
                </c:pt>
                <c:pt idx="3422">
                  <c:v>80</c:v>
                </c:pt>
                <c:pt idx="3423">
                  <c:v>80</c:v>
                </c:pt>
                <c:pt idx="3424">
                  <c:v>80</c:v>
                </c:pt>
                <c:pt idx="3425">
                  <c:v>80</c:v>
                </c:pt>
                <c:pt idx="3426">
                  <c:v>80</c:v>
                </c:pt>
                <c:pt idx="3427">
                  <c:v>80</c:v>
                </c:pt>
                <c:pt idx="3428">
                  <c:v>80</c:v>
                </c:pt>
                <c:pt idx="3429">
                  <c:v>80</c:v>
                </c:pt>
                <c:pt idx="3430">
                  <c:v>80</c:v>
                </c:pt>
                <c:pt idx="3431">
                  <c:v>80</c:v>
                </c:pt>
                <c:pt idx="3432">
                  <c:v>80</c:v>
                </c:pt>
                <c:pt idx="3433">
                  <c:v>80</c:v>
                </c:pt>
                <c:pt idx="3434">
                  <c:v>80</c:v>
                </c:pt>
                <c:pt idx="3435">
                  <c:v>80</c:v>
                </c:pt>
                <c:pt idx="3436">
                  <c:v>80</c:v>
                </c:pt>
                <c:pt idx="3437">
                  <c:v>80</c:v>
                </c:pt>
                <c:pt idx="3438">
                  <c:v>80</c:v>
                </c:pt>
                <c:pt idx="3439">
                  <c:v>80</c:v>
                </c:pt>
                <c:pt idx="3440">
                  <c:v>80</c:v>
                </c:pt>
                <c:pt idx="3441">
                  <c:v>80</c:v>
                </c:pt>
                <c:pt idx="3442">
                  <c:v>80</c:v>
                </c:pt>
                <c:pt idx="3443">
                  <c:v>80</c:v>
                </c:pt>
                <c:pt idx="3444">
                  <c:v>80</c:v>
                </c:pt>
                <c:pt idx="3445">
                  <c:v>80</c:v>
                </c:pt>
                <c:pt idx="3446">
                  <c:v>80</c:v>
                </c:pt>
                <c:pt idx="3447">
                  <c:v>80</c:v>
                </c:pt>
                <c:pt idx="3448">
                  <c:v>80</c:v>
                </c:pt>
                <c:pt idx="3449">
                  <c:v>80</c:v>
                </c:pt>
                <c:pt idx="3450">
                  <c:v>80</c:v>
                </c:pt>
                <c:pt idx="3451">
                  <c:v>80</c:v>
                </c:pt>
                <c:pt idx="3452">
                  <c:v>80</c:v>
                </c:pt>
                <c:pt idx="3453">
                  <c:v>80</c:v>
                </c:pt>
                <c:pt idx="3454">
                  <c:v>80</c:v>
                </c:pt>
                <c:pt idx="3455">
                  <c:v>80</c:v>
                </c:pt>
                <c:pt idx="3456">
                  <c:v>80</c:v>
                </c:pt>
                <c:pt idx="3457">
                  <c:v>80</c:v>
                </c:pt>
                <c:pt idx="3458">
                  <c:v>80</c:v>
                </c:pt>
                <c:pt idx="3459">
                  <c:v>80</c:v>
                </c:pt>
                <c:pt idx="3460">
                  <c:v>80</c:v>
                </c:pt>
                <c:pt idx="3461">
                  <c:v>80</c:v>
                </c:pt>
                <c:pt idx="3462">
                  <c:v>80</c:v>
                </c:pt>
                <c:pt idx="3463">
                  <c:v>80</c:v>
                </c:pt>
                <c:pt idx="3464">
                  <c:v>80</c:v>
                </c:pt>
                <c:pt idx="3465">
                  <c:v>80</c:v>
                </c:pt>
                <c:pt idx="3466">
                  <c:v>80</c:v>
                </c:pt>
                <c:pt idx="3467">
                  <c:v>80</c:v>
                </c:pt>
                <c:pt idx="3468">
                  <c:v>80</c:v>
                </c:pt>
                <c:pt idx="3469">
                  <c:v>80</c:v>
                </c:pt>
                <c:pt idx="3470">
                  <c:v>80</c:v>
                </c:pt>
                <c:pt idx="3471">
                  <c:v>80</c:v>
                </c:pt>
                <c:pt idx="3472">
                  <c:v>80</c:v>
                </c:pt>
                <c:pt idx="3473">
                  <c:v>80</c:v>
                </c:pt>
                <c:pt idx="3474">
                  <c:v>80</c:v>
                </c:pt>
                <c:pt idx="3475">
                  <c:v>80</c:v>
                </c:pt>
                <c:pt idx="3476">
                  <c:v>80</c:v>
                </c:pt>
                <c:pt idx="3477">
                  <c:v>80</c:v>
                </c:pt>
                <c:pt idx="3478">
                  <c:v>80</c:v>
                </c:pt>
                <c:pt idx="3479">
                  <c:v>80</c:v>
                </c:pt>
                <c:pt idx="3480">
                  <c:v>80</c:v>
                </c:pt>
                <c:pt idx="3481">
                  <c:v>80</c:v>
                </c:pt>
                <c:pt idx="3482">
                  <c:v>80</c:v>
                </c:pt>
                <c:pt idx="3483">
                  <c:v>80</c:v>
                </c:pt>
                <c:pt idx="3484">
                  <c:v>80</c:v>
                </c:pt>
                <c:pt idx="3485">
                  <c:v>80</c:v>
                </c:pt>
                <c:pt idx="3486">
                  <c:v>80</c:v>
                </c:pt>
                <c:pt idx="3487">
                  <c:v>80</c:v>
                </c:pt>
                <c:pt idx="3488">
                  <c:v>80</c:v>
                </c:pt>
                <c:pt idx="3489">
                  <c:v>80</c:v>
                </c:pt>
                <c:pt idx="3490">
                  <c:v>80</c:v>
                </c:pt>
                <c:pt idx="3491">
                  <c:v>80</c:v>
                </c:pt>
                <c:pt idx="3492">
                  <c:v>80</c:v>
                </c:pt>
                <c:pt idx="3493">
                  <c:v>80</c:v>
                </c:pt>
                <c:pt idx="3494">
                  <c:v>80</c:v>
                </c:pt>
                <c:pt idx="3495">
                  <c:v>80</c:v>
                </c:pt>
                <c:pt idx="3496">
                  <c:v>80</c:v>
                </c:pt>
                <c:pt idx="3497">
                  <c:v>80</c:v>
                </c:pt>
                <c:pt idx="3498">
                  <c:v>80</c:v>
                </c:pt>
                <c:pt idx="3499">
                  <c:v>100</c:v>
                </c:pt>
                <c:pt idx="3500">
                  <c:v>100</c:v>
                </c:pt>
                <c:pt idx="3501">
                  <c:v>100</c:v>
                </c:pt>
                <c:pt idx="3502">
                  <c:v>100</c:v>
                </c:pt>
                <c:pt idx="3503">
                  <c:v>100</c:v>
                </c:pt>
                <c:pt idx="3504">
                  <c:v>100</c:v>
                </c:pt>
                <c:pt idx="3505">
                  <c:v>100</c:v>
                </c:pt>
                <c:pt idx="3506">
                  <c:v>100</c:v>
                </c:pt>
                <c:pt idx="3507">
                  <c:v>100</c:v>
                </c:pt>
                <c:pt idx="3508">
                  <c:v>100</c:v>
                </c:pt>
                <c:pt idx="3509">
                  <c:v>100</c:v>
                </c:pt>
                <c:pt idx="3510">
                  <c:v>100</c:v>
                </c:pt>
                <c:pt idx="3511">
                  <c:v>100</c:v>
                </c:pt>
                <c:pt idx="3512">
                  <c:v>100</c:v>
                </c:pt>
                <c:pt idx="3513">
                  <c:v>100</c:v>
                </c:pt>
                <c:pt idx="3514">
                  <c:v>100</c:v>
                </c:pt>
                <c:pt idx="3515">
                  <c:v>100</c:v>
                </c:pt>
                <c:pt idx="3516">
                  <c:v>100</c:v>
                </c:pt>
                <c:pt idx="3517">
                  <c:v>100</c:v>
                </c:pt>
                <c:pt idx="3518">
                  <c:v>100</c:v>
                </c:pt>
                <c:pt idx="3519">
                  <c:v>100</c:v>
                </c:pt>
                <c:pt idx="3520">
                  <c:v>100</c:v>
                </c:pt>
                <c:pt idx="3521">
                  <c:v>100</c:v>
                </c:pt>
                <c:pt idx="3522">
                  <c:v>100</c:v>
                </c:pt>
                <c:pt idx="3523">
                  <c:v>100</c:v>
                </c:pt>
                <c:pt idx="3524">
                  <c:v>100</c:v>
                </c:pt>
                <c:pt idx="3525">
                  <c:v>100</c:v>
                </c:pt>
                <c:pt idx="3526">
                  <c:v>100</c:v>
                </c:pt>
                <c:pt idx="3527">
                  <c:v>100</c:v>
                </c:pt>
                <c:pt idx="3528">
                  <c:v>100</c:v>
                </c:pt>
                <c:pt idx="3529">
                  <c:v>100</c:v>
                </c:pt>
                <c:pt idx="3530">
                  <c:v>100</c:v>
                </c:pt>
                <c:pt idx="3531">
                  <c:v>100</c:v>
                </c:pt>
                <c:pt idx="3532">
                  <c:v>100</c:v>
                </c:pt>
                <c:pt idx="3533">
                  <c:v>100</c:v>
                </c:pt>
                <c:pt idx="3534">
                  <c:v>100</c:v>
                </c:pt>
                <c:pt idx="3535">
                  <c:v>100</c:v>
                </c:pt>
                <c:pt idx="3536">
                  <c:v>100</c:v>
                </c:pt>
                <c:pt idx="3537">
                  <c:v>100</c:v>
                </c:pt>
                <c:pt idx="3538">
                  <c:v>100</c:v>
                </c:pt>
                <c:pt idx="3539">
                  <c:v>100</c:v>
                </c:pt>
                <c:pt idx="3540">
                  <c:v>100</c:v>
                </c:pt>
                <c:pt idx="3541">
                  <c:v>100</c:v>
                </c:pt>
                <c:pt idx="3542">
                  <c:v>100</c:v>
                </c:pt>
                <c:pt idx="3543">
                  <c:v>100</c:v>
                </c:pt>
                <c:pt idx="3544">
                  <c:v>100</c:v>
                </c:pt>
                <c:pt idx="3545">
                  <c:v>100</c:v>
                </c:pt>
                <c:pt idx="3546">
                  <c:v>100</c:v>
                </c:pt>
                <c:pt idx="3547">
                  <c:v>100</c:v>
                </c:pt>
                <c:pt idx="3548">
                  <c:v>100</c:v>
                </c:pt>
                <c:pt idx="3549">
                  <c:v>100</c:v>
                </c:pt>
                <c:pt idx="3550">
                  <c:v>100</c:v>
                </c:pt>
                <c:pt idx="3551">
                  <c:v>100</c:v>
                </c:pt>
                <c:pt idx="3552">
                  <c:v>100</c:v>
                </c:pt>
                <c:pt idx="3553">
                  <c:v>100</c:v>
                </c:pt>
                <c:pt idx="3554">
                  <c:v>100</c:v>
                </c:pt>
                <c:pt idx="3555">
                  <c:v>100</c:v>
                </c:pt>
                <c:pt idx="3556">
                  <c:v>100</c:v>
                </c:pt>
                <c:pt idx="3557">
                  <c:v>100</c:v>
                </c:pt>
                <c:pt idx="3558">
                  <c:v>100</c:v>
                </c:pt>
                <c:pt idx="3559">
                  <c:v>100</c:v>
                </c:pt>
                <c:pt idx="3560">
                  <c:v>100</c:v>
                </c:pt>
                <c:pt idx="3561">
                  <c:v>100</c:v>
                </c:pt>
                <c:pt idx="3562">
                  <c:v>100</c:v>
                </c:pt>
                <c:pt idx="3563">
                  <c:v>100</c:v>
                </c:pt>
                <c:pt idx="3564">
                  <c:v>100</c:v>
                </c:pt>
                <c:pt idx="3565">
                  <c:v>100</c:v>
                </c:pt>
                <c:pt idx="3566">
                  <c:v>100</c:v>
                </c:pt>
                <c:pt idx="3567">
                  <c:v>100</c:v>
                </c:pt>
                <c:pt idx="3568">
                  <c:v>100</c:v>
                </c:pt>
                <c:pt idx="3569">
                  <c:v>100</c:v>
                </c:pt>
                <c:pt idx="3570">
                  <c:v>100</c:v>
                </c:pt>
                <c:pt idx="3571">
                  <c:v>100</c:v>
                </c:pt>
                <c:pt idx="3572">
                  <c:v>100</c:v>
                </c:pt>
                <c:pt idx="3573">
                  <c:v>100</c:v>
                </c:pt>
                <c:pt idx="3574">
                  <c:v>100</c:v>
                </c:pt>
                <c:pt idx="3575">
                  <c:v>100</c:v>
                </c:pt>
                <c:pt idx="3576">
                  <c:v>100</c:v>
                </c:pt>
                <c:pt idx="3577">
                  <c:v>100</c:v>
                </c:pt>
                <c:pt idx="3578">
                  <c:v>100</c:v>
                </c:pt>
                <c:pt idx="3579">
                  <c:v>100</c:v>
                </c:pt>
                <c:pt idx="3580">
                  <c:v>100</c:v>
                </c:pt>
                <c:pt idx="3581">
                  <c:v>100</c:v>
                </c:pt>
                <c:pt idx="3582">
                  <c:v>100</c:v>
                </c:pt>
                <c:pt idx="3583">
                  <c:v>100</c:v>
                </c:pt>
                <c:pt idx="3584">
                  <c:v>100</c:v>
                </c:pt>
                <c:pt idx="3585">
                  <c:v>100</c:v>
                </c:pt>
                <c:pt idx="3586">
                  <c:v>100</c:v>
                </c:pt>
                <c:pt idx="3587">
                  <c:v>100</c:v>
                </c:pt>
                <c:pt idx="3588">
                  <c:v>100</c:v>
                </c:pt>
                <c:pt idx="3589">
                  <c:v>100</c:v>
                </c:pt>
                <c:pt idx="3590">
                  <c:v>100</c:v>
                </c:pt>
                <c:pt idx="3591">
                  <c:v>100</c:v>
                </c:pt>
                <c:pt idx="3592">
                  <c:v>100</c:v>
                </c:pt>
                <c:pt idx="3593">
                  <c:v>100</c:v>
                </c:pt>
                <c:pt idx="3594">
                  <c:v>100</c:v>
                </c:pt>
                <c:pt idx="3595">
                  <c:v>100</c:v>
                </c:pt>
                <c:pt idx="3596">
                  <c:v>100</c:v>
                </c:pt>
                <c:pt idx="3597">
                  <c:v>100</c:v>
                </c:pt>
                <c:pt idx="3598">
                  <c:v>100</c:v>
                </c:pt>
                <c:pt idx="3599">
                  <c:v>100</c:v>
                </c:pt>
                <c:pt idx="3600">
                  <c:v>100</c:v>
                </c:pt>
                <c:pt idx="3601">
                  <c:v>100</c:v>
                </c:pt>
                <c:pt idx="3602">
                  <c:v>100</c:v>
                </c:pt>
                <c:pt idx="3603">
                  <c:v>100</c:v>
                </c:pt>
                <c:pt idx="3604">
                  <c:v>100</c:v>
                </c:pt>
                <c:pt idx="3605">
                  <c:v>100</c:v>
                </c:pt>
                <c:pt idx="3606">
                  <c:v>100</c:v>
                </c:pt>
                <c:pt idx="3607">
                  <c:v>100</c:v>
                </c:pt>
                <c:pt idx="3608">
                  <c:v>100</c:v>
                </c:pt>
                <c:pt idx="3609">
                  <c:v>100</c:v>
                </c:pt>
                <c:pt idx="3610">
                  <c:v>100</c:v>
                </c:pt>
                <c:pt idx="3611">
                  <c:v>100</c:v>
                </c:pt>
                <c:pt idx="3612">
                  <c:v>100</c:v>
                </c:pt>
                <c:pt idx="3613">
                  <c:v>100</c:v>
                </c:pt>
                <c:pt idx="3614">
                  <c:v>100</c:v>
                </c:pt>
                <c:pt idx="3615">
                  <c:v>100</c:v>
                </c:pt>
                <c:pt idx="3616">
                  <c:v>100</c:v>
                </c:pt>
                <c:pt idx="3617">
                  <c:v>100</c:v>
                </c:pt>
                <c:pt idx="3618">
                  <c:v>100</c:v>
                </c:pt>
                <c:pt idx="3619">
                  <c:v>100</c:v>
                </c:pt>
                <c:pt idx="3620">
                  <c:v>100</c:v>
                </c:pt>
                <c:pt idx="3621">
                  <c:v>100</c:v>
                </c:pt>
                <c:pt idx="3622">
                  <c:v>100</c:v>
                </c:pt>
                <c:pt idx="3623">
                  <c:v>100</c:v>
                </c:pt>
                <c:pt idx="3624">
                  <c:v>100</c:v>
                </c:pt>
                <c:pt idx="3625">
                  <c:v>100</c:v>
                </c:pt>
                <c:pt idx="3626">
                  <c:v>100</c:v>
                </c:pt>
                <c:pt idx="3627">
                  <c:v>100</c:v>
                </c:pt>
                <c:pt idx="3628">
                  <c:v>100</c:v>
                </c:pt>
                <c:pt idx="3629">
                  <c:v>100</c:v>
                </c:pt>
                <c:pt idx="3630">
                  <c:v>100</c:v>
                </c:pt>
                <c:pt idx="3631">
                  <c:v>100</c:v>
                </c:pt>
                <c:pt idx="3632">
                  <c:v>100</c:v>
                </c:pt>
                <c:pt idx="3633">
                  <c:v>100</c:v>
                </c:pt>
                <c:pt idx="3634">
                  <c:v>100</c:v>
                </c:pt>
                <c:pt idx="3635">
                  <c:v>100</c:v>
                </c:pt>
                <c:pt idx="3636">
                  <c:v>100</c:v>
                </c:pt>
                <c:pt idx="3637">
                  <c:v>100</c:v>
                </c:pt>
                <c:pt idx="3638">
                  <c:v>100</c:v>
                </c:pt>
                <c:pt idx="3639">
                  <c:v>100</c:v>
                </c:pt>
                <c:pt idx="3640">
                  <c:v>100</c:v>
                </c:pt>
                <c:pt idx="3641">
                  <c:v>100</c:v>
                </c:pt>
                <c:pt idx="3642">
                  <c:v>100</c:v>
                </c:pt>
                <c:pt idx="3643">
                  <c:v>100</c:v>
                </c:pt>
                <c:pt idx="3644">
                  <c:v>100</c:v>
                </c:pt>
                <c:pt idx="3645">
                  <c:v>100</c:v>
                </c:pt>
                <c:pt idx="3646">
                  <c:v>100</c:v>
                </c:pt>
                <c:pt idx="3647">
                  <c:v>100</c:v>
                </c:pt>
                <c:pt idx="3648">
                  <c:v>100</c:v>
                </c:pt>
                <c:pt idx="3649">
                  <c:v>100</c:v>
                </c:pt>
                <c:pt idx="3650">
                  <c:v>100</c:v>
                </c:pt>
                <c:pt idx="3651">
                  <c:v>100</c:v>
                </c:pt>
                <c:pt idx="3652">
                  <c:v>100</c:v>
                </c:pt>
                <c:pt idx="3653">
                  <c:v>100</c:v>
                </c:pt>
                <c:pt idx="3654">
                  <c:v>100</c:v>
                </c:pt>
                <c:pt idx="3655">
                  <c:v>100</c:v>
                </c:pt>
                <c:pt idx="3656">
                  <c:v>100</c:v>
                </c:pt>
                <c:pt idx="3657">
                  <c:v>100</c:v>
                </c:pt>
                <c:pt idx="3658">
                  <c:v>100</c:v>
                </c:pt>
                <c:pt idx="3659">
                  <c:v>100</c:v>
                </c:pt>
                <c:pt idx="3660">
                  <c:v>100</c:v>
                </c:pt>
                <c:pt idx="3661">
                  <c:v>100</c:v>
                </c:pt>
                <c:pt idx="3662">
                  <c:v>100</c:v>
                </c:pt>
                <c:pt idx="3663">
                  <c:v>100</c:v>
                </c:pt>
                <c:pt idx="3664">
                  <c:v>100</c:v>
                </c:pt>
                <c:pt idx="3665">
                  <c:v>100</c:v>
                </c:pt>
                <c:pt idx="3666">
                  <c:v>100</c:v>
                </c:pt>
                <c:pt idx="3667">
                  <c:v>100</c:v>
                </c:pt>
                <c:pt idx="3668">
                  <c:v>100</c:v>
                </c:pt>
                <c:pt idx="3669">
                  <c:v>100</c:v>
                </c:pt>
                <c:pt idx="3670">
                  <c:v>100</c:v>
                </c:pt>
                <c:pt idx="3671">
                  <c:v>100</c:v>
                </c:pt>
                <c:pt idx="3672">
                  <c:v>100</c:v>
                </c:pt>
                <c:pt idx="3673">
                  <c:v>100</c:v>
                </c:pt>
                <c:pt idx="3674">
                  <c:v>100</c:v>
                </c:pt>
                <c:pt idx="3675">
                  <c:v>100</c:v>
                </c:pt>
                <c:pt idx="3676">
                  <c:v>100</c:v>
                </c:pt>
                <c:pt idx="3677">
                  <c:v>100</c:v>
                </c:pt>
                <c:pt idx="3678">
                  <c:v>100</c:v>
                </c:pt>
                <c:pt idx="3679">
                  <c:v>100</c:v>
                </c:pt>
                <c:pt idx="3680">
                  <c:v>100</c:v>
                </c:pt>
                <c:pt idx="3681">
                  <c:v>100</c:v>
                </c:pt>
                <c:pt idx="3682">
                  <c:v>100</c:v>
                </c:pt>
                <c:pt idx="3683">
                  <c:v>100</c:v>
                </c:pt>
                <c:pt idx="3684">
                  <c:v>100</c:v>
                </c:pt>
                <c:pt idx="3685">
                  <c:v>100</c:v>
                </c:pt>
                <c:pt idx="3686">
                  <c:v>100</c:v>
                </c:pt>
                <c:pt idx="3687">
                  <c:v>100</c:v>
                </c:pt>
                <c:pt idx="3688">
                  <c:v>100</c:v>
                </c:pt>
                <c:pt idx="3689">
                  <c:v>100</c:v>
                </c:pt>
                <c:pt idx="3690">
                  <c:v>100</c:v>
                </c:pt>
                <c:pt idx="3691">
                  <c:v>100</c:v>
                </c:pt>
                <c:pt idx="3692">
                  <c:v>100</c:v>
                </c:pt>
                <c:pt idx="3693">
                  <c:v>100</c:v>
                </c:pt>
                <c:pt idx="3694">
                  <c:v>100</c:v>
                </c:pt>
                <c:pt idx="3695">
                  <c:v>100</c:v>
                </c:pt>
                <c:pt idx="3696">
                  <c:v>100</c:v>
                </c:pt>
                <c:pt idx="3697">
                  <c:v>100</c:v>
                </c:pt>
                <c:pt idx="3698">
                  <c:v>100</c:v>
                </c:pt>
                <c:pt idx="3699">
                  <c:v>100</c:v>
                </c:pt>
                <c:pt idx="3700">
                  <c:v>100</c:v>
                </c:pt>
                <c:pt idx="3701">
                  <c:v>100</c:v>
                </c:pt>
                <c:pt idx="3702">
                  <c:v>100</c:v>
                </c:pt>
                <c:pt idx="3703">
                  <c:v>100</c:v>
                </c:pt>
                <c:pt idx="3704">
                  <c:v>100</c:v>
                </c:pt>
                <c:pt idx="3705">
                  <c:v>100</c:v>
                </c:pt>
                <c:pt idx="3706">
                  <c:v>100</c:v>
                </c:pt>
                <c:pt idx="3707">
                  <c:v>100</c:v>
                </c:pt>
                <c:pt idx="3708">
                  <c:v>100</c:v>
                </c:pt>
                <c:pt idx="3709">
                  <c:v>100</c:v>
                </c:pt>
                <c:pt idx="3710">
                  <c:v>100</c:v>
                </c:pt>
                <c:pt idx="3711">
                  <c:v>100</c:v>
                </c:pt>
                <c:pt idx="3712">
                  <c:v>100</c:v>
                </c:pt>
                <c:pt idx="3713">
                  <c:v>100</c:v>
                </c:pt>
                <c:pt idx="3714">
                  <c:v>100</c:v>
                </c:pt>
                <c:pt idx="3715">
                  <c:v>100</c:v>
                </c:pt>
                <c:pt idx="3716">
                  <c:v>100</c:v>
                </c:pt>
                <c:pt idx="3717">
                  <c:v>100</c:v>
                </c:pt>
                <c:pt idx="3718">
                  <c:v>100</c:v>
                </c:pt>
                <c:pt idx="3719">
                  <c:v>100</c:v>
                </c:pt>
                <c:pt idx="3720">
                  <c:v>100</c:v>
                </c:pt>
                <c:pt idx="3721">
                  <c:v>100</c:v>
                </c:pt>
                <c:pt idx="3722">
                  <c:v>100</c:v>
                </c:pt>
                <c:pt idx="3723">
                  <c:v>100</c:v>
                </c:pt>
                <c:pt idx="3724">
                  <c:v>100</c:v>
                </c:pt>
                <c:pt idx="3725">
                  <c:v>100</c:v>
                </c:pt>
                <c:pt idx="3726">
                  <c:v>100</c:v>
                </c:pt>
                <c:pt idx="3727">
                  <c:v>100</c:v>
                </c:pt>
                <c:pt idx="3728">
                  <c:v>100</c:v>
                </c:pt>
                <c:pt idx="3729">
                  <c:v>100</c:v>
                </c:pt>
                <c:pt idx="3730">
                  <c:v>100</c:v>
                </c:pt>
                <c:pt idx="3731">
                  <c:v>100</c:v>
                </c:pt>
                <c:pt idx="3732">
                  <c:v>100</c:v>
                </c:pt>
                <c:pt idx="3733">
                  <c:v>100</c:v>
                </c:pt>
                <c:pt idx="3734">
                  <c:v>100</c:v>
                </c:pt>
                <c:pt idx="3735">
                  <c:v>100</c:v>
                </c:pt>
                <c:pt idx="3736">
                  <c:v>100</c:v>
                </c:pt>
                <c:pt idx="3737">
                  <c:v>100</c:v>
                </c:pt>
                <c:pt idx="3738">
                  <c:v>100</c:v>
                </c:pt>
                <c:pt idx="3739">
                  <c:v>100</c:v>
                </c:pt>
                <c:pt idx="3740">
                  <c:v>100</c:v>
                </c:pt>
                <c:pt idx="3741">
                  <c:v>100</c:v>
                </c:pt>
                <c:pt idx="3742">
                  <c:v>100</c:v>
                </c:pt>
                <c:pt idx="3743">
                  <c:v>100</c:v>
                </c:pt>
                <c:pt idx="3744">
                  <c:v>100</c:v>
                </c:pt>
                <c:pt idx="3745">
                  <c:v>100</c:v>
                </c:pt>
                <c:pt idx="3746">
                  <c:v>100</c:v>
                </c:pt>
                <c:pt idx="3747">
                  <c:v>100</c:v>
                </c:pt>
                <c:pt idx="3748">
                  <c:v>100</c:v>
                </c:pt>
                <c:pt idx="3749">
                  <c:v>100</c:v>
                </c:pt>
                <c:pt idx="3750">
                  <c:v>100</c:v>
                </c:pt>
                <c:pt idx="3751">
                  <c:v>100</c:v>
                </c:pt>
                <c:pt idx="3752">
                  <c:v>100</c:v>
                </c:pt>
                <c:pt idx="3753">
                  <c:v>100</c:v>
                </c:pt>
                <c:pt idx="3754">
                  <c:v>100</c:v>
                </c:pt>
                <c:pt idx="3755">
                  <c:v>100</c:v>
                </c:pt>
                <c:pt idx="3756">
                  <c:v>100</c:v>
                </c:pt>
                <c:pt idx="3757">
                  <c:v>100</c:v>
                </c:pt>
                <c:pt idx="3758">
                  <c:v>100</c:v>
                </c:pt>
                <c:pt idx="3759">
                  <c:v>100</c:v>
                </c:pt>
                <c:pt idx="3760">
                  <c:v>100</c:v>
                </c:pt>
                <c:pt idx="3761">
                  <c:v>100</c:v>
                </c:pt>
                <c:pt idx="3762">
                  <c:v>100</c:v>
                </c:pt>
                <c:pt idx="3763">
                  <c:v>100</c:v>
                </c:pt>
                <c:pt idx="3764">
                  <c:v>100</c:v>
                </c:pt>
                <c:pt idx="3765">
                  <c:v>100</c:v>
                </c:pt>
                <c:pt idx="3766">
                  <c:v>100</c:v>
                </c:pt>
                <c:pt idx="3767">
                  <c:v>100</c:v>
                </c:pt>
                <c:pt idx="3768">
                  <c:v>100</c:v>
                </c:pt>
                <c:pt idx="3769">
                  <c:v>100</c:v>
                </c:pt>
                <c:pt idx="3770">
                  <c:v>100</c:v>
                </c:pt>
                <c:pt idx="3771">
                  <c:v>100</c:v>
                </c:pt>
                <c:pt idx="3772">
                  <c:v>100</c:v>
                </c:pt>
                <c:pt idx="3773">
                  <c:v>100</c:v>
                </c:pt>
                <c:pt idx="3774">
                  <c:v>100</c:v>
                </c:pt>
                <c:pt idx="3775">
                  <c:v>100</c:v>
                </c:pt>
                <c:pt idx="3776">
                  <c:v>100</c:v>
                </c:pt>
                <c:pt idx="3777">
                  <c:v>100</c:v>
                </c:pt>
                <c:pt idx="3778">
                  <c:v>100</c:v>
                </c:pt>
                <c:pt idx="3779">
                  <c:v>100</c:v>
                </c:pt>
                <c:pt idx="3780">
                  <c:v>100</c:v>
                </c:pt>
                <c:pt idx="3781">
                  <c:v>100</c:v>
                </c:pt>
                <c:pt idx="3782">
                  <c:v>100</c:v>
                </c:pt>
                <c:pt idx="3783">
                  <c:v>100</c:v>
                </c:pt>
                <c:pt idx="3784">
                  <c:v>100</c:v>
                </c:pt>
                <c:pt idx="3785">
                  <c:v>100</c:v>
                </c:pt>
                <c:pt idx="3786">
                  <c:v>100</c:v>
                </c:pt>
                <c:pt idx="3787">
                  <c:v>100</c:v>
                </c:pt>
                <c:pt idx="3788">
                  <c:v>100</c:v>
                </c:pt>
                <c:pt idx="3789">
                  <c:v>100</c:v>
                </c:pt>
                <c:pt idx="3790">
                  <c:v>100</c:v>
                </c:pt>
                <c:pt idx="3791">
                  <c:v>100</c:v>
                </c:pt>
                <c:pt idx="3792">
                  <c:v>100</c:v>
                </c:pt>
                <c:pt idx="3793">
                  <c:v>100</c:v>
                </c:pt>
                <c:pt idx="3794">
                  <c:v>100</c:v>
                </c:pt>
                <c:pt idx="3795">
                  <c:v>100</c:v>
                </c:pt>
                <c:pt idx="3796">
                  <c:v>100</c:v>
                </c:pt>
                <c:pt idx="3797">
                  <c:v>100</c:v>
                </c:pt>
                <c:pt idx="3798">
                  <c:v>100</c:v>
                </c:pt>
                <c:pt idx="3799">
                  <c:v>100</c:v>
                </c:pt>
                <c:pt idx="3800">
                  <c:v>100</c:v>
                </c:pt>
                <c:pt idx="3801">
                  <c:v>100</c:v>
                </c:pt>
                <c:pt idx="3802">
                  <c:v>100</c:v>
                </c:pt>
                <c:pt idx="3803">
                  <c:v>100</c:v>
                </c:pt>
                <c:pt idx="3804">
                  <c:v>100</c:v>
                </c:pt>
                <c:pt idx="3805">
                  <c:v>100</c:v>
                </c:pt>
                <c:pt idx="3806">
                  <c:v>100</c:v>
                </c:pt>
                <c:pt idx="3807">
                  <c:v>100</c:v>
                </c:pt>
                <c:pt idx="3808">
                  <c:v>100</c:v>
                </c:pt>
                <c:pt idx="3809">
                  <c:v>100</c:v>
                </c:pt>
                <c:pt idx="3810">
                  <c:v>100</c:v>
                </c:pt>
                <c:pt idx="3811">
                  <c:v>100</c:v>
                </c:pt>
                <c:pt idx="3812">
                  <c:v>100</c:v>
                </c:pt>
                <c:pt idx="3813">
                  <c:v>100</c:v>
                </c:pt>
                <c:pt idx="3814">
                  <c:v>100</c:v>
                </c:pt>
                <c:pt idx="3815">
                  <c:v>100</c:v>
                </c:pt>
                <c:pt idx="3816">
                  <c:v>100</c:v>
                </c:pt>
                <c:pt idx="3817">
                  <c:v>100</c:v>
                </c:pt>
                <c:pt idx="3818">
                  <c:v>100</c:v>
                </c:pt>
                <c:pt idx="3819">
                  <c:v>100</c:v>
                </c:pt>
                <c:pt idx="3820">
                  <c:v>100</c:v>
                </c:pt>
                <c:pt idx="3821">
                  <c:v>100</c:v>
                </c:pt>
                <c:pt idx="3822">
                  <c:v>100</c:v>
                </c:pt>
                <c:pt idx="3823">
                  <c:v>100</c:v>
                </c:pt>
                <c:pt idx="3824">
                  <c:v>100</c:v>
                </c:pt>
                <c:pt idx="3825">
                  <c:v>100</c:v>
                </c:pt>
                <c:pt idx="3826">
                  <c:v>100</c:v>
                </c:pt>
                <c:pt idx="3827">
                  <c:v>100</c:v>
                </c:pt>
                <c:pt idx="3828">
                  <c:v>100</c:v>
                </c:pt>
                <c:pt idx="3829">
                  <c:v>100</c:v>
                </c:pt>
                <c:pt idx="3830">
                  <c:v>100</c:v>
                </c:pt>
                <c:pt idx="3831">
                  <c:v>100</c:v>
                </c:pt>
                <c:pt idx="3832">
                  <c:v>100</c:v>
                </c:pt>
                <c:pt idx="3833">
                  <c:v>100</c:v>
                </c:pt>
                <c:pt idx="3834">
                  <c:v>100</c:v>
                </c:pt>
                <c:pt idx="3835">
                  <c:v>100</c:v>
                </c:pt>
                <c:pt idx="3836">
                  <c:v>100</c:v>
                </c:pt>
                <c:pt idx="3837">
                  <c:v>100</c:v>
                </c:pt>
                <c:pt idx="3838">
                  <c:v>100</c:v>
                </c:pt>
                <c:pt idx="3839">
                  <c:v>100</c:v>
                </c:pt>
                <c:pt idx="3840">
                  <c:v>100</c:v>
                </c:pt>
                <c:pt idx="3841">
                  <c:v>100</c:v>
                </c:pt>
                <c:pt idx="3842">
                  <c:v>100</c:v>
                </c:pt>
                <c:pt idx="3843">
                  <c:v>100</c:v>
                </c:pt>
                <c:pt idx="3844">
                  <c:v>100</c:v>
                </c:pt>
                <c:pt idx="3845">
                  <c:v>100</c:v>
                </c:pt>
                <c:pt idx="3846">
                  <c:v>100</c:v>
                </c:pt>
                <c:pt idx="3847">
                  <c:v>100</c:v>
                </c:pt>
                <c:pt idx="3848">
                  <c:v>100</c:v>
                </c:pt>
                <c:pt idx="3849">
                  <c:v>100</c:v>
                </c:pt>
                <c:pt idx="3850">
                  <c:v>100</c:v>
                </c:pt>
                <c:pt idx="3851">
                  <c:v>100</c:v>
                </c:pt>
                <c:pt idx="3852">
                  <c:v>100</c:v>
                </c:pt>
                <c:pt idx="3853">
                  <c:v>100</c:v>
                </c:pt>
                <c:pt idx="3854">
                  <c:v>100</c:v>
                </c:pt>
                <c:pt idx="3855">
                  <c:v>100</c:v>
                </c:pt>
                <c:pt idx="3856">
                  <c:v>100</c:v>
                </c:pt>
                <c:pt idx="3857">
                  <c:v>100</c:v>
                </c:pt>
                <c:pt idx="3858">
                  <c:v>100</c:v>
                </c:pt>
                <c:pt idx="3859">
                  <c:v>100</c:v>
                </c:pt>
                <c:pt idx="3860">
                  <c:v>100</c:v>
                </c:pt>
                <c:pt idx="3861">
                  <c:v>100</c:v>
                </c:pt>
                <c:pt idx="3862">
                  <c:v>100</c:v>
                </c:pt>
                <c:pt idx="3863">
                  <c:v>100</c:v>
                </c:pt>
                <c:pt idx="3864">
                  <c:v>100</c:v>
                </c:pt>
                <c:pt idx="3865">
                  <c:v>100</c:v>
                </c:pt>
                <c:pt idx="3866">
                  <c:v>100</c:v>
                </c:pt>
                <c:pt idx="3867">
                  <c:v>100</c:v>
                </c:pt>
                <c:pt idx="3868">
                  <c:v>100</c:v>
                </c:pt>
                <c:pt idx="3869">
                  <c:v>100</c:v>
                </c:pt>
                <c:pt idx="3870">
                  <c:v>100</c:v>
                </c:pt>
                <c:pt idx="3871">
                  <c:v>100</c:v>
                </c:pt>
                <c:pt idx="3872">
                  <c:v>100</c:v>
                </c:pt>
                <c:pt idx="3873">
                  <c:v>100</c:v>
                </c:pt>
                <c:pt idx="3874">
                  <c:v>100</c:v>
                </c:pt>
                <c:pt idx="3875">
                  <c:v>100</c:v>
                </c:pt>
                <c:pt idx="3876">
                  <c:v>100</c:v>
                </c:pt>
                <c:pt idx="3877">
                  <c:v>100</c:v>
                </c:pt>
                <c:pt idx="3878">
                  <c:v>100</c:v>
                </c:pt>
                <c:pt idx="3879">
                  <c:v>100</c:v>
                </c:pt>
                <c:pt idx="3880">
                  <c:v>100</c:v>
                </c:pt>
                <c:pt idx="3881">
                  <c:v>100</c:v>
                </c:pt>
                <c:pt idx="3882">
                  <c:v>100</c:v>
                </c:pt>
                <c:pt idx="3883">
                  <c:v>100</c:v>
                </c:pt>
                <c:pt idx="3884">
                  <c:v>100</c:v>
                </c:pt>
                <c:pt idx="3885">
                  <c:v>100</c:v>
                </c:pt>
                <c:pt idx="3886">
                  <c:v>100</c:v>
                </c:pt>
                <c:pt idx="3887">
                  <c:v>100</c:v>
                </c:pt>
                <c:pt idx="3888">
                  <c:v>100</c:v>
                </c:pt>
                <c:pt idx="3889">
                  <c:v>100</c:v>
                </c:pt>
                <c:pt idx="3890">
                  <c:v>100</c:v>
                </c:pt>
                <c:pt idx="3891">
                  <c:v>100</c:v>
                </c:pt>
                <c:pt idx="3892">
                  <c:v>100</c:v>
                </c:pt>
                <c:pt idx="3893">
                  <c:v>100</c:v>
                </c:pt>
                <c:pt idx="3894">
                  <c:v>100</c:v>
                </c:pt>
                <c:pt idx="3895">
                  <c:v>100</c:v>
                </c:pt>
                <c:pt idx="3896">
                  <c:v>100</c:v>
                </c:pt>
                <c:pt idx="3897">
                  <c:v>100</c:v>
                </c:pt>
                <c:pt idx="3898">
                  <c:v>100</c:v>
                </c:pt>
                <c:pt idx="3899">
                  <c:v>100</c:v>
                </c:pt>
                <c:pt idx="3900">
                  <c:v>100</c:v>
                </c:pt>
                <c:pt idx="3901">
                  <c:v>100</c:v>
                </c:pt>
                <c:pt idx="3902">
                  <c:v>100</c:v>
                </c:pt>
                <c:pt idx="3903">
                  <c:v>100</c:v>
                </c:pt>
                <c:pt idx="3904">
                  <c:v>100</c:v>
                </c:pt>
                <c:pt idx="3905">
                  <c:v>100</c:v>
                </c:pt>
                <c:pt idx="3906">
                  <c:v>100</c:v>
                </c:pt>
                <c:pt idx="3907">
                  <c:v>100</c:v>
                </c:pt>
                <c:pt idx="3908">
                  <c:v>100</c:v>
                </c:pt>
                <c:pt idx="3909">
                  <c:v>100</c:v>
                </c:pt>
                <c:pt idx="3910">
                  <c:v>100</c:v>
                </c:pt>
                <c:pt idx="3911">
                  <c:v>100</c:v>
                </c:pt>
                <c:pt idx="3912">
                  <c:v>100</c:v>
                </c:pt>
                <c:pt idx="3913">
                  <c:v>100</c:v>
                </c:pt>
                <c:pt idx="3914">
                  <c:v>100</c:v>
                </c:pt>
                <c:pt idx="3915">
                  <c:v>100</c:v>
                </c:pt>
                <c:pt idx="3916">
                  <c:v>100</c:v>
                </c:pt>
                <c:pt idx="3917">
                  <c:v>100</c:v>
                </c:pt>
                <c:pt idx="3918">
                  <c:v>100</c:v>
                </c:pt>
                <c:pt idx="3919">
                  <c:v>100</c:v>
                </c:pt>
                <c:pt idx="3920">
                  <c:v>100</c:v>
                </c:pt>
                <c:pt idx="3921">
                  <c:v>100</c:v>
                </c:pt>
                <c:pt idx="3922">
                  <c:v>100</c:v>
                </c:pt>
                <c:pt idx="3923">
                  <c:v>100</c:v>
                </c:pt>
                <c:pt idx="3924">
                  <c:v>100</c:v>
                </c:pt>
                <c:pt idx="3925">
                  <c:v>100</c:v>
                </c:pt>
                <c:pt idx="3926">
                  <c:v>100</c:v>
                </c:pt>
                <c:pt idx="3927">
                  <c:v>100</c:v>
                </c:pt>
                <c:pt idx="3928">
                  <c:v>100</c:v>
                </c:pt>
                <c:pt idx="3929">
                  <c:v>100</c:v>
                </c:pt>
                <c:pt idx="3930">
                  <c:v>100</c:v>
                </c:pt>
                <c:pt idx="3931">
                  <c:v>100</c:v>
                </c:pt>
                <c:pt idx="3932">
                  <c:v>100</c:v>
                </c:pt>
                <c:pt idx="3933">
                  <c:v>100</c:v>
                </c:pt>
                <c:pt idx="3934">
                  <c:v>100</c:v>
                </c:pt>
                <c:pt idx="3935">
                  <c:v>100</c:v>
                </c:pt>
                <c:pt idx="3936">
                  <c:v>100</c:v>
                </c:pt>
                <c:pt idx="3937">
                  <c:v>100</c:v>
                </c:pt>
                <c:pt idx="3938">
                  <c:v>100</c:v>
                </c:pt>
                <c:pt idx="3939">
                  <c:v>100</c:v>
                </c:pt>
                <c:pt idx="3940">
                  <c:v>100</c:v>
                </c:pt>
                <c:pt idx="3941">
                  <c:v>100</c:v>
                </c:pt>
                <c:pt idx="3942">
                  <c:v>100</c:v>
                </c:pt>
                <c:pt idx="3943">
                  <c:v>100</c:v>
                </c:pt>
                <c:pt idx="3944">
                  <c:v>100</c:v>
                </c:pt>
                <c:pt idx="3945">
                  <c:v>100</c:v>
                </c:pt>
                <c:pt idx="3946">
                  <c:v>100</c:v>
                </c:pt>
                <c:pt idx="3947">
                  <c:v>100</c:v>
                </c:pt>
                <c:pt idx="3948">
                  <c:v>100</c:v>
                </c:pt>
                <c:pt idx="3949">
                  <c:v>100</c:v>
                </c:pt>
                <c:pt idx="3950">
                  <c:v>100</c:v>
                </c:pt>
                <c:pt idx="3951">
                  <c:v>100</c:v>
                </c:pt>
                <c:pt idx="3952">
                  <c:v>100</c:v>
                </c:pt>
                <c:pt idx="3953">
                  <c:v>100</c:v>
                </c:pt>
                <c:pt idx="3954">
                  <c:v>100</c:v>
                </c:pt>
                <c:pt idx="3955">
                  <c:v>100</c:v>
                </c:pt>
                <c:pt idx="3956">
                  <c:v>100</c:v>
                </c:pt>
                <c:pt idx="3957">
                  <c:v>100</c:v>
                </c:pt>
                <c:pt idx="3958">
                  <c:v>100</c:v>
                </c:pt>
                <c:pt idx="3959">
                  <c:v>100</c:v>
                </c:pt>
                <c:pt idx="3960">
                  <c:v>100</c:v>
                </c:pt>
                <c:pt idx="3961">
                  <c:v>100</c:v>
                </c:pt>
                <c:pt idx="3962">
                  <c:v>100</c:v>
                </c:pt>
                <c:pt idx="3963">
                  <c:v>100</c:v>
                </c:pt>
                <c:pt idx="3964">
                  <c:v>100</c:v>
                </c:pt>
                <c:pt idx="3965">
                  <c:v>100</c:v>
                </c:pt>
                <c:pt idx="3966">
                  <c:v>100</c:v>
                </c:pt>
                <c:pt idx="3967">
                  <c:v>100</c:v>
                </c:pt>
                <c:pt idx="3968">
                  <c:v>100</c:v>
                </c:pt>
                <c:pt idx="3969">
                  <c:v>100</c:v>
                </c:pt>
                <c:pt idx="3970">
                  <c:v>100</c:v>
                </c:pt>
                <c:pt idx="3971">
                  <c:v>100</c:v>
                </c:pt>
                <c:pt idx="3972">
                  <c:v>100</c:v>
                </c:pt>
                <c:pt idx="3973">
                  <c:v>100</c:v>
                </c:pt>
                <c:pt idx="3974">
                  <c:v>100</c:v>
                </c:pt>
                <c:pt idx="3975">
                  <c:v>100</c:v>
                </c:pt>
                <c:pt idx="3976">
                  <c:v>100</c:v>
                </c:pt>
                <c:pt idx="3977">
                  <c:v>100</c:v>
                </c:pt>
                <c:pt idx="3978">
                  <c:v>100</c:v>
                </c:pt>
                <c:pt idx="3979">
                  <c:v>100</c:v>
                </c:pt>
                <c:pt idx="3980">
                  <c:v>100</c:v>
                </c:pt>
                <c:pt idx="3981">
                  <c:v>100</c:v>
                </c:pt>
                <c:pt idx="3982">
                  <c:v>100</c:v>
                </c:pt>
                <c:pt idx="3983">
                  <c:v>100</c:v>
                </c:pt>
                <c:pt idx="3984">
                  <c:v>100</c:v>
                </c:pt>
                <c:pt idx="3985">
                  <c:v>100</c:v>
                </c:pt>
                <c:pt idx="3986">
                  <c:v>100</c:v>
                </c:pt>
                <c:pt idx="3987">
                  <c:v>100</c:v>
                </c:pt>
                <c:pt idx="3988">
                  <c:v>100</c:v>
                </c:pt>
                <c:pt idx="3989">
                  <c:v>100</c:v>
                </c:pt>
                <c:pt idx="3990">
                  <c:v>100</c:v>
                </c:pt>
                <c:pt idx="3991">
                  <c:v>100</c:v>
                </c:pt>
                <c:pt idx="3992">
                  <c:v>100</c:v>
                </c:pt>
                <c:pt idx="3993">
                  <c:v>100</c:v>
                </c:pt>
                <c:pt idx="3994">
                  <c:v>100</c:v>
                </c:pt>
                <c:pt idx="3995">
                  <c:v>100</c:v>
                </c:pt>
                <c:pt idx="3996">
                  <c:v>100</c:v>
                </c:pt>
                <c:pt idx="3997">
                  <c:v>100</c:v>
                </c:pt>
                <c:pt idx="3998">
                  <c:v>100</c:v>
                </c:pt>
                <c:pt idx="3999">
                  <c:v>100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Diam.Teoria'!$F$2</c:f>
              <c:strCache>
                <c:ptCount val="1"/>
                <c:pt idx="0">
                  <c:v>Diâmetro por Fair Whipple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- Diam.Teoria'!$D$3:$D$6002</c:f>
              <c:numCache>
                <c:formatCode>General</c:formatCode>
                <c:ptCount val="6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  <c:pt idx="1000">
                  <c:v>1001</c:v>
                </c:pt>
                <c:pt idx="1001">
                  <c:v>1002</c:v>
                </c:pt>
                <c:pt idx="1002">
                  <c:v>1003</c:v>
                </c:pt>
                <c:pt idx="1003">
                  <c:v>1004</c:v>
                </c:pt>
                <c:pt idx="1004">
                  <c:v>1005</c:v>
                </c:pt>
                <c:pt idx="1005">
                  <c:v>1006</c:v>
                </c:pt>
                <c:pt idx="1006">
                  <c:v>1007</c:v>
                </c:pt>
                <c:pt idx="1007">
                  <c:v>1008</c:v>
                </c:pt>
                <c:pt idx="1008">
                  <c:v>1009</c:v>
                </c:pt>
                <c:pt idx="1009">
                  <c:v>1010</c:v>
                </c:pt>
                <c:pt idx="1010">
                  <c:v>1011</c:v>
                </c:pt>
                <c:pt idx="1011">
                  <c:v>1012</c:v>
                </c:pt>
                <c:pt idx="1012">
                  <c:v>1013</c:v>
                </c:pt>
                <c:pt idx="1013">
                  <c:v>1014</c:v>
                </c:pt>
                <c:pt idx="1014">
                  <c:v>1015</c:v>
                </c:pt>
                <c:pt idx="1015">
                  <c:v>1016</c:v>
                </c:pt>
                <c:pt idx="1016">
                  <c:v>1017</c:v>
                </c:pt>
                <c:pt idx="1017">
                  <c:v>1018</c:v>
                </c:pt>
                <c:pt idx="1018">
                  <c:v>1019</c:v>
                </c:pt>
                <c:pt idx="1019">
                  <c:v>1020</c:v>
                </c:pt>
                <c:pt idx="1020">
                  <c:v>1021</c:v>
                </c:pt>
                <c:pt idx="1021">
                  <c:v>1022</c:v>
                </c:pt>
                <c:pt idx="1022">
                  <c:v>1023</c:v>
                </c:pt>
                <c:pt idx="1023">
                  <c:v>1024</c:v>
                </c:pt>
                <c:pt idx="1024">
                  <c:v>1025</c:v>
                </c:pt>
                <c:pt idx="1025">
                  <c:v>1026</c:v>
                </c:pt>
                <c:pt idx="1026">
                  <c:v>1027</c:v>
                </c:pt>
                <c:pt idx="1027">
                  <c:v>1028</c:v>
                </c:pt>
                <c:pt idx="1028">
                  <c:v>1029</c:v>
                </c:pt>
                <c:pt idx="1029">
                  <c:v>1030</c:v>
                </c:pt>
                <c:pt idx="1030">
                  <c:v>1031</c:v>
                </c:pt>
                <c:pt idx="1031">
                  <c:v>1032</c:v>
                </c:pt>
                <c:pt idx="1032">
                  <c:v>1033</c:v>
                </c:pt>
                <c:pt idx="1033">
                  <c:v>1034</c:v>
                </c:pt>
                <c:pt idx="1034">
                  <c:v>1035</c:v>
                </c:pt>
                <c:pt idx="1035">
                  <c:v>1036</c:v>
                </c:pt>
                <c:pt idx="1036">
                  <c:v>1037</c:v>
                </c:pt>
                <c:pt idx="1037">
                  <c:v>1038</c:v>
                </c:pt>
                <c:pt idx="1038">
                  <c:v>1039</c:v>
                </c:pt>
                <c:pt idx="1039">
                  <c:v>1040</c:v>
                </c:pt>
                <c:pt idx="1040">
                  <c:v>1041</c:v>
                </c:pt>
                <c:pt idx="1041">
                  <c:v>1042</c:v>
                </c:pt>
                <c:pt idx="1042">
                  <c:v>1043</c:v>
                </c:pt>
                <c:pt idx="1043">
                  <c:v>1044</c:v>
                </c:pt>
                <c:pt idx="1044">
                  <c:v>1045</c:v>
                </c:pt>
                <c:pt idx="1045">
                  <c:v>1046</c:v>
                </c:pt>
                <c:pt idx="1046">
                  <c:v>1047</c:v>
                </c:pt>
                <c:pt idx="1047">
                  <c:v>1048</c:v>
                </c:pt>
                <c:pt idx="1048">
                  <c:v>1049</c:v>
                </c:pt>
                <c:pt idx="1049">
                  <c:v>1050</c:v>
                </c:pt>
                <c:pt idx="1050">
                  <c:v>1051</c:v>
                </c:pt>
                <c:pt idx="1051">
                  <c:v>1052</c:v>
                </c:pt>
                <c:pt idx="1052">
                  <c:v>1053</c:v>
                </c:pt>
                <c:pt idx="1053">
                  <c:v>1054</c:v>
                </c:pt>
                <c:pt idx="1054">
                  <c:v>1055</c:v>
                </c:pt>
                <c:pt idx="1055">
                  <c:v>1056</c:v>
                </c:pt>
                <c:pt idx="1056">
                  <c:v>1057</c:v>
                </c:pt>
                <c:pt idx="1057">
                  <c:v>1058</c:v>
                </c:pt>
                <c:pt idx="1058">
                  <c:v>1059</c:v>
                </c:pt>
                <c:pt idx="1059">
                  <c:v>1060</c:v>
                </c:pt>
                <c:pt idx="1060">
                  <c:v>1061</c:v>
                </c:pt>
                <c:pt idx="1061">
                  <c:v>1062</c:v>
                </c:pt>
                <c:pt idx="1062">
                  <c:v>1063</c:v>
                </c:pt>
                <c:pt idx="1063">
                  <c:v>1064</c:v>
                </c:pt>
                <c:pt idx="1064">
                  <c:v>1065</c:v>
                </c:pt>
                <c:pt idx="1065">
                  <c:v>1066</c:v>
                </c:pt>
                <c:pt idx="1066">
                  <c:v>1067</c:v>
                </c:pt>
                <c:pt idx="1067">
                  <c:v>1068</c:v>
                </c:pt>
                <c:pt idx="1068">
                  <c:v>1069</c:v>
                </c:pt>
                <c:pt idx="1069">
                  <c:v>1070</c:v>
                </c:pt>
                <c:pt idx="1070">
                  <c:v>1071</c:v>
                </c:pt>
                <c:pt idx="1071">
                  <c:v>1072</c:v>
                </c:pt>
                <c:pt idx="1072">
                  <c:v>1073</c:v>
                </c:pt>
                <c:pt idx="1073">
                  <c:v>1074</c:v>
                </c:pt>
                <c:pt idx="1074">
                  <c:v>1075</c:v>
                </c:pt>
                <c:pt idx="1075">
                  <c:v>1076</c:v>
                </c:pt>
                <c:pt idx="1076">
                  <c:v>1077</c:v>
                </c:pt>
                <c:pt idx="1077">
                  <c:v>1078</c:v>
                </c:pt>
                <c:pt idx="1078">
                  <c:v>1079</c:v>
                </c:pt>
                <c:pt idx="1079">
                  <c:v>1080</c:v>
                </c:pt>
                <c:pt idx="1080">
                  <c:v>1081</c:v>
                </c:pt>
                <c:pt idx="1081">
                  <c:v>1082</c:v>
                </c:pt>
                <c:pt idx="1082">
                  <c:v>1083</c:v>
                </c:pt>
                <c:pt idx="1083">
                  <c:v>1084</c:v>
                </c:pt>
                <c:pt idx="1084">
                  <c:v>1085</c:v>
                </c:pt>
                <c:pt idx="1085">
                  <c:v>1086</c:v>
                </c:pt>
                <c:pt idx="1086">
                  <c:v>1087</c:v>
                </c:pt>
                <c:pt idx="1087">
                  <c:v>1088</c:v>
                </c:pt>
                <c:pt idx="1088">
                  <c:v>1089</c:v>
                </c:pt>
                <c:pt idx="1089">
                  <c:v>1090</c:v>
                </c:pt>
                <c:pt idx="1090">
                  <c:v>1091</c:v>
                </c:pt>
                <c:pt idx="1091">
                  <c:v>1092</c:v>
                </c:pt>
                <c:pt idx="1092">
                  <c:v>1093</c:v>
                </c:pt>
                <c:pt idx="1093">
                  <c:v>1094</c:v>
                </c:pt>
                <c:pt idx="1094">
                  <c:v>1095</c:v>
                </c:pt>
                <c:pt idx="1095">
                  <c:v>1096</c:v>
                </c:pt>
                <c:pt idx="1096">
                  <c:v>1097</c:v>
                </c:pt>
                <c:pt idx="1097">
                  <c:v>1098</c:v>
                </c:pt>
                <c:pt idx="1098">
                  <c:v>1099</c:v>
                </c:pt>
                <c:pt idx="1099">
                  <c:v>1100</c:v>
                </c:pt>
                <c:pt idx="1100">
                  <c:v>1101</c:v>
                </c:pt>
                <c:pt idx="1101">
                  <c:v>1102</c:v>
                </c:pt>
                <c:pt idx="1102">
                  <c:v>1103</c:v>
                </c:pt>
                <c:pt idx="1103">
                  <c:v>1104</c:v>
                </c:pt>
                <c:pt idx="1104">
                  <c:v>1105</c:v>
                </c:pt>
                <c:pt idx="1105">
                  <c:v>1106</c:v>
                </c:pt>
                <c:pt idx="1106">
                  <c:v>1107</c:v>
                </c:pt>
                <c:pt idx="1107">
                  <c:v>1108</c:v>
                </c:pt>
                <c:pt idx="1108">
                  <c:v>1109</c:v>
                </c:pt>
                <c:pt idx="1109">
                  <c:v>1110</c:v>
                </c:pt>
                <c:pt idx="1110">
                  <c:v>1111</c:v>
                </c:pt>
                <c:pt idx="1111">
                  <c:v>1112</c:v>
                </c:pt>
                <c:pt idx="1112">
                  <c:v>1113</c:v>
                </c:pt>
                <c:pt idx="1113">
                  <c:v>1114</c:v>
                </c:pt>
                <c:pt idx="1114">
                  <c:v>1115</c:v>
                </c:pt>
                <c:pt idx="1115">
                  <c:v>1116</c:v>
                </c:pt>
                <c:pt idx="1116">
                  <c:v>1117</c:v>
                </c:pt>
                <c:pt idx="1117">
                  <c:v>1118</c:v>
                </c:pt>
                <c:pt idx="1118">
                  <c:v>1119</c:v>
                </c:pt>
                <c:pt idx="1119">
                  <c:v>1120</c:v>
                </c:pt>
                <c:pt idx="1120">
                  <c:v>1121</c:v>
                </c:pt>
                <c:pt idx="1121">
                  <c:v>1122</c:v>
                </c:pt>
                <c:pt idx="1122">
                  <c:v>1123</c:v>
                </c:pt>
                <c:pt idx="1123">
                  <c:v>1124</c:v>
                </c:pt>
                <c:pt idx="1124">
                  <c:v>1125</c:v>
                </c:pt>
                <c:pt idx="1125">
                  <c:v>1126</c:v>
                </c:pt>
                <c:pt idx="1126">
                  <c:v>1127</c:v>
                </c:pt>
                <c:pt idx="1127">
                  <c:v>1128</c:v>
                </c:pt>
                <c:pt idx="1128">
                  <c:v>1129</c:v>
                </c:pt>
                <c:pt idx="1129">
                  <c:v>1130</c:v>
                </c:pt>
                <c:pt idx="1130">
                  <c:v>1131</c:v>
                </c:pt>
                <c:pt idx="1131">
                  <c:v>1132</c:v>
                </c:pt>
                <c:pt idx="1132">
                  <c:v>1133</c:v>
                </c:pt>
                <c:pt idx="1133">
                  <c:v>1134</c:v>
                </c:pt>
                <c:pt idx="1134">
                  <c:v>1135</c:v>
                </c:pt>
                <c:pt idx="1135">
                  <c:v>1136</c:v>
                </c:pt>
                <c:pt idx="1136">
                  <c:v>1137</c:v>
                </c:pt>
                <c:pt idx="1137">
                  <c:v>1138</c:v>
                </c:pt>
                <c:pt idx="1138">
                  <c:v>1139</c:v>
                </c:pt>
                <c:pt idx="1139">
                  <c:v>1140</c:v>
                </c:pt>
                <c:pt idx="1140">
                  <c:v>1141</c:v>
                </c:pt>
                <c:pt idx="1141">
                  <c:v>1142</c:v>
                </c:pt>
                <c:pt idx="1142">
                  <c:v>1143</c:v>
                </c:pt>
                <c:pt idx="1143">
                  <c:v>1144</c:v>
                </c:pt>
                <c:pt idx="1144">
                  <c:v>1145</c:v>
                </c:pt>
                <c:pt idx="1145">
                  <c:v>1146</c:v>
                </c:pt>
                <c:pt idx="1146">
                  <c:v>1147</c:v>
                </c:pt>
                <c:pt idx="1147">
                  <c:v>1148</c:v>
                </c:pt>
                <c:pt idx="1148">
                  <c:v>1149</c:v>
                </c:pt>
                <c:pt idx="1149">
                  <c:v>1150</c:v>
                </c:pt>
                <c:pt idx="1150">
                  <c:v>1151</c:v>
                </c:pt>
                <c:pt idx="1151">
                  <c:v>1152</c:v>
                </c:pt>
                <c:pt idx="1152">
                  <c:v>1153</c:v>
                </c:pt>
                <c:pt idx="1153">
                  <c:v>1154</c:v>
                </c:pt>
                <c:pt idx="1154">
                  <c:v>1155</c:v>
                </c:pt>
                <c:pt idx="1155">
                  <c:v>1156</c:v>
                </c:pt>
                <c:pt idx="1156">
                  <c:v>1157</c:v>
                </c:pt>
                <c:pt idx="1157">
                  <c:v>1158</c:v>
                </c:pt>
                <c:pt idx="1158">
                  <c:v>1159</c:v>
                </c:pt>
                <c:pt idx="1159">
                  <c:v>1160</c:v>
                </c:pt>
                <c:pt idx="1160">
                  <c:v>1161</c:v>
                </c:pt>
                <c:pt idx="1161">
                  <c:v>1162</c:v>
                </c:pt>
                <c:pt idx="1162">
                  <c:v>1163</c:v>
                </c:pt>
                <c:pt idx="1163">
                  <c:v>1164</c:v>
                </c:pt>
                <c:pt idx="1164">
                  <c:v>1165</c:v>
                </c:pt>
                <c:pt idx="1165">
                  <c:v>1166</c:v>
                </c:pt>
                <c:pt idx="1166">
                  <c:v>1167</c:v>
                </c:pt>
                <c:pt idx="1167">
                  <c:v>1168</c:v>
                </c:pt>
                <c:pt idx="1168">
                  <c:v>1169</c:v>
                </c:pt>
                <c:pt idx="1169">
                  <c:v>1170</c:v>
                </c:pt>
                <c:pt idx="1170">
                  <c:v>1171</c:v>
                </c:pt>
                <c:pt idx="1171">
                  <c:v>1172</c:v>
                </c:pt>
                <c:pt idx="1172">
                  <c:v>1173</c:v>
                </c:pt>
                <c:pt idx="1173">
                  <c:v>1174</c:v>
                </c:pt>
                <c:pt idx="1174">
                  <c:v>1175</c:v>
                </c:pt>
                <c:pt idx="1175">
                  <c:v>1176</c:v>
                </c:pt>
                <c:pt idx="1176">
                  <c:v>1177</c:v>
                </c:pt>
                <c:pt idx="1177">
                  <c:v>1178</c:v>
                </c:pt>
                <c:pt idx="1178">
                  <c:v>1179</c:v>
                </c:pt>
                <c:pt idx="1179">
                  <c:v>1180</c:v>
                </c:pt>
                <c:pt idx="1180">
                  <c:v>1181</c:v>
                </c:pt>
                <c:pt idx="1181">
                  <c:v>1182</c:v>
                </c:pt>
                <c:pt idx="1182">
                  <c:v>1183</c:v>
                </c:pt>
                <c:pt idx="1183">
                  <c:v>1184</c:v>
                </c:pt>
                <c:pt idx="1184">
                  <c:v>1185</c:v>
                </c:pt>
                <c:pt idx="1185">
                  <c:v>1186</c:v>
                </c:pt>
                <c:pt idx="1186">
                  <c:v>1187</c:v>
                </c:pt>
                <c:pt idx="1187">
                  <c:v>1188</c:v>
                </c:pt>
                <c:pt idx="1188">
                  <c:v>1189</c:v>
                </c:pt>
                <c:pt idx="1189">
                  <c:v>1190</c:v>
                </c:pt>
                <c:pt idx="1190">
                  <c:v>1191</c:v>
                </c:pt>
                <c:pt idx="1191">
                  <c:v>1192</c:v>
                </c:pt>
                <c:pt idx="1192">
                  <c:v>1193</c:v>
                </c:pt>
                <c:pt idx="1193">
                  <c:v>1194</c:v>
                </c:pt>
                <c:pt idx="1194">
                  <c:v>1195</c:v>
                </c:pt>
                <c:pt idx="1195">
                  <c:v>1196</c:v>
                </c:pt>
                <c:pt idx="1196">
                  <c:v>1197</c:v>
                </c:pt>
                <c:pt idx="1197">
                  <c:v>1198</c:v>
                </c:pt>
                <c:pt idx="1198">
                  <c:v>1199</c:v>
                </c:pt>
                <c:pt idx="1199">
                  <c:v>1200</c:v>
                </c:pt>
                <c:pt idx="1200">
                  <c:v>1201</c:v>
                </c:pt>
                <c:pt idx="1201">
                  <c:v>1202</c:v>
                </c:pt>
                <c:pt idx="1202">
                  <c:v>1203</c:v>
                </c:pt>
                <c:pt idx="1203">
                  <c:v>1204</c:v>
                </c:pt>
                <c:pt idx="1204">
                  <c:v>1205</c:v>
                </c:pt>
                <c:pt idx="1205">
                  <c:v>1206</c:v>
                </c:pt>
                <c:pt idx="1206">
                  <c:v>1207</c:v>
                </c:pt>
                <c:pt idx="1207">
                  <c:v>1208</c:v>
                </c:pt>
                <c:pt idx="1208">
                  <c:v>1209</c:v>
                </c:pt>
                <c:pt idx="1209">
                  <c:v>1210</c:v>
                </c:pt>
                <c:pt idx="1210">
                  <c:v>1211</c:v>
                </c:pt>
                <c:pt idx="1211">
                  <c:v>1212</c:v>
                </c:pt>
                <c:pt idx="1212">
                  <c:v>1213</c:v>
                </c:pt>
                <c:pt idx="1213">
                  <c:v>1214</c:v>
                </c:pt>
                <c:pt idx="1214">
                  <c:v>1215</c:v>
                </c:pt>
                <c:pt idx="1215">
                  <c:v>1216</c:v>
                </c:pt>
                <c:pt idx="1216">
                  <c:v>1217</c:v>
                </c:pt>
                <c:pt idx="1217">
                  <c:v>1218</c:v>
                </c:pt>
                <c:pt idx="1218">
                  <c:v>1219</c:v>
                </c:pt>
                <c:pt idx="1219">
                  <c:v>1220</c:v>
                </c:pt>
                <c:pt idx="1220">
                  <c:v>1221</c:v>
                </c:pt>
                <c:pt idx="1221">
                  <c:v>1222</c:v>
                </c:pt>
                <c:pt idx="1222">
                  <c:v>1223</c:v>
                </c:pt>
                <c:pt idx="1223">
                  <c:v>1224</c:v>
                </c:pt>
                <c:pt idx="1224">
                  <c:v>1225</c:v>
                </c:pt>
                <c:pt idx="1225">
                  <c:v>1226</c:v>
                </c:pt>
                <c:pt idx="1226">
                  <c:v>1227</c:v>
                </c:pt>
                <c:pt idx="1227">
                  <c:v>1228</c:v>
                </c:pt>
                <c:pt idx="1228">
                  <c:v>1229</c:v>
                </c:pt>
                <c:pt idx="1229">
                  <c:v>1230</c:v>
                </c:pt>
                <c:pt idx="1230">
                  <c:v>1231</c:v>
                </c:pt>
                <c:pt idx="1231">
                  <c:v>1232</c:v>
                </c:pt>
                <c:pt idx="1232">
                  <c:v>1233</c:v>
                </c:pt>
                <c:pt idx="1233">
                  <c:v>1234</c:v>
                </c:pt>
                <c:pt idx="1234">
                  <c:v>1235</c:v>
                </c:pt>
                <c:pt idx="1235">
                  <c:v>1236</c:v>
                </c:pt>
                <c:pt idx="1236">
                  <c:v>1237</c:v>
                </c:pt>
                <c:pt idx="1237">
                  <c:v>1238</c:v>
                </c:pt>
                <c:pt idx="1238">
                  <c:v>1239</c:v>
                </c:pt>
                <c:pt idx="1239">
                  <c:v>1240</c:v>
                </c:pt>
                <c:pt idx="1240">
                  <c:v>1241</c:v>
                </c:pt>
                <c:pt idx="1241">
                  <c:v>1242</c:v>
                </c:pt>
                <c:pt idx="1242">
                  <c:v>1243</c:v>
                </c:pt>
                <c:pt idx="1243">
                  <c:v>1244</c:v>
                </c:pt>
                <c:pt idx="1244">
                  <c:v>1245</c:v>
                </c:pt>
                <c:pt idx="1245">
                  <c:v>1246</c:v>
                </c:pt>
                <c:pt idx="1246">
                  <c:v>1247</c:v>
                </c:pt>
                <c:pt idx="1247">
                  <c:v>1248</c:v>
                </c:pt>
                <c:pt idx="1248">
                  <c:v>1249</c:v>
                </c:pt>
                <c:pt idx="1249">
                  <c:v>1250</c:v>
                </c:pt>
                <c:pt idx="1250">
                  <c:v>1251</c:v>
                </c:pt>
                <c:pt idx="1251">
                  <c:v>1252</c:v>
                </c:pt>
                <c:pt idx="1252">
                  <c:v>1253</c:v>
                </c:pt>
                <c:pt idx="1253">
                  <c:v>1254</c:v>
                </c:pt>
                <c:pt idx="1254">
                  <c:v>1255</c:v>
                </c:pt>
                <c:pt idx="1255">
                  <c:v>1256</c:v>
                </c:pt>
                <c:pt idx="1256">
                  <c:v>1257</c:v>
                </c:pt>
                <c:pt idx="1257">
                  <c:v>1258</c:v>
                </c:pt>
                <c:pt idx="1258">
                  <c:v>1259</c:v>
                </c:pt>
                <c:pt idx="1259">
                  <c:v>1260</c:v>
                </c:pt>
                <c:pt idx="1260">
                  <c:v>1261</c:v>
                </c:pt>
                <c:pt idx="1261">
                  <c:v>1262</c:v>
                </c:pt>
                <c:pt idx="1262">
                  <c:v>1263</c:v>
                </c:pt>
                <c:pt idx="1263">
                  <c:v>1264</c:v>
                </c:pt>
                <c:pt idx="1264">
                  <c:v>1265</c:v>
                </c:pt>
                <c:pt idx="1265">
                  <c:v>1266</c:v>
                </c:pt>
                <c:pt idx="1266">
                  <c:v>1267</c:v>
                </c:pt>
                <c:pt idx="1267">
                  <c:v>1268</c:v>
                </c:pt>
                <c:pt idx="1268">
                  <c:v>1269</c:v>
                </c:pt>
                <c:pt idx="1269">
                  <c:v>1270</c:v>
                </c:pt>
                <c:pt idx="1270">
                  <c:v>1271</c:v>
                </c:pt>
                <c:pt idx="1271">
                  <c:v>1272</c:v>
                </c:pt>
                <c:pt idx="1272">
                  <c:v>1273</c:v>
                </c:pt>
                <c:pt idx="1273">
                  <c:v>1274</c:v>
                </c:pt>
                <c:pt idx="1274">
                  <c:v>1275</c:v>
                </c:pt>
                <c:pt idx="1275">
                  <c:v>1276</c:v>
                </c:pt>
                <c:pt idx="1276">
                  <c:v>1277</c:v>
                </c:pt>
                <c:pt idx="1277">
                  <c:v>1278</c:v>
                </c:pt>
                <c:pt idx="1278">
                  <c:v>1279</c:v>
                </c:pt>
                <c:pt idx="1279">
                  <c:v>1280</c:v>
                </c:pt>
                <c:pt idx="1280">
                  <c:v>1281</c:v>
                </c:pt>
                <c:pt idx="1281">
                  <c:v>1282</c:v>
                </c:pt>
                <c:pt idx="1282">
                  <c:v>1283</c:v>
                </c:pt>
                <c:pt idx="1283">
                  <c:v>1284</c:v>
                </c:pt>
                <c:pt idx="1284">
                  <c:v>1285</c:v>
                </c:pt>
                <c:pt idx="1285">
                  <c:v>1286</c:v>
                </c:pt>
                <c:pt idx="1286">
                  <c:v>1287</c:v>
                </c:pt>
                <c:pt idx="1287">
                  <c:v>1288</c:v>
                </c:pt>
                <c:pt idx="1288">
                  <c:v>1289</c:v>
                </c:pt>
                <c:pt idx="1289">
                  <c:v>1290</c:v>
                </c:pt>
                <c:pt idx="1290">
                  <c:v>1291</c:v>
                </c:pt>
                <c:pt idx="1291">
                  <c:v>1292</c:v>
                </c:pt>
                <c:pt idx="1292">
                  <c:v>1293</c:v>
                </c:pt>
                <c:pt idx="1293">
                  <c:v>1294</c:v>
                </c:pt>
                <c:pt idx="1294">
                  <c:v>1295</c:v>
                </c:pt>
                <c:pt idx="1295">
                  <c:v>1296</c:v>
                </c:pt>
                <c:pt idx="1296">
                  <c:v>1297</c:v>
                </c:pt>
                <c:pt idx="1297">
                  <c:v>1298</c:v>
                </c:pt>
                <c:pt idx="1298">
                  <c:v>1299</c:v>
                </c:pt>
                <c:pt idx="1299">
                  <c:v>1300</c:v>
                </c:pt>
                <c:pt idx="1300">
                  <c:v>1301</c:v>
                </c:pt>
                <c:pt idx="1301">
                  <c:v>1302</c:v>
                </c:pt>
                <c:pt idx="1302">
                  <c:v>1303</c:v>
                </c:pt>
                <c:pt idx="1303">
                  <c:v>1304</c:v>
                </c:pt>
                <c:pt idx="1304">
                  <c:v>1305</c:v>
                </c:pt>
                <c:pt idx="1305">
                  <c:v>1306</c:v>
                </c:pt>
                <c:pt idx="1306">
                  <c:v>1307</c:v>
                </c:pt>
                <c:pt idx="1307">
                  <c:v>1308</c:v>
                </c:pt>
                <c:pt idx="1308">
                  <c:v>1309</c:v>
                </c:pt>
                <c:pt idx="1309">
                  <c:v>1310</c:v>
                </c:pt>
                <c:pt idx="1310">
                  <c:v>1311</c:v>
                </c:pt>
                <c:pt idx="1311">
                  <c:v>1312</c:v>
                </c:pt>
                <c:pt idx="1312">
                  <c:v>1313</c:v>
                </c:pt>
                <c:pt idx="1313">
                  <c:v>1314</c:v>
                </c:pt>
                <c:pt idx="1314">
                  <c:v>1315</c:v>
                </c:pt>
                <c:pt idx="1315">
                  <c:v>1316</c:v>
                </c:pt>
                <c:pt idx="1316">
                  <c:v>1317</c:v>
                </c:pt>
                <c:pt idx="1317">
                  <c:v>1318</c:v>
                </c:pt>
                <c:pt idx="1318">
                  <c:v>1319</c:v>
                </c:pt>
                <c:pt idx="1319">
                  <c:v>1320</c:v>
                </c:pt>
                <c:pt idx="1320">
                  <c:v>1321</c:v>
                </c:pt>
                <c:pt idx="1321">
                  <c:v>1322</c:v>
                </c:pt>
                <c:pt idx="1322">
                  <c:v>1323</c:v>
                </c:pt>
                <c:pt idx="1323">
                  <c:v>1324</c:v>
                </c:pt>
                <c:pt idx="1324">
                  <c:v>1325</c:v>
                </c:pt>
                <c:pt idx="1325">
                  <c:v>1326</c:v>
                </c:pt>
                <c:pt idx="1326">
                  <c:v>1327</c:v>
                </c:pt>
                <c:pt idx="1327">
                  <c:v>1328</c:v>
                </c:pt>
                <c:pt idx="1328">
                  <c:v>1329</c:v>
                </c:pt>
                <c:pt idx="1329">
                  <c:v>1330</c:v>
                </c:pt>
                <c:pt idx="1330">
                  <c:v>1331</c:v>
                </c:pt>
                <c:pt idx="1331">
                  <c:v>1332</c:v>
                </c:pt>
                <c:pt idx="1332">
                  <c:v>1333</c:v>
                </c:pt>
                <c:pt idx="1333">
                  <c:v>1334</c:v>
                </c:pt>
                <c:pt idx="1334">
                  <c:v>1335</c:v>
                </c:pt>
                <c:pt idx="1335">
                  <c:v>1336</c:v>
                </c:pt>
                <c:pt idx="1336">
                  <c:v>1337</c:v>
                </c:pt>
                <c:pt idx="1337">
                  <c:v>1338</c:v>
                </c:pt>
                <c:pt idx="1338">
                  <c:v>1339</c:v>
                </c:pt>
                <c:pt idx="1339">
                  <c:v>1340</c:v>
                </c:pt>
                <c:pt idx="1340">
                  <c:v>1341</c:v>
                </c:pt>
                <c:pt idx="1341">
                  <c:v>1342</c:v>
                </c:pt>
                <c:pt idx="1342">
                  <c:v>1343</c:v>
                </c:pt>
                <c:pt idx="1343">
                  <c:v>1344</c:v>
                </c:pt>
                <c:pt idx="1344">
                  <c:v>1345</c:v>
                </c:pt>
                <c:pt idx="1345">
                  <c:v>1346</c:v>
                </c:pt>
                <c:pt idx="1346">
                  <c:v>1347</c:v>
                </c:pt>
                <c:pt idx="1347">
                  <c:v>1348</c:v>
                </c:pt>
                <c:pt idx="1348">
                  <c:v>1349</c:v>
                </c:pt>
                <c:pt idx="1349">
                  <c:v>1350</c:v>
                </c:pt>
                <c:pt idx="1350">
                  <c:v>1351</c:v>
                </c:pt>
                <c:pt idx="1351">
                  <c:v>1352</c:v>
                </c:pt>
                <c:pt idx="1352">
                  <c:v>1353</c:v>
                </c:pt>
                <c:pt idx="1353">
                  <c:v>1354</c:v>
                </c:pt>
                <c:pt idx="1354">
                  <c:v>1355</c:v>
                </c:pt>
                <c:pt idx="1355">
                  <c:v>1356</c:v>
                </c:pt>
                <c:pt idx="1356">
                  <c:v>1357</c:v>
                </c:pt>
                <c:pt idx="1357">
                  <c:v>1358</c:v>
                </c:pt>
                <c:pt idx="1358">
                  <c:v>1359</c:v>
                </c:pt>
                <c:pt idx="1359">
                  <c:v>1360</c:v>
                </c:pt>
                <c:pt idx="1360">
                  <c:v>1361</c:v>
                </c:pt>
                <c:pt idx="1361">
                  <c:v>1362</c:v>
                </c:pt>
                <c:pt idx="1362">
                  <c:v>1363</c:v>
                </c:pt>
                <c:pt idx="1363">
                  <c:v>1364</c:v>
                </c:pt>
                <c:pt idx="1364">
                  <c:v>1365</c:v>
                </c:pt>
                <c:pt idx="1365">
                  <c:v>1366</c:v>
                </c:pt>
                <c:pt idx="1366">
                  <c:v>1367</c:v>
                </c:pt>
                <c:pt idx="1367">
                  <c:v>1368</c:v>
                </c:pt>
                <c:pt idx="1368">
                  <c:v>1369</c:v>
                </c:pt>
                <c:pt idx="1369">
                  <c:v>1370</c:v>
                </c:pt>
                <c:pt idx="1370">
                  <c:v>1371</c:v>
                </c:pt>
                <c:pt idx="1371">
                  <c:v>1372</c:v>
                </c:pt>
                <c:pt idx="1372">
                  <c:v>1373</c:v>
                </c:pt>
                <c:pt idx="1373">
                  <c:v>1374</c:v>
                </c:pt>
                <c:pt idx="1374">
                  <c:v>1375</c:v>
                </c:pt>
                <c:pt idx="1375">
                  <c:v>1376</c:v>
                </c:pt>
                <c:pt idx="1376">
                  <c:v>1377</c:v>
                </c:pt>
                <c:pt idx="1377">
                  <c:v>1378</c:v>
                </c:pt>
                <c:pt idx="1378">
                  <c:v>1379</c:v>
                </c:pt>
                <c:pt idx="1379">
                  <c:v>1380</c:v>
                </c:pt>
                <c:pt idx="1380">
                  <c:v>1381</c:v>
                </c:pt>
                <c:pt idx="1381">
                  <c:v>1382</c:v>
                </c:pt>
                <c:pt idx="1382">
                  <c:v>1383</c:v>
                </c:pt>
                <c:pt idx="1383">
                  <c:v>1384</c:v>
                </c:pt>
                <c:pt idx="1384">
                  <c:v>1385</c:v>
                </c:pt>
                <c:pt idx="1385">
                  <c:v>1386</c:v>
                </c:pt>
                <c:pt idx="1386">
                  <c:v>1387</c:v>
                </c:pt>
                <c:pt idx="1387">
                  <c:v>1388</c:v>
                </c:pt>
                <c:pt idx="1388">
                  <c:v>1389</c:v>
                </c:pt>
                <c:pt idx="1389">
                  <c:v>1390</c:v>
                </c:pt>
                <c:pt idx="1390">
                  <c:v>1391</c:v>
                </c:pt>
                <c:pt idx="1391">
                  <c:v>1392</c:v>
                </c:pt>
                <c:pt idx="1392">
                  <c:v>1393</c:v>
                </c:pt>
                <c:pt idx="1393">
                  <c:v>1394</c:v>
                </c:pt>
                <c:pt idx="1394">
                  <c:v>1395</c:v>
                </c:pt>
                <c:pt idx="1395">
                  <c:v>1396</c:v>
                </c:pt>
                <c:pt idx="1396">
                  <c:v>1397</c:v>
                </c:pt>
                <c:pt idx="1397">
                  <c:v>1398</c:v>
                </c:pt>
                <c:pt idx="1398">
                  <c:v>1399</c:v>
                </c:pt>
                <c:pt idx="1399">
                  <c:v>1400</c:v>
                </c:pt>
                <c:pt idx="1400">
                  <c:v>1401</c:v>
                </c:pt>
                <c:pt idx="1401">
                  <c:v>1402</c:v>
                </c:pt>
                <c:pt idx="1402">
                  <c:v>1403</c:v>
                </c:pt>
                <c:pt idx="1403">
                  <c:v>1404</c:v>
                </c:pt>
                <c:pt idx="1404">
                  <c:v>1405</c:v>
                </c:pt>
                <c:pt idx="1405">
                  <c:v>1406</c:v>
                </c:pt>
                <c:pt idx="1406">
                  <c:v>1407</c:v>
                </c:pt>
                <c:pt idx="1407">
                  <c:v>1408</c:v>
                </c:pt>
                <c:pt idx="1408">
                  <c:v>1409</c:v>
                </c:pt>
                <c:pt idx="1409">
                  <c:v>1410</c:v>
                </c:pt>
                <c:pt idx="1410">
                  <c:v>1411</c:v>
                </c:pt>
                <c:pt idx="1411">
                  <c:v>1412</c:v>
                </c:pt>
                <c:pt idx="1412">
                  <c:v>1413</c:v>
                </c:pt>
                <c:pt idx="1413">
                  <c:v>1414</c:v>
                </c:pt>
                <c:pt idx="1414">
                  <c:v>1415</c:v>
                </c:pt>
                <c:pt idx="1415">
                  <c:v>1416</c:v>
                </c:pt>
                <c:pt idx="1416">
                  <c:v>1417</c:v>
                </c:pt>
                <c:pt idx="1417">
                  <c:v>1418</c:v>
                </c:pt>
                <c:pt idx="1418">
                  <c:v>1419</c:v>
                </c:pt>
                <c:pt idx="1419">
                  <c:v>1420</c:v>
                </c:pt>
                <c:pt idx="1420">
                  <c:v>1421</c:v>
                </c:pt>
                <c:pt idx="1421">
                  <c:v>1422</c:v>
                </c:pt>
                <c:pt idx="1422">
                  <c:v>1423</c:v>
                </c:pt>
                <c:pt idx="1423">
                  <c:v>1424</c:v>
                </c:pt>
                <c:pt idx="1424">
                  <c:v>1425</c:v>
                </c:pt>
                <c:pt idx="1425">
                  <c:v>1426</c:v>
                </c:pt>
                <c:pt idx="1426">
                  <c:v>1427</c:v>
                </c:pt>
                <c:pt idx="1427">
                  <c:v>1428</c:v>
                </c:pt>
                <c:pt idx="1428">
                  <c:v>1429</c:v>
                </c:pt>
                <c:pt idx="1429">
                  <c:v>1430</c:v>
                </c:pt>
                <c:pt idx="1430">
                  <c:v>1431</c:v>
                </c:pt>
                <c:pt idx="1431">
                  <c:v>1432</c:v>
                </c:pt>
                <c:pt idx="1432">
                  <c:v>1433</c:v>
                </c:pt>
                <c:pt idx="1433">
                  <c:v>1434</c:v>
                </c:pt>
                <c:pt idx="1434">
                  <c:v>1435</c:v>
                </c:pt>
                <c:pt idx="1435">
                  <c:v>1436</c:v>
                </c:pt>
                <c:pt idx="1436">
                  <c:v>1437</c:v>
                </c:pt>
                <c:pt idx="1437">
                  <c:v>1438</c:v>
                </c:pt>
                <c:pt idx="1438">
                  <c:v>1439</c:v>
                </c:pt>
                <c:pt idx="1439">
                  <c:v>1440</c:v>
                </c:pt>
                <c:pt idx="1440">
                  <c:v>1441</c:v>
                </c:pt>
                <c:pt idx="1441">
                  <c:v>1442</c:v>
                </c:pt>
                <c:pt idx="1442">
                  <c:v>1443</c:v>
                </c:pt>
                <c:pt idx="1443">
                  <c:v>1444</c:v>
                </c:pt>
                <c:pt idx="1444">
                  <c:v>1445</c:v>
                </c:pt>
                <c:pt idx="1445">
                  <c:v>1446</c:v>
                </c:pt>
                <c:pt idx="1446">
                  <c:v>1447</c:v>
                </c:pt>
                <c:pt idx="1447">
                  <c:v>1448</c:v>
                </c:pt>
                <c:pt idx="1448">
                  <c:v>1449</c:v>
                </c:pt>
                <c:pt idx="1449">
                  <c:v>1450</c:v>
                </c:pt>
                <c:pt idx="1450">
                  <c:v>1451</c:v>
                </c:pt>
                <c:pt idx="1451">
                  <c:v>1452</c:v>
                </c:pt>
                <c:pt idx="1452">
                  <c:v>1453</c:v>
                </c:pt>
                <c:pt idx="1453">
                  <c:v>1454</c:v>
                </c:pt>
                <c:pt idx="1454">
                  <c:v>1455</c:v>
                </c:pt>
                <c:pt idx="1455">
                  <c:v>1456</c:v>
                </c:pt>
                <c:pt idx="1456">
                  <c:v>1457</c:v>
                </c:pt>
                <c:pt idx="1457">
                  <c:v>1458</c:v>
                </c:pt>
                <c:pt idx="1458">
                  <c:v>1459</c:v>
                </c:pt>
                <c:pt idx="1459">
                  <c:v>1460</c:v>
                </c:pt>
                <c:pt idx="1460">
                  <c:v>1461</c:v>
                </c:pt>
                <c:pt idx="1461">
                  <c:v>1462</c:v>
                </c:pt>
                <c:pt idx="1462">
                  <c:v>1463</c:v>
                </c:pt>
                <c:pt idx="1463">
                  <c:v>1464</c:v>
                </c:pt>
                <c:pt idx="1464">
                  <c:v>1465</c:v>
                </c:pt>
                <c:pt idx="1465">
                  <c:v>1466</c:v>
                </c:pt>
                <c:pt idx="1466">
                  <c:v>1467</c:v>
                </c:pt>
                <c:pt idx="1467">
                  <c:v>1468</c:v>
                </c:pt>
                <c:pt idx="1468">
                  <c:v>1469</c:v>
                </c:pt>
                <c:pt idx="1469">
                  <c:v>1470</c:v>
                </c:pt>
                <c:pt idx="1470">
                  <c:v>1471</c:v>
                </c:pt>
                <c:pt idx="1471">
                  <c:v>1472</c:v>
                </c:pt>
                <c:pt idx="1472">
                  <c:v>1473</c:v>
                </c:pt>
                <c:pt idx="1473">
                  <c:v>1474</c:v>
                </c:pt>
                <c:pt idx="1474">
                  <c:v>1475</c:v>
                </c:pt>
                <c:pt idx="1475">
                  <c:v>1476</c:v>
                </c:pt>
                <c:pt idx="1476">
                  <c:v>1477</c:v>
                </c:pt>
                <c:pt idx="1477">
                  <c:v>1478</c:v>
                </c:pt>
                <c:pt idx="1478">
                  <c:v>1479</c:v>
                </c:pt>
                <c:pt idx="1479">
                  <c:v>1480</c:v>
                </c:pt>
                <c:pt idx="1480">
                  <c:v>1481</c:v>
                </c:pt>
                <c:pt idx="1481">
                  <c:v>1482</c:v>
                </c:pt>
                <c:pt idx="1482">
                  <c:v>1483</c:v>
                </c:pt>
                <c:pt idx="1483">
                  <c:v>1484</c:v>
                </c:pt>
                <c:pt idx="1484">
                  <c:v>1485</c:v>
                </c:pt>
                <c:pt idx="1485">
                  <c:v>1486</c:v>
                </c:pt>
                <c:pt idx="1486">
                  <c:v>1487</c:v>
                </c:pt>
                <c:pt idx="1487">
                  <c:v>1488</c:v>
                </c:pt>
                <c:pt idx="1488">
                  <c:v>1489</c:v>
                </c:pt>
                <c:pt idx="1489">
                  <c:v>1490</c:v>
                </c:pt>
                <c:pt idx="1490">
                  <c:v>1491</c:v>
                </c:pt>
                <c:pt idx="1491">
                  <c:v>1492</c:v>
                </c:pt>
                <c:pt idx="1492">
                  <c:v>1493</c:v>
                </c:pt>
                <c:pt idx="1493">
                  <c:v>1494</c:v>
                </c:pt>
                <c:pt idx="1494">
                  <c:v>1495</c:v>
                </c:pt>
                <c:pt idx="1495">
                  <c:v>1496</c:v>
                </c:pt>
                <c:pt idx="1496">
                  <c:v>1497</c:v>
                </c:pt>
                <c:pt idx="1497">
                  <c:v>1498</c:v>
                </c:pt>
                <c:pt idx="1498">
                  <c:v>1499</c:v>
                </c:pt>
                <c:pt idx="1499">
                  <c:v>1500</c:v>
                </c:pt>
                <c:pt idx="1500">
                  <c:v>1501</c:v>
                </c:pt>
                <c:pt idx="1501">
                  <c:v>1502</c:v>
                </c:pt>
                <c:pt idx="1502">
                  <c:v>1503</c:v>
                </c:pt>
                <c:pt idx="1503">
                  <c:v>1504</c:v>
                </c:pt>
                <c:pt idx="1504">
                  <c:v>1505</c:v>
                </c:pt>
                <c:pt idx="1505">
                  <c:v>1506</c:v>
                </c:pt>
                <c:pt idx="1506">
                  <c:v>1507</c:v>
                </c:pt>
                <c:pt idx="1507">
                  <c:v>1508</c:v>
                </c:pt>
                <c:pt idx="1508">
                  <c:v>1509</c:v>
                </c:pt>
                <c:pt idx="1509">
                  <c:v>1510</c:v>
                </c:pt>
                <c:pt idx="1510">
                  <c:v>1511</c:v>
                </c:pt>
                <c:pt idx="1511">
                  <c:v>1512</c:v>
                </c:pt>
                <c:pt idx="1512">
                  <c:v>1513</c:v>
                </c:pt>
                <c:pt idx="1513">
                  <c:v>1514</c:v>
                </c:pt>
                <c:pt idx="1514">
                  <c:v>1515</c:v>
                </c:pt>
                <c:pt idx="1515">
                  <c:v>1516</c:v>
                </c:pt>
                <c:pt idx="1516">
                  <c:v>1517</c:v>
                </c:pt>
                <c:pt idx="1517">
                  <c:v>1518</c:v>
                </c:pt>
                <c:pt idx="1518">
                  <c:v>1519</c:v>
                </c:pt>
                <c:pt idx="1519">
                  <c:v>1520</c:v>
                </c:pt>
                <c:pt idx="1520">
                  <c:v>1521</c:v>
                </c:pt>
                <c:pt idx="1521">
                  <c:v>1522</c:v>
                </c:pt>
                <c:pt idx="1522">
                  <c:v>1523</c:v>
                </c:pt>
                <c:pt idx="1523">
                  <c:v>1524</c:v>
                </c:pt>
                <c:pt idx="1524">
                  <c:v>1525</c:v>
                </c:pt>
                <c:pt idx="1525">
                  <c:v>1526</c:v>
                </c:pt>
                <c:pt idx="1526">
                  <c:v>1527</c:v>
                </c:pt>
                <c:pt idx="1527">
                  <c:v>1528</c:v>
                </c:pt>
                <c:pt idx="1528">
                  <c:v>1529</c:v>
                </c:pt>
                <c:pt idx="1529">
                  <c:v>1530</c:v>
                </c:pt>
                <c:pt idx="1530">
                  <c:v>1531</c:v>
                </c:pt>
                <c:pt idx="1531">
                  <c:v>1532</c:v>
                </c:pt>
                <c:pt idx="1532">
                  <c:v>1533</c:v>
                </c:pt>
                <c:pt idx="1533">
                  <c:v>1534</c:v>
                </c:pt>
                <c:pt idx="1534">
                  <c:v>1535</c:v>
                </c:pt>
                <c:pt idx="1535">
                  <c:v>1536</c:v>
                </c:pt>
                <c:pt idx="1536">
                  <c:v>1537</c:v>
                </c:pt>
                <c:pt idx="1537">
                  <c:v>1538</c:v>
                </c:pt>
                <c:pt idx="1538">
                  <c:v>1539</c:v>
                </c:pt>
                <c:pt idx="1539">
                  <c:v>1540</c:v>
                </c:pt>
                <c:pt idx="1540">
                  <c:v>1541</c:v>
                </c:pt>
                <c:pt idx="1541">
                  <c:v>1542</c:v>
                </c:pt>
                <c:pt idx="1542">
                  <c:v>1543</c:v>
                </c:pt>
                <c:pt idx="1543">
                  <c:v>1544</c:v>
                </c:pt>
                <c:pt idx="1544">
                  <c:v>1545</c:v>
                </c:pt>
                <c:pt idx="1545">
                  <c:v>1546</c:v>
                </c:pt>
                <c:pt idx="1546">
                  <c:v>1547</c:v>
                </c:pt>
                <c:pt idx="1547">
                  <c:v>1548</c:v>
                </c:pt>
                <c:pt idx="1548">
                  <c:v>1549</c:v>
                </c:pt>
                <c:pt idx="1549">
                  <c:v>1550</c:v>
                </c:pt>
                <c:pt idx="1550">
                  <c:v>1551</c:v>
                </c:pt>
                <c:pt idx="1551">
                  <c:v>1552</c:v>
                </c:pt>
                <c:pt idx="1552">
                  <c:v>1553</c:v>
                </c:pt>
                <c:pt idx="1553">
                  <c:v>1554</c:v>
                </c:pt>
                <c:pt idx="1554">
                  <c:v>1555</c:v>
                </c:pt>
                <c:pt idx="1555">
                  <c:v>1556</c:v>
                </c:pt>
                <c:pt idx="1556">
                  <c:v>1557</c:v>
                </c:pt>
                <c:pt idx="1557">
                  <c:v>1558</c:v>
                </c:pt>
                <c:pt idx="1558">
                  <c:v>1559</c:v>
                </c:pt>
                <c:pt idx="1559">
                  <c:v>1560</c:v>
                </c:pt>
                <c:pt idx="1560">
                  <c:v>1561</c:v>
                </c:pt>
                <c:pt idx="1561">
                  <c:v>1562</c:v>
                </c:pt>
                <c:pt idx="1562">
                  <c:v>1563</c:v>
                </c:pt>
                <c:pt idx="1563">
                  <c:v>1564</c:v>
                </c:pt>
                <c:pt idx="1564">
                  <c:v>1565</c:v>
                </c:pt>
                <c:pt idx="1565">
                  <c:v>1566</c:v>
                </c:pt>
                <c:pt idx="1566">
                  <c:v>1567</c:v>
                </c:pt>
                <c:pt idx="1567">
                  <c:v>1568</c:v>
                </c:pt>
                <c:pt idx="1568">
                  <c:v>1569</c:v>
                </c:pt>
                <c:pt idx="1569">
                  <c:v>1570</c:v>
                </c:pt>
                <c:pt idx="1570">
                  <c:v>1571</c:v>
                </c:pt>
                <c:pt idx="1571">
                  <c:v>1572</c:v>
                </c:pt>
                <c:pt idx="1572">
                  <c:v>1573</c:v>
                </c:pt>
                <c:pt idx="1573">
                  <c:v>1574</c:v>
                </c:pt>
                <c:pt idx="1574">
                  <c:v>1575</c:v>
                </c:pt>
                <c:pt idx="1575">
                  <c:v>1576</c:v>
                </c:pt>
                <c:pt idx="1576">
                  <c:v>1577</c:v>
                </c:pt>
                <c:pt idx="1577">
                  <c:v>1578</c:v>
                </c:pt>
                <c:pt idx="1578">
                  <c:v>1579</c:v>
                </c:pt>
                <c:pt idx="1579">
                  <c:v>1580</c:v>
                </c:pt>
                <c:pt idx="1580">
                  <c:v>1581</c:v>
                </c:pt>
                <c:pt idx="1581">
                  <c:v>1582</c:v>
                </c:pt>
                <c:pt idx="1582">
                  <c:v>1583</c:v>
                </c:pt>
                <c:pt idx="1583">
                  <c:v>1584</c:v>
                </c:pt>
                <c:pt idx="1584">
                  <c:v>1585</c:v>
                </c:pt>
                <c:pt idx="1585">
                  <c:v>1586</c:v>
                </c:pt>
                <c:pt idx="1586">
                  <c:v>1587</c:v>
                </c:pt>
                <c:pt idx="1587">
                  <c:v>1588</c:v>
                </c:pt>
                <c:pt idx="1588">
                  <c:v>1589</c:v>
                </c:pt>
                <c:pt idx="1589">
                  <c:v>1590</c:v>
                </c:pt>
                <c:pt idx="1590">
                  <c:v>1591</c:v>
                </c:pt>
                <c:pt idx="1591">
                  <c:v>1592</c:v>
                </c:pt>
                <c:pt idx="1592">
                  <c:v>1593</c:v>
                </c:pt>
                <c:pt idx="1593">
                  <c:v>1594</c:v>
                </c:pt>
                <c:pt idx="1594">
                  <c:v>1595</c:v>
                </c:pt>
                <c:pt idx="1595">
                  <c:v>1596</c:v>
                </c:pt>
                <c:pt idx="1596">
                  <c:v>1597</c:v>
                </c:pt>
                <c:pt idx="1597">
                  <c:v>1598</c:v>
                </c:pt>
                <c:pt idx="1598">
                  <c:v>1599</c:v>
                </c:pt>
                <c:pt idx="1599">
                  <c:v>1600</c:v>
                </c:pt>
                <c:pt idx="1600">
                  <c:v>1601</c:v>
                </c:pt>
                <c:pt idx="1601">
                  <c:v>1602</c:v>
                </c:pt>
                <c:pt idx="1602">
                  <c:v>1603</c:v>
                </c:pt>
                <c:pt idx="1603">
                  <c:v>1604</c:v>
                </c:pt>
                <c:pt idx="1604">
                  <c:v>1605</c:v>
                </c:pt>
                <c:pt idx="1605">
                  <c:v>1606</c:v>
                </c:pt>
                <c:pt idx="1606">
                  <c:v>1607</c:v>
                </c:pt>
                <c:pt idx="1607">
                  <c:v>1608</c:v>
                </c:pt>
                <c:pt idx="1608">
                  <c:v>1609</c:v>
                </c:pt>
                <c:pt idx="1609">
                  <c:v>1610</c:v>
                </c:pt>
                <c:pt idx="1610">
                  <c:v>1611</c:v>
                </c:pt>
                <c:pt idx="1611">
                  <c:v>1612</c:v>
                </c:pt>
                <c:pt idx="1612">
                  <c:v>1613</c:v>
                </c:pt>
                <c:pt idx="1613">
                  <c:v>1614</c:v>
                </c:pt>
                <c:pt idx="1614">
                  <c:v>1615</c:v>
                </c:pt>
                <c:pt idx="1615">
                  <c:v>1616</c:v>
                </c:pt>
                <c:pt idx="1616">
                  <c:v>1617</c:v>
                </c:pt>
                <c:pt idx="1617">
                  <c:v>1618</c:v>
                </c:pt>
                <c:pt idx="1618">
                  <c:v>1619</c:v>
                </c:pt>
                <c:pt idx="1619">
                  <c:v>1620</c:v>
                </c:pt>
                <c:pt idx="1620">
                  <c:v>1621</c:v>
                </c:pt>
                <c:pt idx="1621">
                  <c:v>1622</c:v>
                </c:pt>
                <c:pt idx="1622">
                  <c:v>1623</c:v>
                </c:pt>
                <c:pt idx="1623">
                  <c:v>1624</c:v>
                </c:pt>
                <c:pt idx="1624">
                  <c:v>1625</c:v>
                </c:pt>
                <c:pt idx="1625">
                  <c:v>1626</c:v>
                </c:pt>
                <c:pt idx="1626">
                  <c:v>1627</c:v>
                </c:pt>
                <c:pt idx="1627">
                  <c:v>1628</c:v>
                </c:pt>
                <c:pt idx="1628">
                  <c:v>1629</c:v>
                </c:pt>
                <c:pt idx="1629">
                  <c:v>1630</c:v>
                </c:pt>
                <c:pt idx="1630">
                  <c:v>1631</c:v>
                </c:pt>
                <c:pt idx="1631">
                  <c:v>1632</c:v>
                </c:pt>
                <c:pt idx="1632">
                  <c:v>1633</c:v>
                </c:pt>
                <c:pt idx="1633">
                  <c:v>1634</c:v>
                </c:pt>
                <c:pt idx="1634">
                  <c:v>1635</c:v>
                </c:pt>
                <c:pt idx="1635">
                  <c:v>1636</c:v>
                </c:pt>
                <c:pt idx="1636">
                  <c:v>1637</c:v>
                </c:pt>
                <c:pt idx="1637">
                  <c:v>1638</c:v>
                </c:pt>
                <c:pt idx="1638">
                  <c:v>1639</c:v>
                </c:pt>
                <c:pt idx="1639">
                  <c:v>1640</c:v>
                </c:pt>
                <c:pt idx="1640">
                  <c:v>1641</c:v>
                </c:pt>
                <c:pt idx="1641">
                  <c:v>1642</c:v>
                </c:pt>
                <c:pt idx="1642">
                  <c:v>1643</c:v>
                </c:pt>
                <c:pt idx="1643">
                  <c:v>1644</c:v>
                </c:pt>
                <c:pt idx="1644">
                  <c:v>1645</c:v>
                </c:pt>
                <c:pt idx="1645">
                  <c:v>1646</c:v>
                </c:pt>
                <c:pt idx="1646">
                  <c:v>1647</c:v>
                </c:pt>
                <c:pt idx="1647">
                  <c:v>1648</c:v>
                </c:pt>
                <c:pt idx="1648">
                  <c:v>1649</c:v>
                </c:pt>
                <c:pt idx="1649">
                  <c:v>1650</c:v>
                </c:pt>
                <c:pt idx="1650">
                  <c:v>1651</c:v>
                </c:pt>
                <c:pt idx="1651">
                  <c:v>1652</c:v>
                </c:pt>
                <c:pt idx="1652">
                  <c:v>1653</c:v>
                </c:pt>
                <c:pt idx="1653">
                  <c:v>1654</c:v>
                </c:pt>
                <c:pt idx="1654">
                  <c:v>1655</c:v>
                </c:pt>
                <c:pt idx="1655">
                  <c:v>1656</c:v>
                </c:pt>
                <c:pt idx="1656">
                  <c:v>1657</c:v>
                </c:pt>
                <c:pt idx="1657">
                  <c:v>1658</c:v>
                </c:pt>
                <c:pt idx="1658">
                  <c:v>1659</c:v>
                </c:pt>
                <c:pt idx="1659">
                  <c:v>1660</c:v>
                </c:pt>
                <c:pt idx="1660">
                  <c:v>1661</c:v>
                </c:pt>
                <c:pt idx="1661">
                  <c:v>1662</c:v>
                </c:pt>
                <c:pt idx="1662">
                  <c:v>1663</c:v>
                </c:pt>
                <c:pt idx="1663">
                  <c:v>1664</c:v>
                </c:pt>
                <c:pt idx="1664">
                  <c:v>1665</c:v>
                </c:pt>
                <c:pt idx="1665">
                  <c:v>1666</c:v>
                </c:pt>
                <c:pt idx="1666">
                  <c:v>1667</c:v>
                </c:pt>
                <c:pt idx="1667">
                  <c:v>1668</c:v>
                </c:pt>
                <c:pt idx="1668">
                  <c:v>1669</c:v>
                </c:pt>
                <c:pt idx="1669">
                  <c:v>1670</c:v>
                </c:pt>
                <c:pt idx="1670">
                  <c:v>1671</c:v>
                </c:pt>
                <c:pt idx="1671">
                  <c:v>1672</c:v>
                </c:pt>
                <c:pt idx="1672">
                  <c:v>1673</c:v>
                </c:pt>
                <c:pt idx="1673">
                  <c:v>1674</c:v>
                </c:pt>
                <c:pt idx="1674">
                  <c:v>1675</c:v>
                </c:pt>
                <c:pt idx="1675">
                  <c:v>1676</c:v>
                </c:pt>
                <c:pt idx="1676">
                  <c:v>1677</c:v>
                </c:pt>
                <c:pt idx="1677">
                  <c:v>1678</c:v>
                </c:pt>
                <c:pt idx="1678">
                  <c:v>1679</c:v>
                </c:pt>
                <c:pt idx="1679">
                  <c:v>1680</c:v>
                </c:pt>
                <c:pt idx="1680">
                  <c:v>1681</c:v>
                </c:pt>
                <c:pt idx="1681">
                  <c:v>1682</c:v>
                </c:pt>
                <c:pt idx="1682">
                  <c:v>1683</c:v>
                </c:pt>
                <c:pt idx="1683">
                  <c:v>1684</c:v>
                </c:pt>
                <c:pt idx="1684">
                  <c:v>1685</c:v>
                </c:pt>
                <c:pt idx="1685">
                  <c:v>1686</c:v>
                </c:pt>
                <c:pt idx="1686">
                  <c:v>1687</c:v>
                </c:pt>
                <c:pt idx="1687">
                  <c:v>1688</c:v>
                </c:pt>
                <c:pt idx="1688">
                  <c:v>1689</c:v>
                </c:pt>
                <c:pt idx="1689">
                  <c:v>1690</c:v>
                </c:pt>
                <c:pt idx="1690">
                  <c:v>1691</c:v>
                </c:pt>
                <c:pt idx="1691">
                  <c:v>1692</c:v>
                </c:pt>
                <c:pt idx="1692">
                  <c:v>1693</c:v>
                </c:pt>
                <c:pt idx="1693">
                  <c:v>1694</c:v>
                </c:pt>
                <c:pt idx="1694">
                  <c:v>1695</c:v>
                </c:pt>
                <c:pt idx="1695">
                  <c:v>1696</c:v>
                </c:pt>
                <c:pt idx="1696">
                  <c:v>1697</c:v>
                </c:pt>
                <c:pt idx="1697">
                  <c:v>1698</c:v>
                </c:pt>
                <c:pt idx="1698">
                  <c:v>1699</c:v>
                </c:pt>
                <c:pt idx="1699">
                  <c:v>1700</c:v>
                </c:pt>
                <c:pt idx="1700">
                  <c:v>1701</c:v>
                </c:pt>
                <c:pt idx="1701">
                  <c:v>1702</c:v>
                </c:pt>
                <c:pt idx="1702">
                  <c:v>1703</c:v>
                </c:pt>
                <c:pt idx="1703">
                  <c:v>1704</c:v>
                </c:pt>
                <c:pt idx="1704">
                  <c:v>1705</c:v>
                </c:pt>
                <c:pt idx="1705">
                  <c:v>1706</c:v>
                </c:pt>
                <c:pt idx="1706">
                  <c:v>1707</c:v>
                </c:pt>
                <c:pt idx="1707">
                  <c:v>1708</c:v>
                </c:pt>
                <c:pt idx="1708">
                  <c:v>1709</c:v>
                </c:pt>
                <c:pt idx="1709">
                  <c:v>1710</c:v>
                </c:pt>
                <c:pt idx="1710">
                  <c:v>1711</c:v>
                </c:pt>
                <c:pt idx="1711">
                  <c:v>1712</c:v>
                </c:pt>
                <c:pt idx="1712">
                  <c:v>1713</c:v>
                </c:pt>
                <c:pt idx="1713">
                  <c:v>1714</c:v>
                </c:pt>
                <c:pt idx="1714">
                  <c:v>1715</c:v>
                </c:pt>
                <c:pt idx="1715">
                  <c:v>1716</c:v>
                </c:pt>
                <c:pt idx="1716">
                  <c:v>1717</c:v>
                </c:pt>
                <c:pt idx="1717">
                  <c:v>1718</c:v>
                </c:pt>
                <c:pt idx="1718">
                  <c:v>1719</c:v>
                </c:pt>
                <c:pt idx="1719">
                  <c:v>1720</c:v>
                </c:pt>
                <c:pt idx="1720">
                  <c:v>1721</c:v>
                </c:pt>
                <c:pt idx="1721">
                  <c:v>1722</c:v>
                </c:pt>
                <c:pt idx="1722">
                  <c:v>1723</c:v>
                </c:pt>
                <c:pt idx="1723">
                  <c:v>1724</c:v>
                </c:pt>
                <c:pt idx="1724">
                  <c:v>1725</c:v>
                </c:pt>
                <c:pt idx="1725">
                  <c:v>1726</c:v>
                </c:pt>
                <c:pt idx="1726">
                  <c:v>1727</c:v>
                </c:pt>
                <c:pt idx="1727">
                  <c:v>1728</c:v>
                </c:pt>
                <c:pt idx="1728">
                  <c:v>1729</c:v>
                </c:pt>
                <c:pt idx="1729">
                  <c:v>1730</c:v>
                </c:pt>
                <c:pt idx="1730">
                  <c:v>1731</c:v>
                </c:pt>
                <c:pt idx="1731">
                  <c:v>1732</c:v>
                </c:pt>
                <c:pt idx="1732">
                  <c:v>1733</c:v>
                </c:pt>
                <c:pt idx="1733">
                  <c:v>1734</c:v>
                </c:pt>
                <c:pt idx="1734">
                  <c:v>1735</c:v>
                </c:pt>
                <c:pt idx="1735">
                  <c:v>1736</c:v>
                </c:pt>
                <c:pt idx="1736">
                  <c:v>1737</c:v>
                </c:pt>
                <c:pt idx="1737">
                  <c:v>1738</c:v>
                </c:pt>
                <c:pt idx="1738">
                  <c:v>1739</c:v>
                </c:pt>
                <c:pt idx="1739">
                  <c:v>1740</c:v>
                </c:pt>
                <c:pt idx="1740">
                  <c:v>1741</c:v>
                </c:pt>
                <c:pt idx="1741">
                  <c:v>1742</c:v>
                </c:pt>
                <c:pt idx="1742">
                  <c:v>1743</c:v>
                </c:pt>
                <c:pt idx="1743">
                  <c:v>1744</c:v>
                </c:pt>
                <c:pt idx="1744">
                  <c:v>1745</c:v>
                </c:pt>
                <c:pt idx="1745">
                  <c:v>1746</c:v>
                </c:pt>
                <c:pt idx="1746">
                  <c:v>1747</c:v>
                </c:pt>
                <c:pt idx="1747">
                  <c:v>1748</c:v>
                </c:pt>
                <c:pt idx="1748">
                  <c:v>1749</c:v>
                </c:pt>
                <c:pt idx="1749">
                  <c:v>1750</c:v>
                </c:pt>
                <c:pt idx="1750">
                  <c:v>1751</c:v>
                </c:pt>
                <c:pt idx="1751">
                  <c:v>1752</c:v>
                </c:pt>
                <c:pt idx="1752">
                  <c:v>1753</c:v>
                </c:pt>
                <c:pt idx="1753">
                  <c:v>1754</c:v>
                </c:pt>
                <c:pt idx="1754">
                  <c:v>1755</c:v>
                </c:pt>
                <c:pt idx="1755">
                  <c:v>1756</c:v>
                </c:pt>
                <c:pt idx="1756">
                  <c:v>1757</c:v>
                </c:pt>
                <c:pt idx="1757">
                  <c:v>1758</c:v>
                </c:pt>
                <c:pt idx="1758">
                  <c:v>1759</c:v>
                </c:pt>
                <c:pt idx="1759">
                  <c:v>1760</c:v>
                </c:pt>
                <c:pt idx="1760">
                  <c:v>1761</c:v>
                </c:pt>
                <c:pt idx="1761">
                  <c:v>1762</c:v>
                </c:pt>
                <c:pt idx="1762">
                  <c:v>1763</c:v>
                </c:pt>
                <c:pt idx="1763">
                  <c:v>1764</c:v>
                </c:pt>
                <c:pt idx="1764">
                  <c:v>1765</c:v>
                </c:pt>
                <c:pt idx="1765">
                  <c:v>1766</c:v>
                </c:pt>
                <c:pt idx="1766">
                  <c:v>1767</c:v>
                </c:pt>
                <c:pt idx="1767">
                  <c:v>1768</c:v>
                </c:pt>
                <c:pt idx="1768">
                  <c:v>1769</c:v>
                </c:pt>
                <c:pt idx="1769">
                  <c:v>1770</c:v>
                </c:pt>
                <c:pt idx="1770">
                  <c:v>1771</c:v>
                </c:pt>
                <c:pt idx="1771">
                  <c:v>1772</c:v>
                </c:pt>
                <c:pt idx="1772">
                  <c:v>1773</c:v>
                </c:pt>
                <c:pt idx="1773">
                  <c:v>1774</c:v>
                </c:pt>
                <c:pt idx="1774">
                  <c:v>1775</c:v>
                </c:pt>
                <c:pt idx="1775">
                  <c:v>1776</c:v>
                </c:pt>
                <c:pt idx="1776">
                  <c:v>1777</c:v>
                </c:pt>
                <c:pt idx="1777">
                  <c:v>1778</c:v>
                </c:pt>
                <c:pt idx="1778">
                  <c:v>1779</c:v>
                </c:pt>
                <c:pt idx="1779">
                  <c:v>1780</c:v>
                </c:pt>
                <c:pt idx="1780">
                  <c:v>1781</c:v>
                </c:pt>
                <c:pt idx="1781">
                  <c:v>1782</c:v>
                </c:pt>
                <c:pt idx="1782">
                  <c:v>1783</c:v>
                </c:pt>
                <c:pt idx="1783">
                  <c:v>1784</c:v>
                </c:pt>
                <c:pt idx="1784">
                  <c:v>1785</c:v>
                </c:pt>
                <c:pt idx="1785">
                  <c:v>1786</c:v>
                </c:pt>
                <c:pt idx="1786">
                  <c:v>1787</c:v>
                </c:pt>
                <c:pt idx="1787">
                  <c:v>1788</c:v>
                </c:pt>
                <c:pt idx="1788">
                  <c:v>1789</c:v>
                </c:pt>
                <c:pt idx="1789">
                  <c:v>1790</c:v>
                </c:pt>
                <c:pt idx="1790">
                  <c:v>1791</c:v>
                </c:pt>
                <c:pt idx="1791">
                  <c:v>1792</c:v>
                </c:pt>
                <c:pt idx="1792">
                  <c:v>1793</c:v>
                </c:pt>
                <c:pt idx="1793">
                  <c:v>1794</c:v>
                </c:pt>
                <c:pt idx="1794">
                  <c:v>1795</c:v>
                </c:pt>
                <c:pt idx="1795">
                  <c:v>1796</c:v>
                </c:pt>
                <c:pt idx="1796">
                  <c:v>1797</c:v>
                </c:pt>
                <c:pt idx="1797">
                  <c:v>1798</c:v>
                </c:pt>
                <c:pt idx="1798">
                  <c:v>1799</c:v>
                </c:pt>
                <c:pt idx="1799">
                  <c:v>1800</c:v>
                </c:pt>
                <c:pt idx="1800">
                  <c:v>1801</c:v>
                </c:pt>
                <c:pt idx="1801">
                  <c:v>1802</c:v>
                </c:pt>
                <c:pt idx="1802">
                  <c:v>1803</c:v>
                </c:pt>
                <c:pt idx="1803">
                  <c:v>1804</c:v>
                </c:pt>
                <c:pt idx="1804">
                  <c:v>1805</c:v>
                </c:pt>
                <c:pt idx="1805">
                  <c:v>1806</c:v>
                </c:pt>
                <c:pt idx="1806">
                  <c:v>1807</c:v>
                </c:pt>
                <c:pt idx="1807">
                  <c:v>1808</c:v>
                </c:pt>
                <c:pt idx="1808">
                  <c:v>1809</c:v>
                </c:pt>
                <c:pt idx="1809">
                  <c:v>1810</c:v>
                </c:pt>
                <c:pt idx="1810">
                  <c:v>1811</c:v>
                </c:pt>
                <c:pt idx="1811">
                  <c:v>1812</c:v>
                </c:pt>
                <c:pt idx="1812">
                  <c:v>1813</c:v>
                </c:pt>
                <c:pt idx="1813">
                  <c:v>1814</c:v>
                </c:pt>
                <c:pt idx="1814">
                  <c:v>1815</c:v>
                </c:pt>
                <c:pt idx="1815">
                  <c:v>1816</c:v>
                </c:pt>
                <c:pt idx="1816">
                  <c:v>1817</c:v>
                </c:pt>
                <c:pt idx="1817">
                  <c:v>1818</c:v>
                </c:pt>
                <c:pt idx="1818">
                  <c:v>1819</c:v>
                </c:pt>
                <c:pt idx="1819">
                  <c:v>1820</c:v>
                </c:pt>
                <c:pt idx="1820">
                  <c:v>1821</c:v>
                </c:pt>
                <c:pt idx="1821">
                  <c:v>1822</c:v>
                </c:pt>
                <c:pt idx="1822">
                  <c:v>1823</c:v>
                </c:pt>
                <c:pt idx="1823">
                  <c:v>1824</c:v>
                </c:pt>
                <c:pt idx="1824">
                  <c:v>1825</c:v>
                </c:pt>
                <c:pt idx="1825">
                  <c:v>1826</c:v>
                </c:pt>
                <c:pt idx="1826">
                  <c:v>1827</c:v>
                </c:pt>
                <c:pt idx="1827">
                  <c:v>1828</c:v>
                </c:pt>
                <c:pt idx="1828">
                  <c:v>1829</c:v>
                </c:pt>
                <c:pt idx="1829">
                  <c:v>1830</c:v>
                </c:pt>
                <c:pt idx="1830">
                  <c:v>1831</c:v>
                </c:pt>
                <c:pt idx="1831">
                  <c:v>1832</c:v>
                </c:pt>
                <c:pt idx="1832">
                  <c:v>1833</c:v>
                </c:pt>
                <c:pt idx="1833">
                  <c:v>1834</c:v>
                </c:pt>
                <c:pt idx="1834">
                  <c:v>1835</c:v>
                </c:pt>
                <c:pt idx="1835">
                  <c:v>1836</c:v>
                </c:pt>
                <c:pt idx="1836">
                  <c:v>1837</c:v>
                </c:pt>
                <c:pt idx="1837">
                  <c:v>1838</c:v>
                </c:pt>
                <c:pt idx="1838">
                  <c:v>1839</c:v>
                </c:pt>
                <c:pt idx="1839">
                  <c:v>1840</c:v>
                </c:pt>
                <c:pt idx="1840">
                  <c:v>1841</c:v>
                </c:pt>
                <c:pt idx="1841">
                  <c:v>1842</c:v>
                </c:pt>
                <c:pt idx="1842">
                  <c:v>1843</c:v>
                </c:pt>
                <c:pt idx="1843">
                  <c:v>1844</c:v>
                </c:pt>
                <c:pt idx="1844">
                  <c:v>1845</c:v>
                </c:pt>
                <c:pt idx="1845">
                  <c:v>1846</c:v>
                </c:pt>
                <c:pt idx="1846">
                  <c:v>1847</c:v>
                </c:pt>
                <c:pt idx="1847">
                  <c:v>1848</c:v>
                </c:pt>
                <c:pt idx="1848">
                  <c:v>1849</c:v>
                </c:pt>
                <c:pt idx="1849">
                  <c:v>1850</c:v>
                </c:pt>
                <c:pt idx="1850">
                  <c:v>1851</c:v>
                </c:pt>
                <c:pt idx="1851">
                  <c:v>1852</c:v>
                </c:pt>
                <c:pt idx="1852">
                  <c:v>1853</c:v>
                </c:pt>
                <c:pt idx="1853">
                  <c:v>1854</c:v>
                </c:pt>
                <c:pt idx="1854">
                  <c:v>1855</c:v>
                </c:pt>
                <c:pt idx="1855">
                  <c:v>1856</c:v>
                </c:pt>
                <c:pt idx="1856">
                  <c:v>1857</c:v>
                </c:pt>
                <c:pt idx="1857">
                  <c:v>1858</c:v>
                </c:pt>
                <c:pt idx="1858">
                  <c:v>1859</c:v>
                </c:pt>
                <c:pt idx="1859">
                  <c:v>1860</c:v>
                </c:pt>
                <c:pt idx="1860">
                  <c:v>1861</c:v>
                </c:pt>
                <c:pt idx="1861">
                  <c:v>1862</c:v>
                </c:pt>
                <c:pt idx="1862">
                  <c:v>1863</c:v>
                </c:pt>
                <c:pt idx="1863">
                  <c:v>1864</c:v>
                </c:pt>
                <c:pt idx="1864">
                  <c:v>1865</c:v>
                </c:pt>
                <c:pt idx="1865">
                  <c:v>1866</c:v>
                </c:pt>
                <c:pt idx="1866">
                  <c:v>1867</c:v>
                </c:pt>
                <c:pt idx="1867">
                  <c:v>1868</c:v>
                </c:pt>
                <c:pt idx="1868">
                  <c:v>1869</c:v>
                </c:pt>
                <c:pt idx="1869">
                  <c:v>1870</c:v>
                </c:pt>
                <c:pt idx="1870">
                  <c:v>1871</c:v>
                </c:pt>
                <c:pt idx="1871">
                  <c:v>1872</c:v>
                </c:pt>
                <c:pt idx="1872">
                  <c:v>1873</c:v>
                </c:pt>
                <c:pt idx="1873">
                  <c:v>1874</c:v>
                </c:pt>
                <c:pt idx="1874">
                  <c:v>1875</c:v>
                </c:pt>
                <c:pt idx="1875">
                  <c:v>1876</c:v>
                </c:pt>
                <c:pt idx="1876">
                  <c:v>1877</c:v>
                </c:pt>
                <c:pt idx="1877">
                  <c:v>1878</c:v>
                </c:pt>
                <c:pt idx="1878">
                  <c:v>1879</c:v>
                </c:pt>
                <c:pt idx="1879">
                  <c:v>1880</c:v>
                </c:pt>
                <c:pt idx="1880">
                  <c:v>1881</c:v>
                </c:pt>
                <c:pt idx="1881">
                  <c:v>1882</c:v>
                </c:pt>
                <c:pt idx="1882">
                  <c:v>1883</c:v>
                </c:pt>
                <c:pt idx="1883">
                  <c:v>1884</c:v>
                </c:pt>
                <c:pt idx="1884">
                  <c:v>1885</c:v>
                </c:pt>
                <c:pt idx="1885">
                  <c:v>1886</c:v>
                </c:pt>
                <c:pt idx="1886">
                  <c:v>1887</c:v>
                </c:pt>
                <c:pt idx="1887">
                  <c:v>1888</c:v>
                </c:pt>
                <c:pt idx="1888">
                  <c:v>1889</c:v>
                </c:pt>
                <c:pt idx="1889">
                  <c:v>1890</c:v>
                </c:pt>
                <c:pt idx="1890">
                  <c:v>1891</c:v>
                </c:pt>
                <c:pt idx="1891">
                  <c:v>1892</c:v>
                </c:pt>
                <c:pt idx="1892">
                  <c:v>1893</c:v>
                </c:pt>
                <c:pt idx="1893">
                  <c:v>1894</c:v>
                </c:pt>
                <c:pt idx="1894">
                  <c:v>1895</c:v>
                </c:pt>
                <c:pt idx="1895">
                  <c:v>1896</c:v>
                </c:pt>
                <c:pt idx="1896">
                  <c:v>1897</c:v>
                </c:pt>
                <c:pt idx="1897">
                  <c:v>1898</c:v>
                </c:pt>
                <c:pt idx="1898">
                  <c:v>1899</c:v>
                </c:pt>
                <c:pt idx="1899">
                  <c:v>1900</c:v>
                </c:pt>
                <c:pt idx="1900">
                  <c:v>1901</c:v>
                </c:pt>
                <c:pt idx="1901">
                  <c:v>1902</c:v>
                </c:pt>
                <c:pt idx="1902">
                  <c:v>1903</c:v>
                </c:pt>
                <c:pt idx="1903">
                  <c:v>1904</c:v>
                </c:pt>
                <c:pt idx="1904">
                  <c:v>1905</c:v>
                </c:pt>
                <c:pt idx="1905">
                  <c:v>1906</c:v>
                </c:pt>
                <c:pt idx="1906">
                  <c:v>1907</c:v>
                </c:pt>
                <c:pt idx="1907">
                  <c:v>1908</c:v>
                </c:pt>
                <c:pt idx="1908">
                  <c:v>1909</c:v>
                </c:pt>
                <c:pt idx="1909">
                  <c:v>1910</c:v>
                </c:pt>
                <c:pt idx="1910">
                  <c:v>1911</c:v>
                </c:pt>
                <c:pt idx="1911">
                  <c:v>1912</c:v>
                </c:pt>
                <c:pt idx="1912">
                  <c:v>1913</c:v>
                </c:pt>
                <c:pt idx="1913">
                  <c:v>1914</c:v>
                </c:pt>
                <c:pt idx="1914">
                  <c:v>1915</c:v>
                </c:pt>
                <c:pt idx="1915">
                  <c:v>1916</c:v>
                </c:pt>
                <c:pt idx="1916">
                  <c:v>1917</c:v>
                </c:pt>
                <c:pt idx="1917">
                  <c:v>1918</c:v>
                </c:pt>
                <c:pt idx="1918">
                  <c:v>1919</c:v>
                </c:pt>
                <c:pt idx="1919">
                  <c:v>1920</c:v>
                </c:pt>
                <c:pt idx="1920">
                  <c:v>1921</c:v>
                </c:pt>
                <c:pt idx="1921">
                  <c:v>1922</c:v>
                </c:pt>
                <c:pt idx="1922">
                  <c:v>1923</c:v>
                </c:pt>
                <c:pt idx="1923">
                  <c:v>1924</c:v>
                </c:pt>
                <c:pt idx="1924">
                  <c:v>1925</c:v>
                </c:pt>
                <c:pt idx="1925">
                  <c:v>1926</c:v>
                </c:pt>
                <c:pt idx="1926">
                  <c:v>1927</c:v>
                </c:pt>
                <c:pt idx="1927">
                  <c:v>1928</c:v>
                </c:pt>
                <c:pt idx="1928">
                  <c:v>1929</c:v>
                </c:pt>
                <c:pt idx="1929">
                  <c:v>1930</c:v>
                </c:pt>
                <c:pt idx="1930">
                  <c:v>1931</c:v>
                </c:pt>
                <c:pt idx="1931">
                  <c:v>1932</c:v>
                </c:pt>
                <c:pt idx="1932">
                  <c:v>1933</c:v>
                </c:pt>
                <c:pt idx="1933">
                  <c:v>1934</c:v>
                </c:pt>
                <c:pt idx="1934">
                  <c:v>1935</c:v>
                </c:pt>
                <c:pt idx="1935">
                  <c:v>1936</c:v>
                </c:pt>
                <c:pt idx="1936">
                  <c:v>1937</c:v>
                </c:pt>
                <c:pt idx="1937">
                  <c:v>1938</c:v>
                </c:pt>
                <c:pt idx="1938">
                  <c:v>1939</c:v>
                </c:pt>
                <c:pt idx="1939">
                  <c:v>1940</c:v>
                </c:pt>
                <c:pt idx="1940">
                  <c:v>1941</c:v>
                </c:pt>
                <c:pt idx="1941">
                  <c:v>1942</c:v>
                </c:pt>
                <c:pt idx="1942">
                  <c:v>1943</c:v>
                </c:pt>
                <c:pt idx="1943">
                  <c:v>1944</c:v>
                </c:pt>
                <c:pt idx="1944">
                  <c:v>1945</c:v>
                </c:pt>
                <c:pt idx="1945">
                  <c:v>1946</c:v>
                </c:pt>
                <c:pt idx="1946">
                  <c:v>1947</c:v>
                </c:pt>
                <c:pt idx="1947">
                  <c:v>1948</c:v>
                </c:pt>
                <c:pt idx="1948">
                  <c:v>1949</c:v>
                </c:pt>
                <c:pt idx="1949">
                  <c:v>1950</c:v>
                </c:pt>
                <c:pt idx="1950">
                  <c:v>1951</c:v>
                </c:pt>
                <c:pt idx="1951">
                  <c:v>1952</c:v>
                </c:pt>
                <c:pt idx="1952">
                  <c:v>1953</c:v>
                </c:pt>
                <c:pt idx="1953">
                  <c:v>1954</c:v>
                </c:pt>
                <c:pt idx="1954">
                  <c:v>1955</c:v>
                </c:pt>
                <c:pt idx="1955">
                  <c:v>1956</c:v>
                </c:pt>
                <c:pt idx="1956">
                  <c:v>1957</c:v>
                </c:pt>
                <c:pt idx="1957">
                  <c:v>1958</c:v>
                </c:pt>
                <c:pt idx="1958">
                  <c:v>1959</c:v>
                </c:pt>
                <c:pt idx="1959">
                  <c:v>1960</c:v>
                </c:pt>
                <c:pt idx="1960">
                  <c:v>1961</c:v>
                </c:pt>
                <c:pt idx="1961">
                  <c:v>1962</c:v>
                </c:pt>
                <c:pt idx="1962">
                  <c:v>1963</c:v>
                </c:pt>
                <c:pt idx="1963">
                  <c:v>1964</c:v>
                </c:pt>
                <c:pt idx="1964">
                  <c:v>1965</c:v>
                </c:pt>
                <c:pt idx="1965">
                  <c:v>1966</c:v>
                </c:pt>
                <c:pt idx="1966">
                  <c:v>1967</c:v>
                </c:pt>
                <c:pt idx="1967">
                  <c:v>1968</c:v>
                </c:pt>
                <c:pt idx="1968">
                  <c:v>1969</c:v>
                </c:pt>
                <c:pt idx="1969">
                  <c:v>1970</c:v>
                </c:pt>
                <c:pt idx="1970">
                  <c:v>1971</c:v>
                </c:pt>
                <c:pt idx="1971">
                  <c:v>1972</c:v>
                </c:pt>
                <c:pt idx="1972">
                  <c:v>1973</c:v>
                </c:pt>
                <c:pt idx="1973">
                  <c:v>1974</c:v>
                </c:pt>
                <c:pt idx="1974">
                  <c:v>1975</c:v>
                </c:pt>
                <c:pt idx="1975">
                  <c:v>1976</c:v>
                </c:pt>
                <c:pt idx="1976">
                  <c:v>1977</c:v>
                </c:pt>
                <c:pt idx="1977">
                  <c:v>1978</c:v>
                </c:pt>
                <c:pt idx="1978">
                  <c:v>1979</c:v>
                </c:pt>
                <c:pt idx="1979">
                  <c:v>1980</c:v>
                </c:pt>
                <c:pt idx="1980">
                  <c:v>1981</c:v>
                </c:pt>
                <c:pt idx="1981">
                  <c:v>1982</c:v>
                </c:pt>
                <c:pt idx="1982">
                  <c:v>1983</c:v>
                </c:pt>
                <c:pt idx="1983">
                  <c:v>1984</c:v>
                </c:pt>
                <c:pt idx="1984">
                  <c:v>1985</c:v>
                </c:pt>
                <c:pt idx="1985">
                  <c:v>1986</c:v>
                </c:pt>
                <c:pt idx="1986">
                  <c:v>1987</c:v>
                </c:pt>
                <c:pt idx="1987">
                  <c:v>1988</c:v>
                </c:pt>
                <c:pt idx="1988">
                  <c:v>1989</c:v>
                </c:pt>
                <c:pt idx="1989">
                  <c:v>1990</c:v>
                </c:pt>
                <c:pt idx="1990">
                  <c:v>1991</c:v>
                </c:pt>
                <c:pt idx="1991">
                  <c:v>1992</c:v>
                </c:pt>
                <c:pt idx="1992">
                  <c:v>1993</c:v>
                </c:pt>
                <c:pt idx="1993">
                  <c:v>1994</c:v>
                </c:pt>
                <c:pt idx="1994">
                  <c:v>1995</c:v>
                </c:pt>
                <c:pt idx="1995">
                  <c:v>1996</c:v>
                </c:pt>
                <c:pt idx="1996">
                  <c:v>1997</c:v>
                </c:pt>
                <c:pt idx="1997">
                  <c:v>1998</c:v>
                </c:pt>
                <c:pt idx="1998">
                  <c:v>1999</c:v>
                </c:pt>
                <c:pt idx="1999">
                  <c:v>2000</c:v>
                </c:pt>
                <c:pt idx="2000">
                  <c:v>2001</c:v>
                </c:pt>
                <c:pt idx="2001">
                  <c:v>2002</c:v>
                </c:pt>
                <c:pt idx="2002">
                  <c:v>2003</c:v>
                </c:pt>
                <c:pt idx="2003">
                  <c:v>2004</c:v>
                </c:pt>
                <c:pt idx="2004">
                  <c:v>2005</c:v>
                </c:pt>
                <c:pt idx="2005">
                  <c:v>2006</c:v>
                </c:pt>
                <c:pt idx="2006">
                  <c:v>2007</c:v>
                </c:pt>
                <c:pt idx="2007">
                  <c:v>2008</c:v>
                </c:pt>
                <c:pt idx="2008">
                  <c:v>2009</c:v>
                </c:pt>
                <c:pt idx="2009">
                  <c:v>2010</c:v>
                </c:pt>
                <c:pt idx="2010">
                  <c:v>2011</c:v>
                </c:pt>
                <c:pt idx="2011">
                  <c:v>2012</c:v>
                </c:pt>
                <c:pt idx="2012">
                  <c:v>2013</c:v>
                </c:pt>
                <c:pt idx="2013">
                  <c:v>2014</c:v>
                </c:pt>
                <c:pt idx="2014">
                  <c:v>2015</c:v>
                </c:pt>
                <c:pt idx="2015">
                  <c:v>2016</c:v>
                </c:pt>
                <c:pt idx="2016">
                  <c:v>2017</c:v>
                </c:pt>
                <c:pt idx="2017">
                  <c:v>2018</c:v>
                </c:pt>
                <c:pt idx="2018">
                  <c:v>2019</c:v>
                </c:pt>
                <c:pt idx="2019">
                  <c:v>2020</c:v>
                </c:pt>
                <c:pt idx="2020">
                  <c:v>2021</c:v>
                </c:pt>
                <c:pt idx="2021">
                  <c:v>2022</c:v>
                </c:pt>
                <c:pt idx="2022">
                  <c:v>2023</c:v>
                </c:pt>
                <c:pt idx="2023">
                  <c:v>2024</c:v>
                </c:pt>
                <c:pt idx="2024">
                  <c:v>2025</c:v>
                </c:pt>
                <c:pt idx="2025">
                  <c:v>2026</c:v>
                </c:pt>
                <c:pt idx="2026">
                  <c:v>2027</c:v>
                </c:pt>
                <c:pt idx="2027">
                  <c:v>2028</c:v>
                </c:pt>
                <c:pt idx="2028">
                  <c:v>2029</c:v>
                </c:pt>
                <c:pt idx="2029">
                  <c:v>2030</c:v>
                </c:pt>
                <c:pt idx="2030">
                  <c:v>2031</c:v>
                </c:pt>
                <c:pt idx="2031">
                  <c:v>2032</c:v>
                </c:pt>
                <c:pt idx="2032">
                  <c:v>2033</c:v>
                </c:pt>
                <c:pt idx="2033">
                  <c:v>2034</c:v>
                </c:pt>
                <c:pt idx="2034">
                  <c:v>2035</c:v>
                </c:pt>
                <c:pt idx="2035">
                  <c:v>2036</c:v>
                </c:pt>
                <c:pt idx="2036">
                  <c:v>2037</c:v>
                </c:pt>
                <c:pt idx="2037">
                  <c:v>2038</c:v>
                </c:pt>
                <c:pt idx="2038">
                  <c:v>2039</c:v>
                </c:pt>
                <c:pt idx="2039">
                  <c:v>2040</c:v>
                </c:pt>
                <c:pt idx="2040">
                  <c:v>2041</c:v>
                </c:pt>
                <c:pt idx="2041">
                  <c:v>2042</c:v>
                </c:pt>
                <c:pt idx="2042">
                  <c:v>2043</c:v>
                </c:pt>
                <c:pt idx="2043">
                  <c:v>2044</c:v>
                </c:pt>
                <c:pt idx="2044">
                  <c:v>2045</c:v>
                </c:pt>
                <c:pt idx="2045">
                  <c:v>2046</c:v>
                </c:pt>
                <c:pt idx="2046">
                  <c:v>2047</c:v>
                </c:pt>
                <c:pt idx="2047">
                  <c:v>2048</c:v>
                </c:pt>
                <c:pt idx="2048">
                  <c:v>2049</c:v>
                </c:pt>
                <c:pt idx="2049">
                  <c:v>2050</c:v>
                </c:pt>
                <c:pt idx="2050">
                  <c:v>2051</c:v>
                </c:pt>
                <c:pt idx="2051">
                  <c:v>2052</c:v>
                </c:pt>
                <c:pt idx="2052">
                  <c:v>2053</c:v>
                </c:pt>
                <c:pt idx="2053">
                  <c:v>2054</c:v>
                </c:pt>
                <c:pt idx="2054">
                  <c:v>2055</c:v>
                </c:pt>
                <c:pt idx="2055">
                  <c:v>2056</c:v>
                </c:pt>
                <c:pt idx="2056">
                  <c:v>2057</c:v>
                </c:pt>
                <c:pt idx="2057">
                  <c:v>2058</c:v>
                </c:pt>
                <c:pt idx="2058">
                  <c:v>2059</c:v>
                </c:pt>
                <c:pt idx="2059">
                  <c:v>2060</c:v>
                </c:pt>
                <c:pt idx="2060">
                  <c:v>2061</c:v>
                </c:pt>
                <c:pt idx="2061">
                  <c:v>2062</c:v>
                </c:pt>
                <c:pt idx="2062">
                  <c:v>2063</c:v>
                </c:pt>
                <c:pt idx="2063">
                  <c:v>2064</c:v>
                </c:pt>
                <c:pt idx="2064">
                  <c:v>2065</c:v>
                </c:pt>
                <c:pt idx="2065">
                  <c:v>2066</c:v>
                </c:pt>
                <c:pt idx="2066">
                  <c:v>2067</c:v>
                </c:pt>
                <c:pt idx="2067">
                  <c:v>2068</c:v>
                </c:pt>
                <c:pt idx="2068">
                  <c:v>2069</c:v>
                </c:pt>
                <c:pt idx="2069">
                  <c:v>2070</c:v>
                </c:pt>
                <c:pt idx="2070">
                  <c:v>2071</c:v>
                </c:pt>
                <c:pt idx="2071">
                  <c:v>2072</c:v>
                </c:pt>
                <c:pt idx="2072">
                  <c:v>2073</c:v>
                </c:pt>
                <c:pt idx="2073">
                  <c:v>2074</c:v>
                </c:pt>
                <c:pt idx="2074">
                  <c:v>2075</c:v>
                </c:pt>
                <c:pt idx="2075">
                  <c:v>2076</c:v>
                </c:pt>
                <c:pt idx="2076">
                  <c:v>2077</c:v>
                </c:pt>
                <c:pt idx="2077">
                  <c:v>2078</c:v>
                </c:pt>
                <c:pt idx="2078">
                  <c:v>2079</c:v>
                </c:pt>
                <c:pt idx="2079">
                  <c:v>2080</c:v>
                </c:pt>
                <c:pt idx="2080">
                  <c:v>2081</c:v>
                </c:pt>
                <c:pt idx="2081">
                  <c:v>2082</c:v>
                </c:pt>
                <c:pt idx="2082">
                  <c:v>2083</c:v>
                </c:pt>
                <c:pt idx="2083">
                  <c:v>2084</c:v>
                </c:pt>
                <c:pt idx="2084">
                  <c:v>2085</c:v>
                </c:pt>
                <c:pt idx="2085">
                  <c:v>2086</c:v>
                </c:pt>
                <c:pt idx="2086">
                  <c:v>2087</c:v>
                </c:pt>
                <c:pt idx="2087">
                  <c:v>2088</c:v>
                </c:pt>
                <c:pt idx="2088">
                  <c:v>2089</c:v>
                </c:pt>
                <c:pt idx="2089">
                  <c:v>2090</c:v>
                </c:pt>
                <c:pt idx="2090">
                  <c:v>2091</c:v>
                </c:pt>
                <c:pt idx="2091">
                  <c:v>2092</c:v>
                </c:pt>
                <c:pt idx="2092">
                  <c:v>2093</c:v>
                </c:pt>
                <c:pt idx="2093">
                  <c:v>2094</c:v>
                </c:pt>
                <c:pt idx="2094">
                  <c:v>2095</c:v>
                </c:pt>
                <c:pt idx="2095">
                  <c:v>2096</c:v>
                </c:pt>
                <c:pt idx="2096">
                  <c:v>2097</c:v>
                </c:pt>
                <c:pt idx="2097">
                  <c:v>2098</c:v>
                </c:pt>
                <c:pt idx="2098">
                  <c:v>2099</c:v>
                </c:pt>
                <c:pt idx="2099">
                  <c:v>2100</c:v>
                </c:pt>
                <c:pt idx="2100">
                  <c:v>2101</c:v>
                </c:pt>
                <c:pt idx="2101">
                  <c:v>2102</c:v>
                </c:pt>
                <c:pt idx="2102">
                  <c:v>2103</c:v>
                </c:pt>
                <c:pt idx="2103">
                  <c:v>2104</c:v>
                </c:pt>
                <c:pt idx="2104">
                  <c:v>2105</c:v>
                </c:pt>
                <c:pt idx="2105">
                  <c:v>2106</c:v>
                </c:pt>
                <c:pt idx="2106">
                  <c:v>2107</c:v>
                </c:pt>
                <c:pt idx="2107">
                  <c:v>2108</c:v>
                </c:pt>
                <c:pt idx="2108">
                  <c:v>2109</c:v>
                </c:pt>
                <c:pt idx="2109">
                  <c:v>2110</c:v>
                </c:pt>
                <c:pt idx="2110">
                  <c:v>2111</c:v>
                </c:pt>
                <c:pt idx="2111">
                  <c:v>2112</c:v>
                </c:pt>
                <c:pt idx="2112">
                  <c:v>2113</c:v>
                </c:pt>
                <c:pt idx="2113">
                  <c:v>2114</c:v>
                </c:pt>
                <c:pt idx="2114">
                  <c:v>2115</c:v>
                </c:pt>
                <c:pt idx="2115">
                  <c:v>2116</c:v>
                </c:pt>
                <c:pt idx="2116">
                  <c:v>2117</c:v>
                </c:pt>
                <c:pt idx="2117">
                  <c:v>2118</c:v>
                </c:pt>
                <c:pt idx="2118">
                  <c:v>2119</c:v>
                </c:pt>
                <c:pt idx="2119">
                  <c:v>2120</c:v>
                </c:pt>
                <c:pt idx="2120">
                  <c:v>2121</c:v>
                </c:pt>
                <c:pt idx="2121">
                  <c:v>2122</c:v>
                </c:pt>
                <c:pt idx="2122">
                  <c:v>2123</c:v>
                </c:pt>
                <c:pt idx="2123">
                  <c:v>2124</c:v>
                </c:pt>
                <c:pt idx="2124">
                  <c:v>2125</c:v>
                </c:pt>
                <c:pt idx="2125">
                  <c:v>2126</c:v>
                </c:pt>
                <c:pt idx="2126">
                  <c:v>2127</c:v>
                </c:pt>
                <c:pt idx="2127">
                  <c:v>2128</c:v>
                </c:pt>
                <c:pt idx="2128">
                  <c:v>2129</c:v>
                </c:pt>
                <c:pt idx="2129">
                  <c:v>2130</c:v>
                </c:pt>
                <c:pt idx="2130">
                  <c:v>2131</c:v>
                </c:pt>
                <c:pt idx="2131">
                  <c:v>2132</c:v>
                </c:pt>
                <c:pt idx="2132">
                  <c:v>2133</c:v>
                </c:pt>
                <c:pt idx="2133">
                  <c:v>2134</c:v>
                </c:pt>
                <c:pt idx="2134">
                  <c:v>2135</c:v>
                </c:pt>
                <c:pt idx="2135">
                  <c:v>2136</c:v>
                </c:pt>
                <c:pt idx="2136">
                  <c:v>2137</c:v>
                </c:pt>
                <c:pt idx="2137">
                  <c:v>2138</c:v>
                </c:pt>
                <c:pt idx="2138">
                  <c:v>2139</c:v>
                </c:pt>
                <c:pt idx="2139">
                  <c:v>2140</c:v>
                </c:pt>
                <c:pt idx="2140">
                  <c:v>2141</c:v>
                </c:pt>
                <c:pt idx="2141">
                  <c:v>2142</c:v>
                </c:pt>
                <c:pt idx="2142">
                  <c:v>2143</c:v>
                </c:pt>
                <c:pt idx="2143">
                  <c:v>2144</c:v>
                </c:pt>
                <c:pt idx="2144">
                  <c:v>2145</c:v>
                </c:pt>
                <c:pt idx="2145">
                  <c:v>2146</c:v>
                </c:pt>
                <c:pt idx="2146">
                  <c:v>2147</c:v>
                </c:pt>
                <c:pt idx="2147">
                  <c:v>2148</c:v>
                </c:pt>
                <c:pt idx="2148">
                  <c:v>2149</c:v>
                </c:pt>
                <c:pt idx="2149">
                  <c:v>2150</c:v>
                </c:pt>
                <c:pt idx="2150">
                  <c:v>2151</c:v>
                </c:pt>
                <c:pt idx="2151">
                  <c:v>2152</c:v>
                </c:pt>
                <c:pt idx="2152">
                  <c:v>2153</c:v>
                </c:pt>
                <c:pt idx="2153">
                  <c:v>2154</c:v>
                </c:pt>
                <c:pt idx="2154">
                  <c:v>2155</c:v>
                </c:pt>
                <c:pt idx="2155">
                  <c:v>2156</c:v>
                </c:pt>
                <c:pt idx="2156">
                  <c:v>2157</c:v>
                </c:pt>
                <c:pt idx="2157">
                  <c:v>2158</c:v>
                </c:pt>
                <c:pt idx="2158">
                  <c:v>2159</c:v>
                </c:pt>
                <c:pt idx="2159">
                  <c:v>2160</c:v>
                </c:pt>
                <c:pt idx="2160">
                  <c:v>2161</c:v>
                </c:pt>
                <c:pt idx="2161">
                  <c:v>2162</c:v>
                </c:pt>
                <c:pt idx="2162">
                  <c:v>2163</c:v>
                </c:pt>
                <c:pt idx="2163">
                  <c:v>2164</c:v>
                </c:pt>
                <c:pt idx="2164">
                  <c:v>2165</c:v>
                </c:pt>
                <c:pt idx="2165">
                  <c:v>2166</c:v>
                </c:pt>
                <c:pt idx="2166">
                  <c:v>2167</c:v>
                </c:pt>
                <c:pt idx="2167">
                  <c:v>2168</c:v>
                </c:pt>
                <c:pt idx="2168">
                  <c:v>2169</c:v>
                </c:pt>
                <c:pt idx="2169">
                  <c:v>2170</c:v>
                </c:pt>
                <c:pt idx="2170">
                  <c:v>2171</c:v>
                </c:pt>
                <c:pt idx="2171">
                  <c:v>2172</c:v>
                </c:pt>
                <c:pt idx="2172">
                  <c:v>2173</c:v>
                </c:pt>
                <c:pt idx="2173">
                  <c:v>2174</c:v>
                </c:pt>
                <c:pt idx="2174">
                  <c:v>2175</c:v>
                </c:pt>
                <c:pt idx="2175">
                  <c:v>2176</c:v>
                </c:pt>
                <c:pt idx="2176">
                  <c:v>2177</c:v>
                </c:pt>
                <c:pt idx="2177">
                  <c:v>2178</c:v>
                </c:pt>
                <c:pt idx="2178">
                  <c:v>2179</c:v>
                </c:pt>
                <c:pt idx="2179">
                  <c:v>2180</c:v>
                </c:pt>
                <c:pt idx="2180">
                  <c:v>2181</c:v>
                </c:pt>
                <c:pt idx="2181">
                  <c:v>2182</c:v>
                </c:pt>
                <c:pt idx="2182">
                  <c:v>2183</c:v>
                </c:pt>
                <c:pt idx="2183">
                  <c:v>2184</c:v>
                </c:pt>
                <c:pt idx="2184">
                  <c:v>2185</c:v>
                </c:pt>
                <c:pt idx="2185">
                  <c:v>2186</c:v>
                </c:pt>
                <c:pt idx="2186">
                  <c:v>2187</c:v>
                </c:pt>
                <c:pt idx="2187">
                  <c:v>2188</c:v>
                </c:pt>
                <c:pt idx="2188">
                  <c:v>2189</c:v>
                </c:pt>
                <c:pt idx="2189">
                  <c:v>2190</c:v>
                </c:pt>
                <c:pt idx="2190">
                  <c:v>2191</c:v>
                </c:pt>
                <c:pt idx="2191">
                  <c:v>2192</c:v>
                </c:pt>
                <c:pt idx="2192">
                  <c:v>2193</c:v>
                </c:pt>
                <c:pt idx="2193">
                  <c:v>2194</c:v>
                </c:pt>
                <c:pt idx="2194">
                  <c:v>2195</c:v>
                </c:pt>
                <c:pt idx="2195">
                  <c:v>2196</c:v>
                </c:pt>
                <c:pt idx="2196">
                  <c:v>2197</c:v>
                </c:pt>
                <c:pt idx="2197">
                  <c:v>2198</c:v>
                </c:pt>
                <c:pt idx="2198">
                  <c:v>2199</c:v>
                </c:pt>
                <c:pt idx="2199">
                  <c:v>2200</c:v>
                </c:pt>
                <c:pt idx="2200">
                  <c:v>2201</c:v>
                </c:pt>
                <c:pt idx="2201">
                  <c:v>2202</c:v>
                </c:pt>
                <c:pt idx="2202">
                  <c:v>2203</c:v>
                </c:pt>
                <c:pt idx="2203">
                  <c:v>2204</c:v>
                </c:pt>
                <c:pt idx="2204">
                  <c:v>2205</c:v>
                </c:pt>
                <c:pt idx="2205">
                  <c:v>2206</c:v>
                </c:pt>
                <c:pt idx="2206">
                  <c:v>2207</c:v>
                </c:pt>
                <c:pt idx="2207">
                  <c:v>2208</c:v>
                </c:pt>
                <c:pt idx="2208">
                  <c:v>2209</c:v>
                </c:pt>
                <c:pt idx="2209">
                  <c:v>2210</c:v>
                </c:pt>
                <c:pt idx="2210">
                  <c:v>2211</c:v>
                </c:pt>
                <c:pt idx="2211">
                  <c:v>2212</c:v>
                </c:pt>
                <c:pt idx="2212">
                  <c:v>2213</c:v>
                </c:pt>
                <c:pt idx="2213">
                  <c:v>2214</c:v>
                </c:pt>
                <c:pt idx="2214">
                  <c:v>2215</c:v>
                </c:pt>
                <c:pt idx="2215">
                  <c:v>2216</c:v>
                </c:pt>
                <c:pt idx="2216">
                  <c:v>2217</c:v>
                </c:pt>
                <c:pt idx="2217">
                  <c:v>2218</c:v>
                </c:pt>
                <c:pt idx="2218">
                  <c:v>2219</c:v>
                </c:pt>
                <c:pt idx="2219">
                  <c:v>2220</c:v>
                </c:pt>
                <c:pt idx="2220">
                  <c:v>2221</c:v>
                </c:pt>
                <c:pt idx="2221">
                  <c:v>2222</c:v>
                </c:pt>
                <c:pt idx="2222">
                  <c:v>2223</c:v>
                </c:pt>
                <c:pt idx="2223">
                  <c:v>2224</c:v>
                </c:pt>
                <c:pt idx="2224">
                  <c:v>2225</c:v>
                </c:pt>
                <c:pt idx="2225">
                  <c:v>2226</c:v>
                </c:pt>
                <c:pt idx="2226">
                  <c:v>2227</c:v>
                </c:pt>
                <c:pt idx="2227">
                  <c:v>2228</c:v>
                </c:pt>
                <c:pt idx="2228">
                  <c:v>2229</c:v>
                </c:pt>
                <c:pt idx="2229">
                  <c:v>2230</c:v>
                </c:pt>
                <c:pt idx="2230">
                  <c:v>2231</c:v>
                </c:pt>
                <c:pt idx="2231">
                  <c:v>2232</c:v>
                </c:pt>
                <c:pt idx="2232">
                  <c:v>2233</c:v>
                </c:pt>
                <c:pt idx="2233">
                  <c:v>2234</c:v>
                </c:pt>
                <c:pt idx="2234">
                  <c:v>2235</c:v>
                </c:pt>
                <c:pt idx="2235">
                  <c:v>2236</c:v>
                </c:pt>
                <c:pt idx="2236">
                  <c:v>2237</c:v>
                </c:pt>
                <c:pt idx="2237">
                  <c:v>2238</c:v>
                </c:pt>
                <c:pt idx="2238">
                  <c:v>2239</c:v>
                </c:pt>
                <c:pt idx="2239">
                  <c:v>2240</c:v>
                </c:pt>
                <c:pt idx="2240">
                  <c:v>2241</c:v>
                </c:pt>
                <c:pt idx="2241">
                  <c:v>2242</c:v>
                </c:pt>
                <c:pt idx="2242">
                  <c:v>2243</c:v>
                </c:pt>
                <c:pt idx="2243">
                  <c:v>2244</c:v>
                </c:pt>
                <c:pt idx="2244">
                  <c:v>2245</c:v>
                </c:pt>
                <c:pt idx="2245">
                  <c:v>2246</c:v>
                </c:pt>
                <c:pt idx="2246">
                  <c:v>2247</c:v>
                </c:pt>
                <c:pt idx="2247">
                  <c:v>2248</c:v>
                </c:pt>
                <c:pt idx="2248">
                  <c:v>2249</c:v>
                </c:pt>
                <c:pt idx="2249">
                  <c:v>2250</c:v>
                </c:pt>
                <c:pt idx="2250">
                  <c:v>2251</c:v>
                </c:pt>
                <c:pt idx="2251">
                  <c:v>2252</c:v>
                </c:pt>
                <c:pt idx="2252">
                  <c:v>2253</c:v>
                </c:pt>
                <c:pt idx="2253">
                  <c:v>2254</c:v>
                </c:pt>
                <c:pt idx="2254">
                  <c:v>2255</c:v>
                </c:pt>
                <c:pt idx="2255">
                  <c:v>2256</c:v>
                </c:pt>
                <c:pt idx="2256">
                  <c:v>2257</c:v>
                </c:pt>
                <c:pt idx="2257">
                  <c:v>2258</c:v>
                </c:pt>
                <c:pt idx="2258">
                  <c:v>2259</c:v>
                </c:pt>
                <c:pt idx="2259">
                  <c:v>2260</c:v>
                </c:pt>
                <c:pt idx="2260">
                  <c:v>2261</c:v>
                </c:pt>
                <c:pt idx="2261">
                  <c:v>2262</c:v>
                </c:pt>
                <c:pt idx="2262">
                  <c:v>2263</c:v>
                </c:pt>
                <c:pt idx="2263">
                  <c:v>2264</c:v>
                </c:pt>
                <c:pt idx="2264">
                  <c:v>2265</c:v>
                </c:pt>
                <c:pt idx="2265">
                  <c:v>2266</c:v>
                </c:pt>
                <c:pt idx="2266">
                  <c:v>2267</c:v>
                </c:pt>
                <c:pt idx="2267">
                  <c:v>2268</c:v>
                </c:pt>
                <c:pt idx="2268">
                  <c:v>2269</c:v>
                </c:pt>
                <c:pt idx="2269">
                  <c:v>2270</c:v>
                </c:pt>
                <c:pt idx="2270">
                  <c:v>2271</c:v>
                </c:pt>
                <c:pt idx="2271">
                  <c:v>2272</c:v>
                </c:pt>
                <c:pt idx="2272">
                  <c:v>2273</c:v>
                </c:pt>
                <c:pt idx="2273">
                  <c:v>2274</c:v>
                </c:pt>
                <c:pt idx="2274">
                  <c:v>2275</c:v>
                </c:pt>
                <c:pt idx="2275">
                  <c:v>2276</c:v>
                </c:pt>
                <c:pt idx="2276">
                  <c:v>2277</c:v>
                </c:pt>
                <c:pt idx="2277">
                  <c:v>2278</c:v>
                </c:pt>
                <c:pt idx="2278">
                  <c:v>2279</c:v>
                </c:pt>
                <c:pt idx="2279">
                  <c:v>2280</c:v>
                </c:pt>
                <c:pt idx="2280">
                  <c:v>2281</c:v>
                </c:pt>
                <c:pt idx="2281">
                  <c:v>2282</c:v>
                </c:pt>
                <c:pt idx="2282">
                  <c:v>2283</c:v>
                </c:pt>
                <c:pt idx="2283">
                  <c:v>2284</c:v>
                </c:pt>
                <c:pt idx="2284">
                  <c:v>2285</c:v>
                </c:pt>
                <c:pt idx="2285">
                  <c:v>2286</c:v>
                </c:pt>
                <c:pt idx="2286">
                  <c:v>2287</c:v>
                </c:pt>
                <c:pt idx="2287">
                  <c:v>2288</c:v>
                </c:pt>
                <c:pt idx="2288">
                  <c:v>2289</c:v>
                </c:pt>
                <c:pt idx="2289">
                  <c:v>2290</c:v>
                </c:pt>
                <c:pt idx="2290">
                  <c:v>2291</c:v>
                </c:pt>
                <c:pt idx="2291">
                  <c:v>2292</c:v>
                </c:pt>
                <c:pt idx="2292">
                  <c:v>2293</c:v>
                </c:pt>
                <c:pt idx="2293">
                  <c:v>2294</c:v>
                </c:pt>
                <c:pt idx="2294">
                  <c:v>2295</c:v>
                </c:pt>
                <c:pt idx="2295">
                  <c:v>2296</c:v>
                </c:pt>
                <c:pt idx="2296">
                  <c:v>2297</c:v>
                </c:pt>
                <c:pt idx="2297">
                  <c:v>2298</c:v>
                </c:pt>
                <c:pt idx="2298">
                  <c:v>2299</c:v>
                </c:pt>
                <c:pt idx="2299">
                  <c:v>2300</c:v>
                </c:pt>
                <c:pt idx="2300">
                  <c:v>2301</c:v>
                </c:pt>
                <c:pt idx="2301">
                  <c:v>2302</c:v>
                </c:pt>
                <c:pt idx="2302">
                  <c:v>2303</c:v>
                </c:pt>
                <c:pt idx="2303">
                  <c:v>2304</c:v>
                </c:pt>
                <c:pt idx="2304">
                  <c:v>2305</c:v>
                </c:pt>
                <c:pt idx="2305">
                  <c:v>2306</c:v>
                </c:pt>
                <c:pt idx="2306">
                  <c:v>2307</c:v>
                </c:pt>
                <c:pt idx="2307">
                  <c:v>2308</c:v>
                </c:pt>
                <c:pt idx="2308">
                  <c:v>2309</c:v>
                </c:pt>
                <c:pt idx="2309">
                  <c:v>2310</c:v>
                </c:pt>
                <c:pt idx="2310">
                  <c:v>2311</c:v>
                </c:pt>
                <c:pt idx="2311">
                  <c:v>2312</c:v>
                </c:pt>
                <c:pt idx="2312">
                  <c:v>2313</c:v>
                </c:pt>
                <c:pt idx="2313">
                  <c:v>2314</c:v>
                </c:pt>
                <c:pt idx="2314">
                  <c:v>2315</c:v>
                </c:pt>
                <c:pt idx="2315">
                  <c:v>2316</c:v>
                </c:pt>
                <c:pt idx="2316">
                  <c:v>2317</c:v>
                </c:pt>
                <c:pt idx="2317">
                  <c:v>2318</c:v>
                </c:pt>
                <c:pt idx="2318">
                  <c:v>2319</c:v>
                </c:pt>
                <c:pt idx="2319">
                  <c:v>2320</c:v>
                </c:pt>
                <c:pt idx="2320">
                  <c:v>2321</c:v>
                </c:pt>
                <c:pt idx="2321">
                  <c:v>2322</c:v>
                </c:pt>
                <c:pt idx="2322">
                  <c:v>2323</c:v>
                </c:pt>
                <c:pt idx="2323">
                  <c:v>2324</c:v>
                </c:pt>
                <c:pt idx="2324">
                  <c:v>2325</c:v>
                </c:pt>
                <c:pt idx="2325">
                  <c:v>2326</c:v>
                </c:pt>
                <c:pt idx="2326">
                  <c:v>2327</c:v>
                </c:pt>
                <c:pt idx="2327">
                  <c:v>2328</c:v>
                </c:pt>
                <c:pt idx="2328">
                  <c:v>2329</c:v>
                </c:pt>
                <c:pt idx="2329">
                  <c:v>2330</c:v>
                </c:pt>
                <c:pt idx="2330">
                  <c:v>2331</c:v>
                </c:pt>
                <c:pt idx="2331">
                  <c:v>2332</c:v>
                </c:pt>
                <c:pt idx="2332">
                  <c:v>2333</c:v>
                </c:pt>
                <c:pt idx="2333">
                  <c:v>2334</c:v>
                </c:pt>
                <c:pt idx="2334">
                  <c:v>2335</c:v>
                </c:pt>
                <c:pt idx="2335">
                  <c:v>2336</c:v>
                </c:pt>
                <c:pt idx="2336">
                  <c:v>2337</c:v>
                </c:pt>
                <c:pt idx="2337">
                  <c:v>2338</c:v>
                </c:pt>
                <c:pt idx="2338">
                  <c:v>2339</c:v>
                </c:pt>
                <c:pt idx="2339">
                  <c:v>2340</c:v>
                </c:pt>
                <c:pt idx="2340">
                  <c:v>2341</c:v>
                </c:pt>
                <c:pt idx="2341">
                  <c:v>2342</c:v>
                </c:pt>
                <c:pt idx="2342">
                  <c:v>2343</c:v>
                </c:pt>
                <c:pt idx="2343">
                  <c:v>2344</c:v>
                </c:pt>
                <c:pt idx="2344">
                  <c:v>2345</c:v>
                </c:pt>
                <c:pt idx="2345">
                  <c:v>2346</c:v>
                </c:pt>
                <c:pt idx="2346">
                  <c:v>2347</c:v>
                </c:pt>
                <c:pt idx="2347">
                  <c:v>2348</c:v>
                </c:pt>
                <c:pt idx="2348">
                  <c:v>2349</c:v>
                </c:pt>
                <c:pt idx="2349">
                  <c:v>2350</c:v>
                </c:pt>
                <c:pt idx="2350">
                  <c:v>2351</c:v>
                </c:pt>
                <c:pt idx="2351">
                  <c:v>2352</c:v>
                </c:pt>
                <c:pt idx="2352">
                  <c:v>2353</c:v>
                </c:pt>
                <c:pt idx="2353">
                  <c:v>2354</c:v>
                </c:pt>
                <c:pt idx="2354">
                  <c:v>2355</c:v>
                </c:pt>
                <c:pt idx="2355">
                  <c:v>2356</c:v>
                </c:pt>
                <c:pt idx="2356">
                  <c:v>2357</c:v>
                </c:pt>
                <c:pt idx="2357">
                  <c:v>2358</c:v>
                </c:pt>
                <c:pt idx="2358">
                  <c:v>2359</c:v>
                </c:pt>
                <c:pt idx="2359">
                  <c:v>2360</c:v>
                </c:pt>
                <c:pt idx="2360">
                  <c:v>2361</c:v>
                </c:pt>
                <c:pt idx="2361">
                  <c:v>2362</c:v>
                </c:pt>
                <c:pt idx="2362">
                  <c:v>2363</c:v>
                </c:pt>
                <c:pt idx="2363">
                  <c:v>2364</c:v>
                </c:pt>
                <c:pt idx="2364">
                  <c:v>2365</c:v>
                </c:pt>
                <c:pt idx="2365">
                  <c:v>2366</c:v>
                </c:pt>
                <c:pt idx="2366">
                  <c:v>2367</c:v>
                </c:pt>
                <c:pt idx="2367">
                  <c:v>2368</c:v>
                </c:pt>
                <c:pt idx="2368">
                  <c:v>2369</c:v>
                </c:pt>
                <c:pt idx="2369">
                  <c:v>2370</c:v>
                </c:pt>
                <c:pt idx="2370">
                  <c:v>2371</c:v>
                </c:pt>
                <c:pt idx="2371">
                  <c:v>2372</c:v>
                </c:pt>
                <c:pt idx="2372">
                  <c:v>2373</c:v>
                </c:pt>
                <c:pt idx="2373">
                  <c:v>2374</c:v>
                </c:pt>
                <c:pt idx="2374">
                  <c:v>2375</c:v>
                </c:pt>
                <c:pt idx="2375">
                  <c:v>2376</c:v>
                </c:pt>
                <c:pt idx="2376">
                  <c:v>2377</c:v>
                </c:pt>
                <c:pt idx="2377">
                  <c:v>2378</c:v>
                </c:pt>
                <c:pt idx="2378">
                  <c:v>2379</c:v>
                </c:pt>
                <c:pt idx="2379">
                  <c:v>2380</c:v>
                </c:pt>
                <c:pt idx="2380">
                  <c:v>2381</c:v>
                </c:pt>
                <c:pt idx="2381">
                  <c:v>2382</c:v>
                </c:pt>
                <c:pt idx="2382">
                  <c:v>2383</c:v>
                </c:pt>
                <c:pt idx="2383">
                  <c:v>2384</c:v>
                </c:pt>
                <c:pt idx="2384">
                  <c:v>2385</c:v>
                </c:pt>
                <c:pt idx="2385">
                  <c:v>2386</c:v>
                </c:pt>
                <c:pt idx="2386">
                  <c:v>2387</c:v>
                </c:pt>
                <c:pt idx="2387">
                  <c:v>2388</c:v>
                </c:pt>
                <c:pt idx="2388">
                  <c:v>2389</c:v>
                </c:pt>
                <c:pt idx="2389">
                  <c:v>2390</c:v>
                </c:pt>
                <c:pt idx="2390">
                  <c:v>2391</c:v>
                </c:pt>
                <c:pt idx="2391">
                  <c:v>2392</c:v>
                </c:pt>
                <c:pt idx="2392">
                  <c:v>2393</c:v>
                </c:pt>
                <c:pt idx="2393">
                  <c:v>2394</c:v>
                </c:pt>
                <c:pt idx="2394">
                  <c:v>2395</c:v>
                </c:pt>
                <c:pt idx="2395">
                  <c:v>2396</c:v>
                </c:pt>
                <c:pt idx="2396">
                  <c:v>2397</c:v>
                </c:pt>
                <c:pt idx="2397">
                  <c:v>2398</c:v>
                </c:pt>
                <c:pt idx="2398">
                  <c:v>2399</c:v>
                </c:pt>
                <c:pt idx="2399">
                  <c:v>2400</c:v>
                </c:pt>
                <c:pt idx="2400">
                  <c:v>2401</c:v>
                </c:pt>
                <c:pt idx="2401">
                  <c:v>2402</c:v>
                </c:pt>
                <c:pt idx="2402">
                  <c:v>2403</c:v>
                </c:pt>
                <c:pt idx="2403">
                  <c:v>2404</c:v>
                </c:pt>
                <c:pt idx="2404">
                  <c:v>2405</c:v>
                </c:pt>
                <c:pt idx="2405">
                  <c:v>2406</c:v>
                </c:pt>
                <c:pt idx="2406">
                  <c:v>2407</c:v>
                </c:pt>
                <c:pt idx="2407">
                  <c:v>2408</c:v>
                </c:pt>
                <c:pt idx="2408">
                  <c:v>2409</c:v>
                </c:pt>
                <c:pt idx="2409">
                  <c:v>2410</c:v>
                </c:pt>
                <c:pt idx="2410">
                  <c:v>2411</c:v>
                </c:pt>
                <c:pt idx="2411">
                  <c:v>2412</c:v>
                </c:pt>
                <c:pt idx="2412">
                  <c:v>2413</c:v>
                </c:pt>
                <c:pt idx="2413">
                  <c:v>2414</c:v>
                </c:pt>
                <c:pt idx="2414">
                  <c:v>2415</c:v>
                </c:pt>
                <c:pt idx="2415">
                  <c:v>2416</c:v>
                </c:pt>
                <c:pt idx="2416">
                  <c:v>2417</c:v>
                </c:pt>
                <c:pt idx="2417">
                  <c:v>2418</c:v>
                </c:pt>
                <c:pt idx="2418">
                  <c:v>2419</c:v>
                </c:pt>
                <c:pt idx="2419">
                  <c:v>2420</c:v>
                </c:pt>
                <c:pt idx="2420">
                  <c:v>2421</c:v>
                </c:pt>
                <c:pt idx="2421">
                  <c:v>2422</c:v>
                </c:pt>
                <c:pt idx="2422">
                  <c:v>2423</c:v>
                </c:pt>
                <c:pt idx="2423">
                  <c:v>2424</c:v>
                </c:pt>
                <c:pt idx="2424">
                  <c:v>2425</c:v>
                </c:pt>
                <c:pt idx="2425">
                  <c:v>2426</c:v>
                </c:pt>
                <c:pt idx="2426">
                  <c:v>2427</c:v>
                </c:pt>
                <c:pt idx="2427">
                  <c:v>2428</c:v>
                </c:pt>
                <c:pt idx="2428">
                  <c:v>2429</c:v>
                </c:pt>
                <c:pt idx="2429">
                  <c:v>2430</c:v>
                </c:pt>
                <c:pt idx="2430">
                  <c:v>2431</c:v>
                </c:pt>
                <c:pt idx="2431">
                  <c:v>2432</c:v>
                </c:pt>
                <c:pt idx="2432">
                  <c:v>2433</c:v>
                </c:pt>
                <c:pt idx="2433">
                  <c:v>2434</c:v>
                </c:pt>
                <c:pt idx="2434">
                  <c:v>2435</c:v>
                </c:pt>
                <c:pt idx="2435">
                  <c:v>2436</c:v>
                </c:pt>
                <c:pt idx="2436">
                  <c:v>2437</c:v>
                </c:pt>
                <c:pt idx="2437">
                  <c:v>2438</c:v>
                </c:pt>
                <c:pt idx="2438">
                  <c:v>2439</c:v>
                </c:pt>
                <c:pt idx="2439">
                  <c:v>2440</c:v>
                </c:pt>
                <c:pt idx="2440">
                  <c:v>2441</c:v>
                </c:pt>
                <c:pt idx="2441">
                  <c:v>2442</c:v>
                </c:pt>
                <c:pt idx="2442">
                  <c:v>2443</c:v>
                </c:pt>
                <c:pt idx="2443">
                  <c:v>2444</c:v>
                </c:pt>
                <c:pt idx="2444">
                  <c:v>2445</c:v>
                </c:pt>
                <c:pt idx="2445">
                  <c:v>2446</c:v>
                </c:pt>
                <c:pt idx="2446">
                  <c:v>2447</c:v>
                </c:pt>
                <c:pt idx="2447">
                  <c:v>2448</c:v>
                </c:pt>
                <c:pt idx="2448">
                  <c:v>2449</c:v>
                </c:pt>
                <c:pt idx="2449">
                  <c:v>2450</c:v>
                </c:pt>
                <c:pt idx="2450">
                  <c:v>2451</c:v>
                </c:pt>
                <c:pt idx="2451">
                  <c:v>2452</c:v>
                </c:pt>
                <c:pt idx="2452">
                  <c:v>2453</c:v>
                </c:pt>
                <c:pt idx="2453">
                  <c:v>2454</c:v>
                </c:pt>
                <c:pt idx="2454">
                  <c:v>2455</c:v>
                </c:pt>
                <c:pt idx="2455">
                  <c:v>2456</c:v>
                </c:pt>
                <c:pt idx="2456">
                  <c:v>2457</c:v>
                </c:pt>
                <c:pt idx="2457">
                  <c:v>2458</c:v>
                </c:pt>
                <c:pt idx="2458">
                  <c:v>2459</c:v>
                </c:pt>
                <c:pt idx="2459">
                  <c:v>2460</c:v>
                </c:pt>
                <c:pt idx="2460">
                  <c:v>2461</c:v>
                </c:pt>
                <c:pt idx="2461">
                  <c:v>2462</c:v>
                </c:pt>
                <c:pt idx="2462">
                  <c:v>2463</c:v>
                </c:pt>
                <c:pt idx="2463">
                  <c:v>2464</c:v>
                </c:pt>
                <c:pt idx="2464">
                  <c:v>2465</c:v>
                </c:pt>
                <c:pt idx="2465">
                  <c:v>2466</c:v>
                </c:pt>
                <c:pt idx="2466">
                  <c:v>2467</c:v>
                </c:pt>
                <c:pt idx="2467">
                  <c:v>2468</c:v>
                </c:pt>
                <c:pt idx="2468">
                  <c:v>2469</c:v>
                </c:pt>
                <c:pt idx="2469">
                  <c:v>2470</c:v>
                </c:pt>
                <c:pt idx="2470">
                  <c:v>2471</c:v>
                </c:pt>
                <c:pt idx="2471">
                  <c:v>2472</c:v>
                </c:pt>
                <c:pt idx="2472">
                  <c:v>2473</c:v>
                </c:pt>
                <c:pt idx="2473">
                  <c:v>2474</c:v>
                </c:pt>
                <c:pt idx="2474">
                  <c:v>2475</c:v>
                </c:pt>
                <c:pt idx="2475">
                  <c:v>2476</c:v>
                </c:pt>
                <c:pt idx="2476">
                  <c:v>2477</c:v>
                </c:pt>
                <c:pt idx="2477">
                  <c:v>2478</c:v>
                </c:pt>
                <c:pt idx="2478">
                  <c:v>2479</c:v>
                </c:pt>
                <c:pt idx="2479">
                  <c:v>2480</c:v>
                </c:pt>
                <c:pt idx="2480">
                  <c:v>2481</c:v>
                </c:pt>
                <c:pt idx="2481">
                  <c:v>2482</c:v>
                </c:pt>
                <c:pt idx="2482">
                  <c:v>2483</c:v>
                </c:pt>
                <c:pt idx="2483">
                  <c:v>2484</c:v>
                </c:pt>
                <c:pt idx="2484">
                  <c:v>2485</c:v>
                </c:pt>
                <c:pt idx="2485">
                  <c:v>2486</c:v>
                </c:pt>
                <c:pt idx="2486">
                  <c:v>2487</c:v>
                </c:pt>
                <c:pt idx="2487">
                  <c:v>2488</c:v>
                </c:pt>
                <c:pt idx="2488">
                  <c:v>2489</c:v>
                </c:pt>
                <c:pt idx="2489">
                  <c:v>2490</c:v>
                </c:pt>
                <c:pt idx="2490">
                  <c:v>2491</c:v>
                </c:pt>
                <c:pt idx="2491">
                  <c:v>2492</c:v>
                </c:pt>
                <c:pt idx="2492">
                  <c:v>2493</c:v>
                </c:pt>
                <c:pt idx="2493">
                  <c:v>2494</c:v>
                </c:pt>
                <c:pt idx="2494">
                  <c:v>2495</c:v>
                </c:pt>
                <c:pt idx="2495">
                  <c:v>2496</c:v>
                </c:pt>
                <c:pt idx="2496">
                  <c:v>2497</c:v>
                </c:pt>
                <c:pt idx="2497">
                  <c:v>2498</c:v>
                </c:pt>
                <c:pt idx="2498">
                  <c:v>2499</c:v>
                </c:pt>
                <c:pt idx="2499">
                  <c:v>2500</c:v>
                </c:pt>
                <c:pt idx="2500">
                  <c:v>2501</c:v>
                </c:pt>
                <c:pt idx="2501">
                  <c:v>2502</c:v>
                </c:pt>
                <c:pt idx="2502">
                  <c:v>2503</c:v>
                </c:pt>
                <c:pt idx="2503">
                  <c:v>2504</c:v>
                </c:pt>
                <c:pt idx="2504">
                  <c:v>2505</c:v>
                </c:pt>
                <c:pt idx="2505">
                  <c:v>2506</c:v>
                </c:pt>
                <c:pt idx="2506">
                  <c:v>2507</c:v>
                </c:pt>
                <c:pt idx="2507">
                  <c:v>2508</c:v>
                </c:pt>
                <c:pt idx="2508">
                  <c:v>2509</c:v>
                </c:pt>
                <c:pt idx="2509">
                  <c:v>2510</c:v>
                </c:pt>
                <c:pt idx="2510">
                  <c:v>2511</c:v>
                </c:pt>
                <c:pt idx="2511">
                  <c:v>2512</c:v>
                </c:pt>
                <c:pt idx="2512">
                  <c:v>2513</c:v>
                </c:pt>
                <c:pt idx="2513">
                  <c:v>2514</c:v>
                </c:pt>
                <c:pt idx="2514">
                  <c:v>2515</c:v>
                </c:pt>
                <c:pt idx="2515">
                  <c:v>2516</c:v>
                </c:pt>
                <c:pt idx="2516">
                  <c:v>2517</c:v>
                </c:pt>
                <c:pt idx="2517">
                  <c:v>2518</c:v>
                </c:pt>
                <c:pt idx="2518">
                  <c:v>2519</c:v>
                </c:pt>
                <c:pt idx="2519">
                  <c:v>2520</c:v>
                </c:pt>
                <c:pt idx="2520">
                  <c:v>2521</c:v>
                </c:pt>
                <c:pt idx="2521">
                  <c:v>2522</c:v>
                </c:pt>
                <c:pt idx="2522">
                  <c:v>2523</c:v>
                </c:pt>
                <c:pt idx="2523">
                  <c:v>2524</c:v>
                </c:pt>
                <c:pt idx="2524">
                  <c:v>2525</c:v>
                </c:pt>
                <c:pt idx="2525">
                  <c:v>2526</c:v>
                </c:pt>
                <c:pt idx="2526">
                  <c:v>2527</c:v>
                </c:pt>
                <c:pt idx="2527">
                  <c:v>2528</c:v>
                </c:pt>
                <c:pt idx="2528">
                  <c:v>2529</c:v>
                </c:pt>
                <c:pt idx="2529">
                  <c:v>2530</c:v>
                </c:pt>
                <c:pt idx="2530">
                  <c:v>2531</c:v>
                </c:pt>
                <c:pt idx="2531">
                  <c:v>2532</c:v>
                </c:pt>
                <c:pt idx="2532">
                  <c:v>2533</c:v>
                </c:pt>
                <c:pt idx="2533">
                  <c:v>2534</c:v>
                </c:pt>
                <c:pt idx="2534">
                  <c:v>2535</c:v>
                </c:pt>
                <c:pt idx="2535">
                  <c:v>2536</c:v>
                </c:pt>
                <c:pt idx="2536">
                  <c:v>2537</c:v>
                </c:pt>
                <c:pt idx="2537">
                  <c:v>2538</c:v>
                </c:pt>
                <c:pt idx="2538">
                  <c:v>2539</c:v>
                </c:pt>
                <c:pt idx="2539">
                  <c:v>2540</c:v>
                </c:pt>
                <c:pt idx="2540">
                  <c:v>2541</c:v>
                </c:pt>
                <c:pt idx="2541">
                  <c:v>2542</c:v>
                </c:pt>
                <c:pt idx="2542">
                  <c:v>2543</c:v>
                </c:pt>
                <c:pt idx="2543">
                  <c:v>2544</c:v>
                </c:pt>
                <c:pt idx="2544">
                  <c:v>2545</c:v>
                </c:pt>
                <c:pt idx="2545">
                  <c:v>2546</c:v>
                </c:pt>
                <c:pt idx="2546">
                  <c:v>2547</c:v>
                </c:pt>
                <c:pt idx="2547">
                  <c:v>2548</c:v>
                </c:pt>
                <c:pt idx="2548">
                  <c:v>2549</c:v>
                </c:pt>
                <c:pt idx="2549">
                  <c:v>2550</c:v>
                </c:pt>
                <c:pt idx="2550">
                  <c:v>2551</c:v>
                </c:pt>
                <c:pt idx="2551">
                  <c:v>2552</c:v>
                </c:pt>
                <c:pt idx="2552">
                  <c:v>2553</c:v>
                </c:pt>
                <c:pt idx="2553">
                  <c:v>2554</c:v>
                </c:pt>
                <c:pt idx="2554">
                  <c:v>2555</c:v>
                </c:pt>
                <c:pt idx="2555">
                  <c:v>2556</c:v>
                </c:pt>
                <c:pt idx="2556">
                  <c:v>2557</c:v>
                </c:pt>
                <c:pt idx="2557">
                  <c:v>2558</c:v>
                </c:pt>
                <c:pt idx="2558">
                  <c:v>2559</c:v>
                </c:pt>
                <c:pt idx="2559">
                  <c:v>2560</c:v>
                </c:pt>
                <c:pt idx="2560">
                  <c:v>2561</c:v>
                </c:pt>
                <c:pt idx="2561">
                  <c:v>2562</c:v>
                </c:pt>
                <c:pt idx="2562">
                  <c:v>2563</c:v>
                </c:pt>
                <c:pt idx="2563">
                  <c:v>2564</c:v>
                </c:pt>
                <c:pt idx="2564">
                  <c:v>2565</c:v>
                </c:pt>
                <c:pt idx="2565">
                  <c:v>2566</c:v>
                </c:pt>
                <c:pt idx="2566">
                  <c:v>2567</c:v>
                </c:pt>
                <c:pt idx="2567">
                  <c:v>2568</c:v>
                </c:pt>
                <c:pt idx="2568">
                  <c:v>2569</c:v>
                </c:pt>
                <c:pt idx="2569">
                  <c:v>2570</c:v>
                </c:pt>
                <c:pt idx="2570">
                  <c:v>2571</c:v>
                </c:pt>
                <c:pt idx="2571">
                  <c:v>2572</c:v>
                </c:pt>
                <c:pt idx="2572">
                  <c:v>2573</c:v>
                </c:pt>
                <c:pt idx="2573">
                  <c:v>2574</c:v>
                </c:pt>
                <c:pt idx="2574">
                  <c:v>2575</c:v>
                </c:pt>
                <c:pt idx="2575">
                  <c:v>2576</c:v>
                </c:pt>
                <c:pt idx="2576">
                  <c:v>2577</c:v>
                </c:pt>
                <c:pt idx="2577">
                  <c:v>2578</c:v>
                </c:pt>
                <c:pt idx="2578">
                  <c:v>2579</c:v>
                </c:pt>
                <c:pt idx="2579">
                  <c:v>2580</c:v>
                </c:pt>
                <c:pt idx="2580">
                  <c:v>2581</c:v>
                </c:pt>
                <c:pt idx="2581">
                  <c:v>2582</c:v>
                </c:pt>
                <c:pt idx="2582">
                  <c:v>2583</c:v>
                </c:pt>
                <c:pt idx="2583">
                  <c:v>2584</c:v>
                </c:pt>
                <c:pt idx="2584">
                  <c:v>2585</c:v>
                </c:pt>
                <c:pt idx="2585">
                  <c:v>2586</c:v>
                </c:pt>
                <c:pt idx="2586">
                  <c:v>2587</c:v>
                </c:pt>
                <c:pt idx="2587">
                  <c:v>2588</c:v>
                </c:pt>
                <c:pt idx="2588">
                  <c:v>2589</c:v>
                </c:pt>
                <c:pt idx="2589">
                  <c:v>2590</c:v>
                </c:pt>
                <c:pt idx="2590">
                  <c:v>2591</c:v>
                </c:pt>
                <c:pt idx="2591">
                  <c:v>2592</c:v>
                </c:pt>
                <c:pt idx="2592">
                  <c:v>2593</c:v>
                </c:pt>
                <c:pt idx="2593">
                  <c:v>2594</c:v>
                </c:pt>
                <c:pt idx="2594">
                  <c:v>2595</c:v>
                </c:pt>
                <c:pt idx="2595">
                  <c:v>2596</c:v>
                </c:pt>
                <c:pt idx="2596">
                  <c:v>2597</c:v>
                </c:pt>
                <c:pt idx="2597">
                  <c:v>2598</c:v>
                </c:pt>
                <c:pt idx="2598">
                  <c:v>2599</c:v>
                </c:pt>
                <c:pt idx="2599">
                  <c:v>2600</c:v>
                </c:pt>
                <c:pt idx="2600">
                  <c:v>2601</c:v>
                </c:pt>
                <c:pt idx="2601">
                  <c:v>2602</c:v>
                </c:pt>
                <c:pt idx="2602">
                  <c:v>2603</c:v>
                </c:pt>
                <c:pt idx="2603">
                  <c:v>2604</c:v>
                </c:pt>
                <c:pt idx="2604">
                  <c:v>2605</c:v>
                </c:pt>
                <c:pt idx="2605">
                  <c:v>2606</c:v>
                </c:pt>
                <c:pt idx="2606">
                  <c:v>2607</c:v>
                </c:pt>
                <c:pt idx="2607">
                  <c:v>2608</c:v>
                </c:pt>
                <c:pt idx="2608">
                  <c:v>2609</c:v>
                </c:pt>
                <c:pt idx="2609">
                  <c:v>2610</c:v>
                </c:pt>
                <c:pt idx="2610">
                  <c:v>2611</c:v>
                </c:pt>
                <c:pt idx="2611">
                  <c:v>2612</c:v>
                </c:pt>
                <c:pt idx="2612">
                  <c:v>2613</c:v>
                </c:pt>
                <c:pt idx="2613">
                  <c:v>2614</c:v>
                </c:pt>
                <c:pt idx="2614">
                  <c:v>2615</c:v>
                </c:pt>
                <c:pt idx="2615">
                  <c:v>2616</c:v>
                </c:pt>
                <c:pt idx="2616">
                  <c:v>2617</c:v>
                </c:pt>
                <c:pt idx="2617">
                  <c:v>2618</c:v>
                </c:pt>
                <c:pt idx="2618">
                  <c:v>2619</c:v>
                </c:pt>
                <c:pt idx="2619">
                  <c:v>2620</c:v>
                </c:pt>
                <c:pt idx="2620">
                  <c:v>2621</c:v>
                </c:pt>
                <c:pt idx="2621">
                  <c:v>2622</c:v>
                </c:pt>
                <c:pt idx="2622">
                  <c:v>2623</c:v>
                </c:pt>
                <c:pt idx="2623">
                  <c:v>2624</c:v>
                </c:pt>
                <c:pt idx="2624">
                  <c:v>2625</c:v>
                </c:pt>
                <c:pt idx="2625">
                  <c:v>2626</c:v>
                </c:pt>
                <c:pt idx="2626">
                  <c:v>2627</c:v>
                </c:pt>
                <c:pt idx="2627">
                  <c:v>2628</c:v>
                </c:pt>
                <c:pt idx="2628">
                  <c:v>2629</c:v>
                </c:pt>
                <c:pt idx="2629">
                  <c:v>2630</c:v>
                </c:pt>
                <c:pt idx="2630">
                  <c:v>2631</c:v>
                </c:pt>
                <c:pt idx="2631">
                  <c:v>2632</c:v>
                </c:pt>
                <c:pt idx="2632">
                  <c:v>2633</c:v>
                </c:pt>
                <c:pt idx="2633">
                  <c:v>2634</c:v>
                </c:pt>
                <c:pt idx="2634">
                  <c:v>2635</c:v>
                </c:pt>
                <c:pt idx="2635">
                  <c:v>2636</c:v>
                </c:pt>
                <c:pt idx="2636">
                  <c:v>2637</c:v>
                </c:pt>
                <c:pt idx="2637">
                  <c:v>2638</c:v>
                </c:pt>
                <c:pt idx="2638">
                  <c:v>2639</c:v>
                </c:pt>
                <c:pt idx="2639">
                  <c:v>2640</c:v>
                </c:pt>
                <c:pt idx="2640">
                  <c:v>2641</c:v>
                </c:pt>
                <c:pt idx="2641">
                  <c:v>2642</c:v>
                </c:pt>
                <c:pt idx="2642">
                  <c:v>2643</c:v>
                </c:pt>
                <c:pt idx="2643">
                  <c:v>2644</c:v>
                </c:pt>
                <c:pt idx="2644">
                  <c:v>2645</c:v>
                </c:pt>
                <c:pt idx="2645">
                  <c:v>2646</c:v>
                </c:pt>
                <c:pt idx="2646">
                  <c:v>2647</c:v>
                </c:pt>
                <c:pt idx="2647">
                  <c:v>2648</c:v>
                </c:pt>
                <c:pt idx="2648">
                  <c:v>2649</c:v>
                </c:pt>
                <c:pt idx="2649">
                  <c:v>2650</c:v>
                </c:pt>
                <c:pt idx="2650">
                  <c:v>2651</c:v>
                </c:pt>
                <c:pt idx="2651">
                  <c:v>2652</c:v>
                </c:pt>
                <c:pt idx="2652">
                  <c:v>2653</c:v>
                </c:pt>
                <c:pt idx="2653">
                  <c:v>2654</c:v>
                </c:pt>
                <c:pt idx="2654">
                  <c:v>2655</c:v>
                </c:pt>
                <c:pt idx="2655">
                  <c:v>2656</c:v>
                </c:pt>
                <c:pt idx="2656">
                  <c:v>2657</c:v>
                </c:pt>
                <c:pt idx="2657">
                  <c:v>2658</c:v>
                </c:pt>
                <c:pt idx="2658">
                  <c:v>2659</c:v>
                </c:pt>
                <c:pt idx="2659">
                  <c:v>2660</c:v>
                </c:pt>
                <c:pt idx="2660">
                  <c:v>2661</c:v>
                </c:pt>
                <c:pt idx="2661">
                  <c:v>2662</c:v>
                </c:pt>
                <c:pt idx="2662">
                  <c:v>2663</c:v>
                </c:pt>
                <c:pt idx="2663">
                  <c:v>2664</c:v>
                </c:pt>
                <c:pt idx="2664">
                  <c:v>2665</c:v>
                </c:pt>
                <c:pt idx="2665">
                  <c:v>2666</c:v>
                </c:pt>
                <c:pt idx="2666">
                  <c:v>2667</c:v>
                </c:pt>
                <c:pt idx="2667">
                  <c:v>2668</c:v>
                </c:pt>
                <c:pt idx="2668">
                  <c:v>2669</c:v>
                </c:pt>
                <c:pt idx="2669">
                  <c:v>2670</c:v>
                </c:pt>
                <c:pt idx="2670">
                  <c:v>2671</c:v>
                </c:pt>
                <c:pt idx="2671">
                  <c:v>2672</c:v>
                </c:pt>
                <c:pt idx="2672">
                  <c:v>2673</c:v>
                </c:pt>
                <c:pt idx="2673">
                  <c:v>2674</c:v>
                </c:pt>
                <c:pt idx="2674">
                  <c:v>2675</c:v>
                </c:pt>
                <c:pt idx="2675">
                  <c:v>2676</c:v>
                </c:pt>
                <c:pt idx="2676">
                  <c:v>2677</c:v>
                </c:pt>
                <c:pt idx="2677">
                  <c:v>2678</c:v>
                </c:pt>
                <c:pt idx="2678">
                  <c:v>2679</c:v>
                </c:pt>
                <c:pt idx="2679">
                  <c:v>2680</c:v>
                </c:pt>
                <c:pt idx="2680">
                  <c:v>2681</c:v>
                </c:pt>
                <c:pt idx="2681">
                  <c:v>2682</c:v>
                </c:pt>
                <c:pt idx="2682">
                  <c:v>2683</c:v>
                </c:pt>
                <c:pt idx="2683">
                  <c:v>2684</c:v>
                </c:pt>
                <c:pt idx="2684">
                  <c:v>2685</c:v>
                </c:pt>
                <c:pt idx="2685">
                  <c:v>2686</c:v>
                </c:pt>
                <c:pt idx="2686">
                  <c:v>2687</c:v>
                </c:pt>
                <c:pt idx="2687">
                  <c:v>2688</c:v>
                </c:pt>
                <c:pt idx="2688">
                  <c:v>2689</c:v>
                </c:pt>
                <c:pt idx="2689">
                  <c:v>2690</c:v>
                </c:pt>
                <c:pt idx="2690">
                  <c:v>2691</c:v>
                </c:pt>
                <c:pt idx="2691">
                  <c:v>2692</c:v>
                </c:pt>
                <c:pt idx="2692">
                  <c:v>2693</c:v>
                </c:pt>
                <c:pt idx="2693">
                  <c:v>2694</c:v>
                </c:pt>
                <c:pt idx="2694">
                  <c:v>2695</c:v>
                </c:pt>
                <c:pt idx="2695">
                  <c:v>2696</c:v>
                </c:pt>
                <c:pt idx="2696">
                  <c:v>2697</c:v>
                </c:pt>
                <c:pt idx="2697">
                  <c:v>2698</c:v>
                </c:pt>
                <c:pt idx="2698">
                  <c:v>2699</c:v>
                </c:pt>
                <c:pt idx="2699">
                  <c:v>2700</c:v>
                </c:pt>
                <c:pt idx="2700">
                  <c:v>2701</c:v>
                </c:pt>
                <c:pt idx="2701">
                  <c:v>2702</c:v>
                </c:pt>
                <c:pt idx="2702">
                  <c:v>2703</c:v>
                </c:pt>
                <c:pt idx="2703">
                  <c:v>2704</c:v>
                </c:pt>
                <c:pt idx="2704">
                  <c:v>2705</c:v>
                </c:pt>
                <c:pt idx="2705">
                  <c:v>2706</c:v>
                </c:pt>
                <c:pt idx="2706">
                  <c:v>2707</c:v>
                </c:pt>
                <c:pt idx="2707">
                  <c:v>2708</c:v>
                </c:pt>
                <c:pt idx="2708">
                  <c:v>2709</c:v>
                </c:pt>
                <c:pt idx="2709">
                  <c:v>2710</c:v>
                </c:pt>
                <c:pt idx="2710">
                  <c:v>2711</c:v>
                </c:pt>
                <c:pt idx="2711">
                  <c:v>2712</c:v>
                </c:pt>
                <c:pt idx="2712">
                  <c:v>2713</c:v>
                </c:pt>
                <c:pt idx="2713">
                  <c:v>2714</c:v>
                </c:pt>
                <c:pt idx="2714">
                  <c:v>2715</c:v>
                </c:pt>
                <c:pt idx="2715">
                  <c:v>2716</c:v>
                </c:pt>
                <c:pt idx="2716">
                  <c:v>2717</c:v>
                </c:pt>
                <c:pt idx="2717">
                  <c:v>2718</c:v>
                </c:pt>
                <c:pt idx="2718">
                  <c:v>2719</c:v>
                </c:pt>
                <c:pt idx="2719">
                  <c:v>2720</c:v>
                </c:pt>
                <c:pt idx="2720">
                  <c:v>2721</c:v>
                </c:pt>
                <c:pt idx="2721">
                  <c:v>2722</c:v>
                </c:pt>
                <c:pt idx="2722">
                  <c:v>2723</c:v>
                </c:pt>
                <c:pt idx="2723">
                  <c:v>2724</c:v>
                </c:pt>
                <c:pt idx="2724">
                  <c:v>2725</c:v>
                </c:pt>
                <c:pt idx="2725">
                  <c:v>2726</c:v>
                </c:pt>
                <c:pt idx="2726">
                  <c:v>2727</c:v>
                </c:pt>
                <c:pt idx="2727">
                  <c:v>2728</c:v>
                </c:pt>
                <c:pt idx="2728">
                  <c:v>2729</c:v>
                </c:pt>
                <c:pt idx="2729">
                  <c:v>2730</c:v>
                </c:pt>
                <c:pt idx="2730">
                  <c:v>2731</c:v>
                </c:pt>
                <c:pt idx="2731">
                  <c:v>2732</c:v>
                </c:pt>
                <c:pt idx="2732">
                  <c:v>2733</c:v>
                </c:pt>
                <c:pt idx="2733">
                  <c:v>2734</c:v>
                </c:pt>
                <c:pt idx="2734">
                  <c:v>2735</c:v>
                </c:pt>
                <c:pt idx="2735">
                  <c:v>2736</c:v>
                </c:pt>
                <c:pt idx="2736">
                  <c:v>2737</c:v>
                </c:pt>
                <c:pt idx="2737">
                  <c:v>2738</c:v>
                </c:pt>
                <c:pt idx="2738">
                  <c:v>2739</c:v>
                </c:pt>
                <c:pt idx="2739">
                  <c:v>2740</c:v>
                </c:pt>
                <c:pt idx="2740">
                  <c:v>2741</c:v>
                </c:pt>
                <c:pt idx="2741">
                  <c:v>2742</c:v>
                </c:pt>
                <c:pt idx="2742">
                  <c:v>2743</c:v>
                </c:pt>
                <c:pt idx="2743">
                  <c:v>2744</c:v>
                </c:pt>
                <c:pt idx="2744">
                  <c:v>2745</c:v>
                </c:pt>
                <c:pt idx="2745">
                  <c:v>2746</c:v>
                </c:pt>
                <c:pt idx="2746">
                  <c:v>2747</c:v>
                </c:pt>
                <c:pt idx="2747">
                  <c:v>2748</c:v>
                </c:pt>
                <c:pt idx="2748">
                  <c:v>2749</c:v>
                </c:pt>
                <c:pt idx="2749">
                  <c:v>2750</c:v>
                </c:pt>
                <c:pt idx="2750">
                  <c:v>2751</c:v>
                </c:pt>
                <c:pt idx="2751">
                  <c:v>2752</c:v>
                </c:pt>
                <c:pt idx="2752">
                  <c:v>2753</c:v>
                </c:pt>
                <c:pt idx="2753">
                  <c:v>2754</c:v>
                </c:pt>
                <c:pt idx="2754">
                  <c:v>2755</c:v>
                </c:pt>
                <c:pt idx="2755">
                  <c:v>2756</c:v>
                </c:pt>
                <c:pt idx="2756">
                  <c:v>2757</c:v>
                </c:pt>
                <c:pt idx="2757">
                  <c:v>2758</c:v>
                </c:pt>
                <c:pt idx="2758">
                  <c:v>2759</c:v>
                </c:pt>
                <c:pt idx="2759">
                  <c:v>2760</c:v>
                </c:pt>
                <c:pt idx="2760">
                  <c:v>2761</c:v>
                </c:pt>
                <c:pt idx="2761">
                  <c:v>2762</c:v>
                </c:pt>
                <c:pt idx="2762">
                  <c:v>2763</c:v>
                </c:pt>
                <c:pt idx="2763">
                  <c:v>2764</c:v>
                </c:pt>
                <c:pt idx="2764">
                  <c:v>2765</c:v>
                </c:pt>
                <c:pt idx="2765">
                  <c:v>2766</c:v>
                </c:pt>
                <c:pt idx="2766">
                  <c:v>2767</c:v>
                </c:pt>
                <c:pt idx="2767">
                  <c:v>2768</c:v>
                </c:pt>
                <c:pt idx="2768">
                  <c:v>2769</c:v>
                </c:pt>
                <c:pt idx="2769">
                  <c:v>2770</c:v>
                </c:pt>
                <c:pt idx="2770">
                  <c:v>2771</c:v>
                </c:pt>
                <c:pt idx="2771">
                  <c:v>2772</c:v>
                </c:pt>
                <c:pt idx="2772">
                  <c:v>2773</c:v>
                </c:pt>
                <c:pt idx="2773">
                  <c:v>2774</c:v>
                </c:pt>
                <c:pt idx="2774">
                  <c:v>2775</c:v>
                </c:pt>
                <c:pt idx="2775">
                  <c:v>2776</c:v>
                </c:pt>
                <c:pt idx="2776">
                  <c:v>2777</c:v>
                </c:pt>
                <c:pt idx="2777">
                  <c:v>2778</c:v>
                </c:pt>
                <c:pt idx="2778">
                  <c:v>2779</c:v>
                </c:pt>
                <c:pt idx="2779">
                  <c:v>2780</c:v>
                </c:pt>
                <c:pt idx="2780">
                  <c:v>2781</c:v>
                </c:pt>
                <c:pt idx="2781">
                  <c:v>2782</c:v>
                </c:pt>
                <c:pt idx="2782">
                  <c:v>2783</c:v>
                </c:pt>
                <c:pt idx="2783">
                  <c:v>2784</c:v>
                </c:pt>
                <c:pt idx="2784">
                  <c:v>2785</c:v>
                </c:pt>
                <c:pt idx="2785">
                  <c:v>2786</c:v>
                </c:pt>
                <c:pt idx="2786">
                  <c:v>2787</c:v>
                </c:pt>
                <c:pt idx="2787">
                  <c:v>2788</c:v>
                </c:pt>
                <c:pt idx="2788">
                  <c:v>2789</c:v>
                </c:pt>
                <c:pt idx="2789">
                  <c:v>2790</c:v>
                </c:pt>
                <c:pt idx="2790">
                  <c:v>2791</c:v>
                </c:pt>
                <c:pt idx="2791">
                  <c:v>2792</c:v>
                </c:pt>
                <c:pt idx="2792">
                  <c:v>2793</c:v>
                </c:pt>
                <c:pt idx="2793">
                  <c:v>2794</c:v>
                </c:pt>
                <c:pt idx="2794">
                  <c:v>2795</c:v>
                </c:pt>
                <c:pt idx="2795">
                  <c:v>2796</c:v>
                </c:pt>
                <c:pt idx="2796">
                  <c:v>2797</c:v>
                </c:pt>
                <c:pt idx="2797">
                  <c:v>2798</c:v>
                </c:pt>
                <c:pt idx="2798">
                  <c:v>2799</c:v>
                </c:pt>
                <c:pt idx="2799">
                  <c:v>2800</c:v>
                </c:pt>
                <c:pt idx="2800">
                  <c:v>2801</c:v>
                </c:pt>
                <c:pt idx="2801">
                  <c:v>2802</c:v>
                </c:pt>
                <c:pt idx="2802">
                  <c:v>2803</c:v>
                </c:pt>
                <c:pt idx="2803">
                  <c:v>2804</c:v>
                </c:pt>
                <c:pt idx="2804">
                  <c:v>2805</c:v>
                </c:pt>
                <c:pt idx="2805">
                  <c:v>2806</c:v>
                </c:pt>
                <c:pt idx="2806">
                  <c:v>2807</c:v>
                </c:pt>
                <c:pt idx="2807">
                  <c:v>2808</c:v>
                </c:pt>
                <c:pt idx="2808">
                  <c:v>2809</c:v>
                </c:pt>
                <c:pt idx="2809">
                  <c:v>2810</c:v>
                </c:pt>
                <c:pt idx="2810">
                  <c:v>2811</c:v>
                </c:pt>
                <c:pt idx="2811">
                  <c:v>2812</c:v>
                </c:pt>
                <c:pt idx="2812">
                  <c:v>2813</c:v>
                </c:pt>
                <c:pt idx="2813">
                  <c:v>2814</c:v>
                </c:pt>
                <c:pt idx="2814">
                  <c:v>2815</c:v>
                </c:pt>
                <c:pt idx="2815">
                  <c:v>2816</c:v>
                </c:pt>
                <c:pt idx="2816">
                  <c:v>2817</c:v>
                </c:pt>
                <c:pt idx="2817">
                  <c:v>2818</c:v>
                </c:pt>
                <c:pt idx="2818">
                  <c:v>2819</c:v>
                </c:pt>
                <c:pt idx="2819">
                  <c:v>2820</c:v>
                </c:pt>
                <c:pt idx="2820">
                  <c:v>2821</c:v>
                </c:pt>
                <c:pt idx="2821">
                  <c:v>2822</c:v>
                </c:pt>
                <c:pt idx="2822">
                  <c:v>2823</c:v>
                </c:pt>
                <c:pt idx="2823">
                  <c:v>2824</c:v>
                </c:pt>
                <c:pt idx="2824">
                  <c:v>2825</c:v>
                </c:pt>
                <c:pt idx="2825">
                  <c:v>2826</c:v>
                </c:pt>
                <c:pt idx="2826">
                  <c:v>2827</c:v>
                </c:pt>
                <c:pt idx="2827">
                  <c:v>2828</c:v>
                </c:pt>
                <c:pt idx="2828">
                  <c:v>2829</c:v>
                </c:pt>
                <c:pt idx="2829">
                  <c:v>2830</c:v>
                </c:pt>
                <c:pt idx="2830">
                  <c:v>2831</c:v>
                </c:pt>
                <c:pt idx="2831">
                  <c:v>2832</c:v>
                </c:pt>
                <c:pt idx="2832">
                  <c:v>2833</c:v>
                </c:pt>
                <c:pt idx="2833">
                  <c:v>2834</c:v>
                </c:pt>
                <c:pt idx="2834">
                  <c:v>2835</c:v>
                </c:pt>
                <c:pt idx="2835">
                  <c:v>2836</c:v>
                </c:pt>
                <c:pt idx="2836">
                  <c:v>2837</c:v>
                </c:pt>
                <c:pt idx="2837">
                  <c:v>2838</c:v>
                </c:pt>
                <c:pt idx="2838">
                  <c:v>2839</c:v>
                </c:pt>
                <c:pt idx="2839">
                  <c:v>2840</c:v>
                </c:pt>
                <c:pt idx="2840">
                  <c:v>2841</c:v>
                </c:pt>
                <c:pt idx="2841">
                  <c:v>2842</c:v>
                </c:pt>
                <c:pt idx="2842">
                  <c:v>2843</c:v>
                </c:pt>
                <c:pt idx="2843">
                  <c:v>2844</c:v>
                </c:pt>
                <c:pt idx="2844">
                  <c:v>2845</c:v>
                </c:pt>
                <c:pt idx="2845">
                  <c:v>2846</c:v>
                </c:pt>
                <c:pt idx="2846">
                  <c:v>2847</c:v>
                </c:pt>
                <c:pt idx="2847">
                  <c:v>2848</c:v>
                </c:pt>
                <c:pt idx="2848">
                  <c:v>2849</c:v>
                </c:pt>
                <c:pt idx="2849">
                  <c:v>2850</c:v>
                </c:pt>
                <c:pt idx="2850">
                  <c:v>2851</c:v>
                </c:pt>
                <c:pt idx="2851">
                  <c:v>2852</c:v>
                </c:pt>
                <c:pt idx="2852">
                  <c:v>2853</c:v>
                </c:pt>
                <c:pt idx="2853">
                  <c:v>2854</c:v>
                </c:pt>
                <c:pt idx="2854">
                  <c:v>2855</c:v>
                </c:pt>
                <c:pt idx="2855">
                  <c:v>2856</c:v>
                </c:pt>
                <c:pt idx="2856">
                  <c:v>2857</c:v>
                </c:pt>
                <c:pt idx="2857">
                  <c:v>2858</c:v>
                </c:pt>
                <c:pt idx="2858">
                  <c:v>2859</c:v>
                </c:pt>
                <c:pt idx="2859">
                  <c:v>2860</c:v>
                </c:pt>
                <c:pt idx="2860">
                  <c:v>2861</c:v>
                </c:pt>
                <c:pt idx="2861">
                  <c:v>2862</c:v>
                </c:pt>
                <c:pt idx="2862">
                  <c:v>2863</c:v>
                </c:pt>
                <c:pt idx="2863">
                  <c:v>2864</c:v>
                </c:pt>
                <c:pt idx="2864">
                  <c:v>2865</c:v>
                </c:pt>
                <c:pt idx="2865">
                  <c:v>2866</c:v>
                </c:pt>
                <c:pt idx="2866">
                  <c:v>2867</c:v>
                </c:pt>
                <c:pt idx="2867">
                  <c:v>2868</c:v>
                </c:pt>
                <c:pt idx="2868">
                  <c:v>2869</c:v>
                </c:pt>
                <c:pt idx="2869">
                  <c:v>2870</c:v>
                </c:pt>
                <c:pt idx="2870">
                  <c:v>2871</c:v>
                </c:pt>
                <c:pt idx="2871">
                  <c:v>2872</c:v>
                </c:pt>
                <c:pt idx="2872">
                  <c:v>2873</c:v>
                </c:pt>
                <c:pt idx="2873">
                  <c:v>2874</c:v>
                </c:pt>
                <c:pt idx="2874">
                  <c:v>2875</c:v>
                </c:pt>
                <c:pt idx="2875">
                  <c:v>2876</c:v>
                </c:pt>
                <c:pt idx="2876">
                  <c:v>2877</c:v>
                </c:pt>
                <c:pt idx="2877">
                  <c:v>2878</c:v>
                </c:pt>
                <c:pt idx="2878">
                  <c:v>2879</c:v>
                </c:pt>
                <c:pt idx="2879">
                  <c:v>2880</c:v>
                </c:pt>
                <c:pt idx="2880">
                  <c:v>2881</c:v>
                </c:pt>
                <c:pt idx="2881">
                  <c:v>2882</c:v>
                </c:pt>
                <c:pt idx="2882">
                  <c:v>2883</c:v>
                </c:pt>
                <c:pt idx="2883">
                  <c:v>2884</c:v>
                </c:pt>
                <c:pt idx="2884">
                  <c:v>2885</c:v>
                </c:pt>
                <c:pt idx="2885">
                  <c:v>2886</c:v>
                </c:pt>
                <c:pt idx="2886">
                  <c:v>2887</c:v>
                </c:pt>
                <c:pt idx="2887">
                  <c:v>2888</c:v>
                </c:pt>
                <c:pt idx="2888">
                  <c:v>2889</c:v>
                </c:pt>
                <c:pt idx="2889">
                  <c:v>2890</c:v>
                </c:pt>
                <c:pt idx="2890">
                  <c:v>2891</c:v>
                </c:pt>
                <c:pt idx="2891">
                  <c:v>2892</c:v>
                </c:pt>
                <c:pt idx="2892">
                  <c:v>2893</c:v>
                </c:pt>
                <c:pt idx="2893">
                  <c:v>2894</c:v>
                </c:pt>
                <c:pt idx="2894">
                  <c:v>2895</c:v>
                </c:pt>
                <c:pt idx="2895">
                  <c:v>2896</c:v>
                </c:pt>
                <c:pt idx="2896">
                  <c:v>2897</c:v>
                </c:pt>
                <c:pt idx="2897">
                  <c:v>2898</c:v>
                </c:pt>
                <c:pt idx="2898">
                  <c:v>2899</c:v>
                </c:pt>
                <c:pt idx="2899">
                  <c:v>2900</c:v>
                </c:pt>
                <c:pt idx="2900">
                  <c:v>2901</c:v>
                </c:pt>
                <c:pt idx="2901">
                  <c:v>2902</c:v>
                </c:pt>
                <c:pt idx="2902">
                  <c:v>2903</c:v>
                </c:pt>
                <c:pt idx="2903">
                  <c:v>2904</c:v>
                </c:pt>
                <c:pt idx="2904">
                  <c:v>2905</c:v>
                </c:pt>
                <c:pt idx="2905">
                  <c:v>2906</c:v>
                </c:pt>
                <c:pt idx="2906">
                  <c:v>2907</c:v>
                </c:pt>
                <c:pt idx="2907">
                  <c:v>2908</c:v>
                </c:pt>
                <c:pt idx="2908">
                  <c:v>2909</c:v>
                </c:pt>
                <c:pt idx="2909">
                  <c:v>2910</c:v>
                </c:pt>
                <c:pt idx="2910">
                  <c:v>2911</c:v>
                </c:pt>
                <c:pt idx="2911">
                  <c:v>2912</c:v>
                </c:pt>
                <c:pt idx="2912">
                  <c:v>2913</c:v>
                </c:pt>
                <c:pt idx="2913">
                  <c:v>2914</c:v>
                </c:pt>
                <c:pt idx="2914">
                  <c:v>2915</c:v>
                </c:pt>
                <c:pt idx="2915">
                  <c:v>2916</c:v>
                </c:pt>
                <c:pt idx="2916">
                  <c:v>2917</c:v>
                </c:pt>
                <c:pt idx="2917">
                  <c:v>2918</c:v>
                </c:pt>
                <c:pt idx="2918">
                  <c:v>2919</c:v>
                </c:pt>
                <c:pt idx="2919">
                  <c:v>2920</c:v>
                </c:pt>
                <c:pt idx="2920">
                  <c:v>2921</c:v>
                </c:pt>
                <c:pt idx="2921">
                  <c:v>2922</c:v>
                </c:pt>
                <c:pt idx="2922">
                  <c:v>2923</c:v>
                </c:pt>
                <c:pt idx="2923">
                  <c:v>2924</c:v>
                </c:pt>
                <c:pt idx="2924">
                  <c:v>2925</c:v>
                </c:pt>
                <c:pt idx="2925">
                  <c:v>2926</c:v>
                </c:pt>
                <c:pt idx="2926">
                  <c:v>2927</c:v>
                </c:pt>
                <c:pt idx="2927">
                  <c:v>2928</c:v>
                </c:pt>
                <c:pt idx="2928">
                  <c:v>2929</c:v>
                </c:pt>
                <c:pt idx="2929">
                  <c:v>2930</c:v>
                </c:pt>
                <c:pt idx="2930">
                  <c:v>2931</c:v>
                </c:pt>
                <c:pt idx="2931">
                  <c:v>2932</c:v>
                </c:pt>
                <c:pt idx="2932">
                  <c:v>2933</c:v>
                </c:pt>
                <c:pt idx="2933">
                  <c:v>2934</c:v>
                </c:pt>
                <c:pt idx="2934">
                  <c:v>2935</c:v>
                </c:pt>
                <c:pt idx="2935">
                  <c:v>2936</c:v>
                </c:pt>
                <c:pt idx="2936">
                  <c:v>2937</c:v>
                </c:pt>
                <c:pt idx="2937">
                  <c:v>2938</c:v>
                </c:pt>
                <c:pt idx="2938">
                  <c:v>2939</c:v>
                </c:pt>
                <c:pt idx="2939">
                  <c:v>2940</c:v>
                </c:pt>
                <c:pt idx="2940">
                  <c:v>2941</c:v>
                </c:pt>
                <c:pt idx="2941">
                  <c:v>2942</c:v>
                </c:pt>
                <c:pt idx="2942">
                  <c:v>2943</c:v>
                </c:pt>
                <c:pt idx="2943">
                  <c:v>2944</c:v>
                </c:pt>
                <c:pt idx="2944">
                  <c:v>2945</c:v>
                </c:pt>
                <c:pt idx="2945">
                  <c:v>2946</c:v>
                </c:pt>
                <c:pt idx="2946">
                  <c:v>2947</c:v>
                </c:pt>
                <c:pt idx="2947">
                  <c:v>2948</c:v>
                </c:pt>
                <c:pt idx="2948">
                  <c:v>2949</c:v>
                </c:pt>
                <c:pt idx="2949">
                  <c:v>2950</c:v>
                </c:pt>
                <c:pt idx="2950">
                  <c:v>2951</c:v>
                </c:pt>
                <c:pt idx="2951">
                  <c:v>2952</c:v>
                </c:pt>
                <c:pt idx="2952">
                  <c:v>2953</c:v>
                </c:pt>
                <c:pt idx="2953">
                  <c:v>2954</c:v>
                </c:pt>
                <c:pt idx="2954">
                  <c:v>2955</c:v>
                </c:pt>
                <c:pt idx="2955">
                  <c:v>2956</c:v>
                </c:pt>
                <c:pt idx="2956">
                  <c:v>2957</c:v>
                </c:pt>
                <c:pt idx="2957">
                  <c:v>2958</c:v>
                </c:pt>
                <c:pt idx="2958">
                  <c:v>2959</c:v>
                </c:pt>
                <c:pt idx="2959">
                  <c:v>2960</c:v>
                </c:pt>
                <c:pt idx="2960">
                  <c:v>2961</c:v>
                </c:pt>
                <c:pt idx="2961">
                  <c:v>2962</c:v>
                </c:pt>
                <c:pt idx="2962">
                  <c:v>2963</c:v>
                </c:pt>
                <c:pt idx="2963">
                  <c:v>2964</c:v>
                </c:pt>
                <c:pt idx="2964">
                  <c:v>2965</c:v>
                </c:pt>
                <c:pt idx="2965">
                  <c:v>2966</c:v>
                </c:pt>
                <c:pt idx="2966">
                  <c:v>2967</c:v>
                </c:pt>
                <c:pt idx="2967">
                  <c:v>2968</c:v>
                </c:pt>
                <c:pt idx="2968">
                  <c:v>2969</c:v>
                </c:pt>
                <c:pt idx="2969">
                  <c:v>2970</c:v>
                </c:pt>
                <c:pt idx="2970">
                  <c:v>2971</c:v>
                </c:pt>
                <c:pt idx="2971">
                  <c:v>2972</c:v>
                </c:pt>
                <c:pt idx="2972">
                  <c:v>2973</c:v>
                </c:pt>
                <c:pt idx="2973">
                  <c:v>2974</c:v>
                </c:pt>
                <c:pt idx="2974">
                  <c:v>2975</c:v>
                </c:pt>
                <c:pt idx="2975">
                  <c:v>2976</c:v>
                </c:pt>
                <c:pt idx="2976">
                  <c:v>2977</c:v>
                </c:pt>
                <c:pt idx="2977">
                  <c:v>2978</c:v>
                </c:pt>
                <c:pt idx="2978">
                  <c:v>2979</c:v>
                </c:pt>
                <c:pt idx="2979">
                  <c:v>2980</c:v>
                </c:pt>
                <c:pt idx="2980">
                  <c:v>2981</c:v>
                </c:pt>
                <c:pt idx="2981">
                  <c:v>2982</c:v>
                </c:pt>
                <c:pt idx="2982">
                  <c:v>2983</c:v>
                </c:pt>
                <c:pt idx="2983">
                  <c:v>2984</c:v>
                </c:pt>
                <c:pt idx="2984">
                  <c:v>2985</c:v>
                </c:pt>
                <c:pt idx="2985">
                  <c:v>2986</c:v>
                </c:pt>
                <c:pt idx="2986">
                  <c:v>2987</c:v>
                </c:pt>
                <c:pt idx="2987">
                  <c:v>2988</c:v>
                </c:pt>
                <c:pt idx="2988">
                  <c:v>2989</c:v>
                </c:pt>
                <c:pt idx="2989">
                  <c:v>2990</c:v>
                </c:pt>
                <c:pt idx="2990">
                  <c:v>2991</c:v>
                </c:pt>
                <c:pt idx="2991">
                  <c:v>2992</c:v>
                </c:pt>
                <c:pt idx="2992">
                  <c:v>2993</c:v>
                </c:pt>
                <c:pt idx="2993">
                  <c:v>2994</c:v>
                </c:pt>
                <c:pt idx="2994">
                  <c:v>2995</c:v>
                </c:pt>
                <c:pt idx="2995">
                  <c:v>2996</c:v>
                </c:pt>
                <c:pt idx="2996">
                  <c:v>2997</c:v>
                </c:pt>
                <c:pt idx="2997">
                  <c:v>2998</c:v>
                </c:pt>
                <c:pt idx="2998">
                  <c:v>2999</c:v>
                </c:pt>
                <c:pt idx="2999">
                  <c:v>3000</c:v>
                </c:pt>
                <c:pt idx="3000">
                  <c:v>3001</c:v>
                </c:pt>
                <c:pt idx="3001">
                  <c:v>3002</c:v>
                </c:pt>
                <c:pt idx="3002">
                  <c:v>3003</c:v>
                </c:pt>
                <c:pt idx="3003">
                  <c:v>3004</c:v>
                </c:pt>
                <c:pt idx="3004">
                  <c:v>3005</c:v>
                </c:pt>
                <c:pt idx="3005">
                  <c:v>3006</c:v>
                </c:pt>
                <c:pt idx="3006">
                  <c:v>3007</c:v>
                </c:pt>
                <c:pt idx="3007">
                  <c:v>3008</c:v>
                </c:pt>
                <c:pt idx="3008">
                  <c:v>3009</c:v>
                </c:pt>
                <c:pt idx="3009">
                  <c:v>3010</c:v>
                </c:pt>
                <c:pt idx="3010">
                  <c:v>3011</c:v>
                </c:pt>
                <c:pt idx="3011">
                  <c:v>3012</c:v>
                </c:pt>
                <c:pt idx="3012">
                  <c:v>3013</c:v>
                </c:pt>
                <c:pt idx="3013">
                  <c:v>3014</c:v>
                </c:pt>
                <c:pt idx="3014">
                  <c:v>3015</c:v>
                </c:pt>
                <c:pt idx="3015">
                  <c:v>3016</c:v>
                </c:pt>
                <c:pt idx="3016">
                  <c:v>3017</c:v>
                </c:pt>
                <c:pt idx="3017">
                  <c:v>3018</c:v>
                </c:pt>
                <c:pt idx="3018">
                  <c:v>3019</c:v>
                </c:pt>
                <c:pt idx="3019">
                  <c:v>3020</c:v>
                </c:pt>
                <c:pt idx="3020">
                  <c:v>3021</c:v>
                </c:pt>
                <c:pt idx="3021">
                  <c:v>3022</c:v>
                </c:pt>
                <c:pt idx="3022">
                  <c:v>3023</c:v>
                </c:pt>
                <c:pt idx="3023">
                  <c:v>3024</c:v>
                </c:pt>
                <c:pt idx="3024">
                  <c:v>3025</c:v>
                </c:pt>
                <c:pt idx="3025">
                  <c:v>3026</c:v>
                </c:pt>
                <c:pt idx="3026">
                  <c:v>3027</c:v>
                </c:pt>
                <c:pt idx="3027">
                  <c:v>3028</c:v>
                </c:pt>
                <c:pt idx="3028">
                  <c:v>3029</c:v>
                </c:pt>
                <c:pt idx="3029">
                  <c:v>3030</c:v>
                </c:pt>
                <c:pt idx="3030">
                  <c:v>3031</c:v>
                </c:pt>
                <c:pt idx="3031">
                  <c:v>3032</c:v>
                </c:pt>
                <c:pt idx="3032">
                  <c:v>3033</c:v>
                </c:pt>
                <c:pt idx="3033">
                  <c:v>3034</c:v>
                </c:pt>
                <c:pt idx="3034">
                  <c:v>3035</c:v>
                </c:pt>
                <c:pt idx="3035">
                  <c:v>3036</c:v>
                </c:pt>
                <c:pt idx="3036">
                  <c:v>3037</c:v>
                </c:pt>
                <c:pt idx="3037">
                  <c:v>3038</c:v>
                </c:pt>
                <c:pt idx="3038">
                  <c:v>3039</c:v>
                </c:pt>
                <c:pt idx="3039">
                  <c:v>3040</c:v>
                </c:pt>
                <c:pt idx="3040">
                  <c:v>3041</c:v>
                </c:pt>
                <c:pt idx="3041">
                  <c:v>3042</c:v>
                </c:pt>
                <c:pt idx="3042">
                  <c:v>3043</c:v>
                </c:pt>
                <c:pt idx="3043">
                  <c:v>3044</c:v>
                </c:pt>
                <c:pt idx="3044">
                  <c:v>3045</c:v>
                </c:pt>
                <c:pt idx="3045">
                  <c:v>3046</c:v>
                </c:pt>
                <c:pt idx="3046">
                  <c:v>3047</c:v>
                </c:pt>
                <c:pt idx="3047">
                  <c:v>3048</c:v>
                </c:pt>
                <c:pt idx="3048">
                  <c:v>3049</c:v>
                </c:pt>
                <c:pt idx="3049">
                  <c:v>3050</c:v>
                </c:pt>
                <c:pt idx="3050">
                  <c:v>3051</c:v>
                </c:pt>
                <c:pt idx="3051">
                  <c:v>3052</c:v>
                </c:pt>
                <c:pt idx="3052">
                  <c:v>3053</c:v>
                </c:pt>
                <c:pt idx="3053">
                  <c:v>3054</c:v>
                </c:pt>
                <c:pt idx="3054">
                  <c:v>3055</c:v>
                </c:pt>
                <c:pt idx="3055">
                  <c:v>3056</c:v>
                </c:pt>
                <c:pt idx="3056">
                  <c:v>3057</c:v>
                </c:pt>
                <c:pt idx="3057">
                  <c:v>3058</c:v>
                </c:pt>
                <c:pt idx="3058">
                  <c:v>3059</c:v>
                </c:pt>
                <c:pt idx="3059">
                  <c:v>3060</c:v>
                </c:pt>
                <c:pt idx="3060">
                  <c:v>3061</c:v>
                </c:pt>
                <c:pt idx="3061">
                  <c:v>3062</c:v>
                </c:pt>
                <c:pt idx="3062">
                  <c:v>3063</c:v>
                </c:pt>
                <c:pt idx="3063">
                  <c:v>3064</c:v>
                </c:pt>
                <c:pt idx="3064">
                  <c:v>3065</c:v>
                </c:pt>
                <c:pt idx="3065">
                  <c:v>3066</c:v>
                </c:pt>
                <c:pt idx="3066">
                  <c:v>3067</c:v>
                </c:pt>
                <c:pt idx="3067">
                  <c:v>3068</c:v>
                </c:pt>
                <c:pt idx="3068">
                  <c:v>3069</c:v>
                </c:pt>
                <c:pt idx="3069">
                  <c:v>3070</c:v>
                </c:pt>
                <c:pt idx="3070">
                  <c:v>3071</c:v>
                </c:pt>
                <c:pt idx="3071">
                  <c:v>3072</c:v>
                </c:pt>
                <c:pt idx="3072">
                  <c:v>3073</c:v>
                </c:pt>
                <c:pt idx="3073">
                  <c:v>3074</c:v>
                </c:pt>
                <c:pt idx="3074">
                  <c:v>3075</c:v>
                </c:pt>
                <c:pt idx="3075">
                  <c:v>3076</c:v>
                </c:pt>
                <c:pt idx="3076">
                  <c:v>3077</c:v>
                </c:pt>
                <c:pt idx="3077">
                  <c:v>3078</c:v>
                </c:pt>
                <c:pt idx="3078">
                  <c:v>3079</c:v>
                </c:pt>
                <c:pt idx="3079">
                  <c:v>3080</c:v>
                </c:pt>
                <c:pt idx="3080">
                  <c:v>3081</c:v>
                </c:pt>
                <c:pt idx="3081">
                  <c:v>3082</c:v>
                </c:pt>
                <c:pt idx="3082">
                  <c:v>3083</c:v>
                </c:pt>
                <c:pt idx="3083">
                  <c:v>3084</c:v>
                </c:pt>
                <c:pt idx="3084">
                  <c:v>3085</c:v>
                </c:pt>
                <c:pt idx="3085">
                  <c:v>3086</c:v>
                </c:pt>
                <c:pt idx="3086">
                  <c:v>3087</c:v>
                </c:pt>
                <c:pt idx="3087">
                  <c:v>3088</c:v>
                </c:pt>
                <c:pt idx="3088">
                  <c:v>3089</c:v>
                </c:pt>
                <c:pt idx="3089">
                  <c:v>3090</c:v>
                </c:pt>
                <c:pt idx="3090">
                  <c:v>3091</c:v>
                </c:pt>
                <c:pt idx="3091">
                  <c:v>3092</c:v>
                </c:pt>
                <c:pt idx="3092">
                  <c:v>3093</c:v>
                </c:pt>
                <c:pt idx="3093">
                  <c:v>3094</c:v>
                </c:pt>
                <c:pt idx="3094">
                  <c:v>3095</c:v>
                </c:pt>
                <c:pt idx="3095">
                  <c:v>3096</c:v>
                </c:pt>
                <c:pt idx="3096">
                  <c:v>3097</c:v>
                </c:pt>
                <c:pt idx="3097">
                  <c:v>3098</c:v>
                </c:pt>
                <c:pt idx="3098">
                  <c:v>3099</c:v>
                </c:pt>
                <c:pt idx="3099">
                  <c:v>3100</c:v>
                </c:pt>
                <c:pt idx="3100">
                  <c:v>3101</c:v>
                </c:pt>
                <c:pt idx="3101">
                  <c:v>3102</c:v>
                </c:pt>
                <c:pt idx="3102">
                  <c:v>3103</c:v>
                </c:pt>
                <c:pt idx="3103">
                  <c:v>3104</c:v>
                </c:pt>
                <c:pt idx="3104">
                  <c:v>3105</c:v>
                </c:pt>
                <c:pt idx="3105">
                  <c:v>3106</c:v>
                </c:pt>
                <c:pt idx="3106">
                  <c:v>3107</c:v>
                </c:pt>
                <c:pt idx="3107">
                  <c:v>3108</c:v>
                </c:pt>
                <c:pt idx="3108">
                  <c:v>3109</c:v>
                </c:pt>
                <c:pt idx="3109">
                  <c:v>3110</c:v>
                </c:pt>
                <c:pt idx="3110">
                  <c:v>3111</c:v>
                </c:pt>
                <c:pt idx="3111">
                  <c:v>3112</c:v>
                </c:pt>
                <c:pt idx="3112">
                  <c:v>3113</c:v>
                </c:pt>
                <c:pt idx="3113">
                  <c:v>3114</c:v>
                </c:pt>
                <c:pt idx="3114">
                  <c:v>3115</c:v>
                </c:pt>
                <c:pt idx="3115">
                  <c:v>3116</c:v>
                </c:pt>
                <c:pt idx="3116">
                  <c:v>3117</c:v>
                </c:pt>
                <c:pt idx="3117">
                  <c:v>3118</c:v>
                </c:pt>
                <c:pt idx="3118">
                  <c:v>3119</c:v>
                </c:pt>
                <c:pt idx="3119">
                  <c:v>3120</c:v>
                </c:pt>
                <c:pt idx="3120">
                  <c:v>3121</c:v>
                </c:pt>
                <c:pt idx="3121">
                  <c:v>3122</c:v>
                </c:pt>
                <c:pt idx="3122">
                  <c:v>3123</c:v>
                </c:pt>
                <c:pt idx="3123">
                  <c:v>3124</c:v>
                </c:pt>
                <c:pt idx="3124">
                  <c:v>3125</c:v>
                </c:pt>
                <c:pt idx="3125">
                  <c:v>3126</c:v>
                </c:pt>
                <c:pt idx="3126">
                  <c:v>3127</c:v>
                </c:pt>
                <c:pt idx="3127">
                  <c:v>3128</c:v>
                </c:pt>
                <c:pt idx="3128">
                  <c:v>3129</c:v>
                </c:pt>
                <c:pt idx="3129">
                  <c:v>3130</c:v>
                </c:pt>
                <c:pt idx="3130">
                  <c:v>3131</c:v>
                </c:pt>
                <c:pt idx="3131">
                  <c:v>3132</c:v>
                </c:pt>
                <c:pt idx="3132">
                  <c:v>3133</c:v>
                </c:pt>
                <c:pt idx="3133">
                  <c:v>3134</c:v>
                </c:pt>
                <c:pt idx="3134">
                  <c:v>3135</c:v>
                </c:pt>
                <c:pt idx="3135">
                  <c:v>3136</c:v>
                </c:pt>
                <c:pt idx="3136">
                  <c:v>3137</c:v>
                </c:pt>
                <c:pt idx="3137">
                  <c:v>3138</c:v>
                </c:pt>
                <c:pt idx="3138">
                  <c:v>3139</c:v>
                </c:pt>
                <c:pt idx="3139">
                  <c:v>3140</c:v>
                </c:pt>
                <c:pt idx="3140">
                  <c:v>3141</c:v>
                </c:pt>
                <c:pt idx="3141">
                  <c:v>3142</c:v>
                </c:pt>
                <c:pt idx="3142">
                  <c:v>3143</c:v>
                </c:pt>
                <c:pt idx="3143">
                  <c:v>3144</c:v>
                </c:pt>
                <c:pt idx="3144">
                  <c:v>3145</c:v>
                </c:pt>
                <c:pt idx="3145">
                  <c:v>3146</c:v>
                </c:pt>
                <c:pt idx="3146">
                  <c:v>3147</c:v>
                </c:pt>
                <c:pt idx="3147">
                  <c:v>3148</c:v>
                </c:pt>
                <c:pt idx="3148">
                  <c:v>3149</c:v>
                </c:pt>
                <c:pt idx="3149">
                  <c:v>3150</c:v>
                </c:pt>
                <c:pt idx="3150">
                  <c:v>3151</c:v>
                </c:pt>
                <c:pt idx="3151">
                  <c:v>3152</c:v>
                </c:pt>
                <c:pt idx="3152">
                  <c:v>3153</c:v>
                </c:pt>
                <c:pt idx="3153">
                  <c:v>3154</c:v>
                </c:pt>
                <c:pt idx="3154">
                  <c:v>3155</c:v>
                </c:pt>
                <c:pt idx="3155">
                  <c:v>3156</c:v>
                </c:pt>
                <c:pt idx="3156">
                  <c:v>3157</c:v>
                </c:pt>
                <c:pt idx="3157">
                  <c:v>3158</c:v>
                </c:pt>
                <c:pt idx="3158">
                  <c:v>3159</c:v>
                </c:pt>
                <c:pt idx="3159">
                  <c:v>3160</c:v>
                </c:pt>
                <c:pt idx="3160">
                  <c:v>3161</c:v>
                </c:pt>
                <c:pt idx="3161">
                  <c:v>3162</c:v>
                </c:pt>
                <c:pt idx="3162">
                  <c:v>3163</c:v>
                </c:pt>
                <c:pt idx="3163">
                  <c:v>3164</c:v>
                </c:pt>
                <c:pt idx="3164">
                  <c:v>3165</c:v>
                </c:pt>
                <c:pt idx="3165">
                  <c:v>3166</c:v>
                </c:pt>
                <c:pt idx="3166">
                  <c:v>3167</c:v>
                </c:pt>
                <c:pt idx="3167">
                  <c:v>3168</c:v>
                </c:pt>
                <c:pt idx="3168">
                  <c:v>3169</c:v>
                </c:pt>
                <c:pt idx="3169">
                  <c:v>3170</c:v>
                </c:pt>
                <c:pt idx="3170">
                  <c:v>3171</c:v>
                </c:pt>
                <c:pt idx="3171">
                  <c:v>3172</c:v>
                </c:pt>
                <c:pt idx="3172">
                  <c:v>3173</c:v>
                </c:pt>
                <c:pt idx="3173">
                  <c:v>3174</c:v>
                </c:pt>
                <c:pt idx="3174">
                  <c:v>3175</c:v>
                </c:pt>
                <c:pt idx="3175">
                  <c:v>3176</c:v>
                </c:pt>
                <c:pt idx="3176">
                  <c:v>3177</c:v>
                </c:pt>
                <c:pt idx="3177">
                  <c:v>3178</c:v>
                </c:pt>
                <c:pt idx="3178">
                  <c:v>3179</c:v>
                </c:pt>
                <c:pt idx="3179">
                  <c:v>3180</c:v>
                </c:pt>
                <c:pt idx="3180">
                  <c:v>3181</c:v>
                </c:pt>
                <c:pt idx="3181">
                  <c:v>3182</c:v>
                </c:pt>
                <c:pt idx="3182">
                  <c:v>3183</c:v>
                </c:pt>
                <c:pt idx="3183">
                  <c:v>3184</c:v>
                </c:pt>
                <c:pt idx="3184">
                  <c:v>3185</c:v>
                </c:pt>
                <c:pt idx="3185">
                  <c:v>3186</c:v>
                </c:pt>
                <c:pt idx="3186">
                  <c:v>3187</c:v>
                </c:pt>
                <c:pt idx="3187">
                  <c:v>3188</c:v>
                </c:pt>
                <c:pt idx="3188">
                  <c:v>3189</c:v>
                </c:pt>
                <c:pt idx="3189">
                  <c:v>3190</c:v>
                </c:pt>
                <c:pt idx="3190">
                  <c:v>3191</c:v>
                </c:pt>
                <c:pt idx="3191">
                  <c:v>3192</c:v>
                </c:pt>
                <c:pt idx="3192">
                  <c:v>3193</c:v>
                </c:pt>
                <c:pt idx="3193">
                  <c:v>3194</c:v>
                </c:pt>
                <c:pt idx="3194">
                  <c:v>3195</c:v>
                </c:pt>
                <c:pt idx="3195">
                  <c:v>3196</c:v>
                </c:pt>
                <c:pt idx="3196">
                  <c:v>3197</c:v>
                </c:pt>
                <c:pt idx="3197">
                  <c:v>3198</c:v>
                </c:pt>
                <c:pt idx="3198">
                  <c:v>3199</c:v>
                </c:pt>
                <c:pt idx="3199">
                  <c:v>3200</c:v>
                </c:pt>
                <c:pt idx="3200">
                  <c:v>3201</c:v>
                </c:pt>
                <c:pt idx="3201">
                  <c:v>3202</c:v>
                </c:pt>
                <c:pt idx="3202">
                  <c:v>3203</c:v>
                </c:pt>
                <c:pt idx="3203">
                  <c:v>3204</c:v>
                </c:pt>
                <c:pt idx="3204">
                  <c:v>3205</c:v>
                </c:pt>
                <c:pt idx="3205">
                  <c:v>3206</c:v>
                </c:pt>
                <c:pt idx="3206">
                  <c:v>3207</c:v>
                </c:pt>
                <c:pt idx="3207">
                  <c:v>3208</c:v>
                </c:pt>
                <c:pt idx="3208">
                  <c:v>3209</c:v>
                </c:pt>
                <c:pt idx="3209">
                  <c:v>3210</c:v>
                </c:pt>
                <c:pt idx="3210">
                  <c:v>3211</c:v>
                </c:pt>
                <c:pt idx="3211">
                  <c:v>3212</c:v>
                </c:pt>
                <c:pt idx="3212">
                  <c:v>3213</c:v>
                </c:pt>
                <c:pt idx="3213">
                  <c:v>3214</c:v>
                </c:pt>
                <c:pt idx="3214">
                  <c:v>3215</c:v>
                </c:pt>
                <c:pt idx="3215">
                  <c:v>3216</c:v>
                </c:pt>
                <c:pt idx="3216">
                  <c:v>3217</c:v>
                </c:pt>
                <c:pt idx="3217">
                  <c:v>3218</c:v>
                </c:pt>
                <c:pt idx="3218">
                  <c:v>3219</c:v>
                </c:pt>
                <c:pt idx="3219">
                  <c:v>3220</c:v>
                </c:pt>
                <c:pt idx="3220">
                  <c:v>3221</c:v>
                </c:pt>
                <c:pt idx="3221">
                  <c:v>3222</c:v>
                </c:pt>
                <c:pt idx="3222">
                  <c:v>3223</c:v>
                </c:pt>
                <c:pt idx="3223">
                  <c:v>3224</c:v>
                </c:pt>
                <c:pt idx="3224">
                  <c:v>3225</c:v>
                </c:pt>
                <c:pt idx="3225">
                  <c:v>3226</c:v>
                </c:pt>
                <c:pt idx="3226">
                  <c:v>3227</c:v>
                </c:pt>
                <c:pt idx="3227">
                  <c:v>3228</c:v>
                </c:pt>
                <c:pt idx="3228">
                  <c:v>3229</c:v>
                </c:pt>
                <c:pt idx="3229">
                  <c:v>3230</c:v>
                </c:pt>
                <c:pt idx="3230">
                  <c:v>3231</c:v>
                </c:pt>
                <c:pt idx="3231">
                  <c:v>3232</c:v>
                </c:pt>
                <c:pt idx="3232">
                  <c:v>3233</c:v>
                </c:pt>
                <c:pt idx="3233">
                  <c:v>3234</c:v>
                </c:pt>
                <c:pt idx="3234">
                  <c:v>3235</c:v>
                </c:pt>
                <c:pt idx="3235">
                  <c:v>3236</c:v>
                </c:pt>
                <c:pt idx="3236">
                  <c:v>3237</c:v>
                </c:pt>
                <c:pt idx="3237">
                  <c:v>3238</c:v>
                </c:pt>
                <c:pt idx="3238">
                  <c:v>3239</c:v>
                </c:pt>
                <c:pt idx="3239">
                  <c:v>3240</c:v>
                </c:pt>
                <c:pt idx="3240">
                  <c:v>3241</c:v>
                </c:pt>
                <c:pt idx="3241">
                  <c:v>3242</c:v>
                </c:pt>
                <c:pt idx="3242">
                  <c:v>3243</c:v>
                </c:pt>
                <c:pt idx="3243">
                  <c:v>3244</c:v>
                </c:pt>
                <c:pt idx="3244">
                  <c:v>3245</c:v>
                </c:pt>
                <c:pt idx="3245">
                  <c:v>3246</c:v>
                </c:pt>
                <c:pt idx="3246">
                  <c:v>3247</c:v>
                </c:pt>
                <c:pt idx="3247">
                  <c:v>3248</c:v>
                </c:pt>
                <c:pt idx="3248">
                  <c:v>3249</c:v>
                </c:pt>
                <c:pt idx="3249">
                  <c:v>3250</c:v>
                </c:pt>
                <c:pt idx="3250">
                  <c:v>3251</c:v>
                </c:pt>
                <c:pt idx="3251">
                  <c:v>3252</c:v>
                </c:pt>
                <c:pt idx="3252">
                  <c:v>3253</c:v>
                </c:pt>
                <c:pt idx="3253">
                  <c:v>3254</c:v>
                </c:pt>
                <c:pt idx="3254">
                  <c:v>3255</c:v>
                </c:pt>
                <c:pt idx="3255">
                  <c:v>3256</c:v>
                </c:pt>
                <c:pt idx="3256">
                  <c:v>3257</c:v>
                </c:pt>
                <c:pt idx="3257">
                  <c:v>3258</c:v>
                </c:pt>
                <c:pt idx="3258">
                  <c:v>3259</c:v>
                </c:pt>
                <c:pt idx="3259">
                  <c:v>3260</c:v>
                </c:pt>
                <c:pt idx="3260">
                  <c:v>3261</c:v>
                </c:pt>
                <c:pt idx="3261">
                  <c:v>3262</c:v>
                </c:pt>
                <c:pt idx="3262">
                  <c:v>3263</c:v>
                </c:pt>
                <c:pt idx="3263">
                  <c:v>3264</c:v>
                </c:pt>
                <c:pt idx="3264">
                  <c:v>3265</c:v>
                </c:pt>
                <c:pt idx="3265">
                  <c:v>3266</c:v>
                </c:pt>
                <c:pt idx="3266">
                  <c:v>3267</c:v>
                </c:pt>
                <c:pt idx="3267">
                  <c:v>3268</c:v>
                </c:pt>
                <c:pt idx="3268">
                  <c:v>3269</c:v>
                </c:pt>
                <c:pt idx="3269">
                  <c:v>3270</c:v>
                </c:pt>
                <c:pt idx="3270">
                  <c:v>3271</c:v>
                </c:pt>
                <c:pt idx="3271">
                  <c:v>3272</c:v>
                </c:pt>
                <c:pt idx="3272">
                  <c:v>3273</c:v>
                </c:pt>
                <c:pt idx="3273">
                  <c:v>3274</c:v>
                </c:pt>
                <c:pt idx="3274">
                  <c:v>3275</c:v>
                </c:pt>
                <c:pt idx="3275">
                  <c:v>3276</c:v>
                </c:pt>
                <c:pt idx="3276">
                  <c:v>3277</c:v>
                </c:pt>
                <c:pt idx="3277">
                  <c:v>3278</c:v>
                </c:pt>
                <c:pt idx="3278">
                  <c:v>3279</c:v>
                </c:pt>
                <c:pt idx="3279">
                  <c:v>3280</c:v>
                </c:pt>
                <c:pt idx="3280">
                  <c:v>3281</c:v>
                </c:pt>
                <c:pt idx="3281">
                  <c:v>3282</c:v>
                </c:pt>
                <c:pt idx="3282">
                  <c:v>3283</c:v>
                </c:pt>
                <c:pt idx="3283">
                  <c:v>3284</c:v>
                </c:pt>
                <c:pt idx="3284">
                  <c:v>3285</c:v>
                </c:pt>
                <c:pt idx="3285">
                  <c:v>3286</c:v>
                </c:pt>
                <c:pt idx="3286">
                  <c:v>3287</c:v>
                </c:pt>
                <c:pt idx="3287">
                  <c:v>3288</c:v>
                </c:pt>
                <c:pt idx="3288">
                  <c:v>3289</c:v>
                </c:pt>
                <c:pt idx="3289">
                  <c:v>3290</c:v>
                </c:pt>
                <c:pt idx="3290">
                  <c:v>3291</c:v>
                </c:pt>
                <c:pt idx="3291">
                  <c:v>3292</c:v>
                </c:pt>
                <c:pt idx="3292">
                  <c:v>3293</c:v>
                </c:pt>
                <c:pt idx="3293">
                  <c:v>3294</c:v>
                </c:pt>
                <c:pt idx="3294">
                  <c:v>3295</c:v>
                </c:pt>
                <c:pt idx="3295">
                  <c:v>3296</c:v>
                </c:pt>
                <c:pt idx="3296">
                  <c:v>3297</c:v>
                </c:pt>
                <c:pt idx="3297">
                  <c:v>3298</c:v>
                </c:pt>
                <c:pt idx="3298">
                  <c:v>3299</c:v>
                </c:pt>
                <c:pt idx="3299">
                  <c:v>3300</c:v>
                </c:pt>
                <c:pt idx="3300">
                  <c:v>3301</c:v>
                </c:pt>
                <c:pt idx="3301">
                  <c:v>3302</c:v>
                </c:pt>
                <c:pt idx="3302">
                  <c:v>3303</c:v>
                </c:pt>
                <c:pt idx="3303">
                  <c:v>3304</c:v>
                </c:pt>
                <c:pt idx="3304">
                  <c:v>3305</c:v>
                </c:pt>
                <c:pt idx="3305">
                  <c:v>3306</c:v>
                </c:pt>
                <c:pt idx="3306">
                  <c:v>3307</c:v>
                </c:pt>
                <c:pt idx="3307">
                  <c:v>3308</c:v>
                </c:pt>
                <c:pt idx="3308">
                  <c:v>3309</c:v>
                </c:pt>
                <c:pt idx="3309">
                  <c:v>3310</c:v>
                </c:pt>
                <c:pt idx="3310">
                  <c:v>3311</c:v>
                </c:pt>
                <c:pt idx="3311">
                  <c:v>3312</c:v>
                </c:pt>
                <c:pt idx="3312">
                  <c:v>3313</c:v>
                </c:pt>
                <c:pt idx="3313">
                  <c:v>3314</c:v>
                </c:pt>
                <c:pt idx="3314">
                  <c:v>3315</c:v>
                </c:pt>
                <c:pt idx="3315">
                  <c:v>3316</c:v>
                </c:pt>
                <c:pt idx="3316">
                  <c:v>3317</c:v>
                </c:pt>
                <c:pt idx="3317">
                  <c:v>3318</c:v>
                </c:pt>
                <c:pt idx="3318">
                  <c:v>3319</c:v>
                </c:pt>
                <c:pt idx="3319">
                  <c:v>3320</c:v>
                </c:pt>
                <c:pt idx="3320">
                  <c:v>3321</c:v>
                </c:pt>
                <c:pt idx="3321">
                  <c:v>3322</c:v>
                </c:pt>
                <c:pt idx="3322">
                  <c:v>3323</c:v>
                </c:pt>
                <c:pt idx="3323">
                  <c:v>3324</c:v>
                </c:pt>
                <c:pt idx="3324">
                  <c:v>3325</c:v>
                </c:pt>
                <c:pt idx="3325">
                  <c:v>3326</c:v>
                </c:pt>
                <c:pt idx="3326">
                  <c:v>3327</c:v>
                </c:pt>
                <c:pt idx="3327">
                  <c:v>3328</c:v>
                </c:pt>
                <c:pt idx="3328">
                  <c:v>3329</c:v>
                </c:pt>
                <c:pt idx="3329">
                  <c:v>3330</c:v>
                </c:pt>
                <c:pt idx="3330">
                  <c:v>3331</c:v>
                </c:pt>
                <c:pt idx="3331">
                  <c:v>3332</c:v>
                </c:pt>
                <c:pt idx="3332">
                  <c:v>3333</c:v>
                </c:pt>
                <c:pt idx="3333">
                  <c:v>3334</c:v>
                </c:pt>
                <c:pt idx="3334">
                  <c:v>3335</c:v>
                </c:pt>
                <c:pt idx="3335">
                  <c:v>3336</c:v>
                </c:pt>
                <c:pt idx="3336">
                  <c:v>3337</c:v>
                </c:pt>
                <c:pt idx="3337">
                  <c:v>3338</c:v>
                </c:pt>
                <c:pt idx="3338">
                  <c:v>3339</c:v>
                </c:pt>
                <c:pt idx="3339">
                  <c:v>3340</c:v>
                </c:pt>
                <c:pt idx="3340">
                  <c:v>3341</c:v>
                </c:pt>
                <c:pt idx="3341">
                  <c:v>3342</c:v>
                </c:pt>
                <c:pt idx="3342">
                  <c:v>3343</c:v>
                </c:pt>
                <c:pt idx="3343">
                  <c:v>3344</c:v>
                </c:pt>
                <c:pt idx="3344">
                  <c:v>3345</c:v>
                </c:pt>
                <c:pt idx="3345">
                  <c:v>3346</c:v>
                </c:pt>
                <c:pt idx="3346">
                  <c:v>3347</c:v>
                </c:pt>
                <c:pt idx="3347">
                  <c:v>3348</c:v>
                </c:pt>
                <c:pt idx="3348">
                  <c:v>3349</c:v>
                </c:pt>
                <c:pt idx="3349">
                  <c:v>3350</c:v>
                </c:pt>
                <c:pt idx="3350">
                  <c:v>3351</c:v>
                </c:pt>
                <c:pt idx="3351">
                  <c:v>3352</c:v>
                </c:pt>
                <c:pt idx="3352">
                  <c:v>3353</c:v>
                </c:pt>
                <c:pt idx="3353">
                  <c:v>3354</c:v>
                </c:pt>
                <c:pt idx="3354">
                  <c:v>3355</c:v>
                </c:pt>
                <c:pt idx="3355">
                  <c:v>3356</c:v>
                </c:pt>
                <c:pt idx="3356">
                  <c:v>3357</c:v>
                </c:pt>
                <c:pt idx="3357">
                  <c:v>3358</c:v>
                </c:pt>
                <c:pt idx="3358">
                  <c:v>3359</c:v>
                </c:pt>
                <c:pt idx="3359">
                  <c:v>3360</c:v>
                </c:pt>
                <c:pt idx="3360">
                  <c:v>3361</c:v>
                </c:pt>
                <c:pt idx="3361">
                  <c:v>3362</c:v>
                </c:pt>
                <c:pt idx="3362">
                  <c:v>3363</c:v>
                </c:pt>
                <c:pt idx="3363">
                  <c:v>3364</c:v>
                </c:pt>
                <c:pt idx="3364">
                  <c:v>3365</c:v>
                </c:pt>
                <c:pt idx="3365">
                  <c:v>3366</c:v>
                </c:pt>
                <c:pt idx="3366">
                  <c:v>3367</c:v>
                </c:pt>
                <c:pt idx="3367">
                  <c:v>3368</c:v>
                </c:pt>
                <c:pt idx="3368">
                  <c:v>3369</c:v>
                </c:pt>
                <c:pt idx="3369">
                  <c:v>3370</c:v>
                </c:pt>
                <c:pt idx="3370">
                  <c:v>3371</c:v>
                </c:pt>
                <c:pt idx="3371">
                  <c:v>3372</c:v>
                </c:pt>
                <c:pt idx="3372">
                  <c:v>3373</c:v>
                </c:pt>
                <c:pt idx="3373">
                  <c:v>3374</c:v>
                </c:pt>
                <c:pt idx="3374">
                  <c:v>3375</c:v>
                </c:pt>
                <c:pt idx="3375">
                  <c:v>3376</c:v>
                </c:pt>
                <c:pt idx="3376">
                  <c:v>3377</c:v>
                </c:pt>
                <c:pt idx="3377">
                  <c:v>3378</c:v>
                </c:pt>
                <c:pt idx="3378">
                  <c:v>3379</c:v>
                </c:pt>
                <c:pt idx="3379">
                  <c:v>3380</c:v>
                </c:pt>
                <c:pt idx="3380">
                  <c:v>3381</c:v>
                </c:pt>
                <c:pt idx="3381">
                  <c:v>3382</c:v>
                </c:pt>
                <c:pt idx="3382">
                  <c:v>3383</c:v>
                </c:pt>
                <c:pt idx="3383">
                  <c:v>3384</c:v>
                </c:pt>
                <c:pt idx="3384">
                  <c:v>3385</c:v>
                </c:pt>
                <c:pt idx="3385">
                  <c:v>3386</c:v>
                </c:pt>
                <c:pt idx="3386">
                  <c:v>3387</c:v>
                </c:pt>
                <c:pt idx="3387">
                  <c:v>3388</c:v>
                </c:pt>
                <c:pt idx="3388">
                  <c:v>3389</c:v>
                </c:pt>
                <c:pt idx="3389">
                  <c:v>3390</c:v>
                </c:pt>
                <c:pt idx="3390">
                  <c:v>3391</c:v>
                </c:pt>
                <c:pt idx="3391">
                  <c:v>3392</c:v>
                </c:pt>
                <c:pt idx="3392">
                  <c:v>3393</c:v>
                </c:pt>
                <c:pt idx="3393">
                  <c:v>3394</c:v>
                </c:pt>
                <c:pt idx="3394">
                  <c:v>3395</c:v>
                </c:pt>
                <c:pt idx="3395">
                  <c:v>3396</c:v>
                </c:pt>
                <c:pt idx="3396">
                  <c:v>3397</c:v>
                </c:pt>
                <c:pt idx="3397">
                  <c:v>3398</c:v>
                </c:pt>
                <c:pt idx="3398">
                  <c:v>3399</c:v>
                </c:pt>
                <c:pt idx="3399">
                  <c:v>3400</c:v>
                </c:pt>
                <c:pt idx="3400">
                  <c:v>3401</c:v>
                </c:pt>
                <c:pt idx="3401">
                  <c:v>3402</c:v>
                </c:pt>
                <c:pt idx="3402">
                  <c:v>3403</c:v>
                </c:pt>
                <c:pt idx="3403">
                  <c:v>3404</c:v>
                </c:pt>
                <c:pt idx="3404">
                  <c:v>3405</c:v>
                </c:pt>
                <c:pt idx="3405">
                  <c:v>3406</c:v>
                </c:pt>
                <c:pt idx="3406">
                  <c:v>3407</c:v>
                </c:pt>
                <c:pt idx="3407">
                  <c:v>3408</c:v>
                </c:pt>
                <c:pt idx="3408">
                  <c:v>3409</c:v>
                </c:pt>
                <c:pt idx="3409">
                  <c:v>3410</c:v>
                </c:pt>
                <c:pt idx="3410">
                  <c:v>3411</c:v>
                </c:pt>
                <c:pt idx="3411">
                  <c:v>3412</c:v>
                </c:pt>
                <c:pt idx="3412">
                  <c:v>3413</c:v>
                </c:pt>
                <c:pt idx="3413">
                  <c:v>3414</c:v>
                </c:pt>
                <c:pt idx="3414">
                  <c:v>3415</c:v>
                </c:pt>
                <c:pt idx="3415">
                  <c:v>3416</c:v>
                </c:pt>
                <c:pt idx="3416">
                  <c:v>3417</c:v>
                </c:pt>
                <c:pt idx="3417">
                  <c:v>3418</c:v>
                </c:pt>
                <c:pt idx="3418">
                  <c:v>3419</c:v>
                </c:pt>
                <c:pt idx="3419">
                  <c:v>3420</c:v>
                </c:pt>
                <c:pt idx="3420">
                  <c:v>3421</c:v>
                </c:pt>
                <c:pt idx="3421">
                  <c:v>3422</c:v>
                </c:pt>
                <c:pt idx="3422">
                  <c:v>3423</c:v>
                </c:pt>
                <c:pt idx="3423">
                  <c:v>3424</c:v>
                </c:pt>
                <c:pt idx="3424">
                  <c:v>3425</c:v>
                </c:pt>
                <c:pt idx="3425">
                  <c:v>3426</c:v>
                </c:pt>
                <c:pt idx="3426">
                  <c:v>3427</c:v>
                </c:pt>
                <c:pt idx="3427">
                  <c:v>3428</c:v>
                </c:pt>
                <c:pt idx="3428">
                  <c:v>3429</c:v>
                </c:pt>
                <c:pt idx="3429">
                  <c:v>3430</c:v>
                </c:pt>
                <c:pt idx="3430">
                  <c:v>3431</c:v>
                </c:pt>
                <c:pt idx="3431">
                  <c:v>3432</c:v>
                </c:pt>
                <c:pt idx="3432">
                  <c:v>3433</c:v>
                </c:pt>
                <c:pt idx="3433">
                  <c:v>3434</c:v>
                </c:pt>
                <c:pt idx="3434">
                  <c:v>3435</c:v>
                </c:pt>
                <c:pt idx="3435">
                  <c:v>3436</c:v>
                </c:pt>
                <c:pt idx="3436">
                  <c:v>3437</c:v>
                </c:pt>
                <c:pt idx="3437">
                  <c:v>3438</c:v>
                </c:pt>
                <c:pt idx="3438">
                  <c:v>3439</c:v>
                </c:pt>
                <c:pt idx="3439">
                  <c:v>3440</c:v>
                </c:pt>
                <c:pt idx="3440">
                  <c:v>3441</c:v>
                </c:pt>
                <c:pt idx="3441">
                  <c:v>3442</c:v>
                </c:pt>
                <c:pt idx="3442">
                  <c:v>3443</c:v>
                </c:pt>
                <c:pt idx="3443">
                  <c:v>3444</c:v>
                </c:pt>
                <c:pt idx="3444">
                  <c:v>3445</c:v>
                </c:pt>
                <c:pt idx="3445">
                  <c:v>3446</c:v>
                </c:pt>
                <c:pt idx="3446">
                  <c:v>3447</c:v>
                </c:pt>
                <c:pt idx="3447">
                  <c:v>3448</c:v>
                </c:pt>
                <c:pt idx="3448">
                  <c:v>3449</c:v>
                </c:pt>
                <c:pt idx="3449">
                  <c:v>3450</c:v>
                </c:pt>
                <c:pt idx="3450">
                  <c:v>3451</c:v>
                </c:pt>
                <c:pt idx="3451">
                  <c:v>3452</c:v>
                </c:pt>
                <c:pt idx="3452">
                  <c:v>3453</c:v>
                </c:pt>
                <c:pt idx="3453">
                  <c:v>3454</c:v>
                </c:pt>
                <c:pt idx="3454">
                  <c:v>3455</c:v>
                </c:pt>
                <c:pt idx="3455">
                  <c:v>3456</c:v>
                </c:pt>
                <c:pt idx="3456">
                  <c:v>3457</c:v>
                </c:pt>
                <c:pt idx="3457">
                  <c:v>3458</c:v>
                </c:pt>
                <c:pt idx="3458">
                  <c:v>3459</c:v>
                </c:pt>
                <c:pt idx="3459">
                  <c:v>3460</c:v>
                </c:pt>
                <c:pt idx="3460">
                  <c:v>3461</c:v>
                </c:pt>
                <c:pt idx="3461">
                  <c:v>3462</c:v>
                </c:pt>
                <c:pt idx="3462">
                  <c:v>3463</c:v>
                </c:pt>
                <c:pt idx="3463">
                  <c:v>3464</c:v>
                </c:pt>
                <c:pt idx="3464">
                  <c:v>3465</c:v>
                </c:pt>
                <c:pt idx="3465">
                  <c:v>3466</c:v>
                </c:pt>
                <c:pt idx="3466">
                  <c:v>3467</c:v>
                </c:pt>
                <c:pt idx="3467">
                  <c:v>3468</c:v>
                </c:pt>
                <c:pt idx="3468">
                  <c:v>3469</c:v>
                </c:pt>
                <c:pt idx="3469">
                  <c:v>3470</c:v>
                </c:pt>
                <c:pt idx="3470">
                  <c:v>3471</c:v>
                </c:pt>
                <c:pt idx="3471">
                  <c:v>3472</c:v>
                </c:pt>
                <c:pt idx="3472">
                  <c:v>3473</c:v>
                </c:pt>
                <c:pt idx="3473">
                  <c:v>3474</c:v>
                </c:pt>
                <c:pt idx="3474">
                  <c:v>3475</c:v>
                </c:pt>
                <c:pt idx="3475">
                  <c:v>3476</c:v>
                </c:pt>
                <c:pt idx="3476">
                  <c:v>3477</c:v>
                </c:pt>
                <c:pt idx="3477">
                  <c:v>3478</c:v>
                </c:pt>
                <c:pt idx="3478">
                  <c:v>3479</c:v>
                </c:pt>
                <c:pt idx="3479">
                  <c:v>3480</c:v>
                </c:pt>
                <c:pt idx="3480">
                  <c:v>3481</c:v>
                </c:pt>
                <c:pt idx="3481">
                  <c:v>3482</c:v>
                </c:pt>
                <c:pt idx="3482">
                  <c:v>3483</c:v>
                </c:pt>
                <c:pt idx="3483">
                  <c:v>3484</c:v>
                </c:pt>
                <c:pt idx="3484">
                  <c:v>3485</c:v>
                </c:pt>
                <c:pt idx="3485">
                  <c:v>3486</c:v>
                </c:pt>
                <c:pt idx="3486">
                  <c:v>3487</c:v>
                </c:pt>
                <c:pt idx="3487">
                  <c:v>3488</c:v>
                </c:pt>
                <c:pt idx="3488">
                  <c:v>3489</c:v>
                </c:pt>
                <c:pt idx="3489">
                  <c:v>3490</c:v>
                </c:pt>
                <c:pt idx="3490">
                  <c:v>3491</c:v>
                </c:pt>
                <c:pt idx="3491">
                  <c:v>3492</c:v>
                </c:pt>
                <c:pt idx="3492">
                  <c:v>3493</c:v>
                </c:pt>
                <c:pt idx="3493">
                  <c:v>3494</c:v>
                </c:pt>
                <c:pt idx="3494">
                  <c:v>3495</c:v>
                </c:pt>
                <c:pt idx="3495">
                  <c:v>3496</c:v>
                </c:pt>
                <c:pt idx="3496">
                  <c:v>3497</c:v>
                </c:pt>
                <c:pt idx="3497">
                  <c:v>3498</c:v>
                </c:pt>
                <c:pt idx="3498">
                  <c:v>3499</c:v>
                </c:pt>
                <c:pt idx="3499">
                  <c:v>3500</c:v>
                </c:pt>
                <c:pt idx="3500">
                  <c:v>3501</c:v>
                </c:pt>
                <c:pt idx="3501">
                  <c:v>3502</c:v>
                </c:pt>
                <c:pt idx="3502">
                  <c:v>3503</c:v>
                </c:pt>
                <c:pt idx="3503">
                  <c:v>3504</c:v>
                </c:pt>
                <c:pt idx="3504">
                  <c:v>3505</c:v>
                </c:pt>
                <c:pt idx="3505">
                  <c:v>3506</c:v>
                </c:pt>
                <c:pt idx="3506">
                  <c:v>3507</c:v>
                </c:pt>
                <c:pt idx="3507">
                  <c:v>3508</c:v>
                </c:pt>
                <c:pt idx="3508">
                  <c:v>3509</c:v>
                </c:pt>
                <c:pt idx="3509">
                  <c:v>3510</c:v>
                </c:pt>
                <c:pt idx="3510">
                  <c:v>3511</c:v>
                </c:pt>
                <c:pt idx="3511">
                  <c:v>3512</c:v>
                </c:pt>
                <c:pt idx="3512">
                  <c:v>3513</c:v>
                </c:pt>
                <c:pt idx="3513">
                  <c:v>3514</c:v>
                </c:pt>
                <c:pt idx="3514">
                  <c:v>3515</c:v>
                </c:pt>
                <c:pt idx="3515">
                  <c:v>3516</c:v>
                </c:pt>
                <c:pt idx="3516">
                  <c:v>3517</c:v>
                </c:pt>
                <c:pt idx="3517">
                  <c:v>3518</c:v>
                </c:pt>
                <c:pt idx="3518">
                  <c:v>3519</c:v>
                </c:pt>
                <c:pt idx="3519">
                  <c:v>3520</c:v>
                </c:pt>
                <c:pt idx="3520">
                  <c:v>3521</c:v>
                </c:pt>
                <c:pt idx="3521">
                  <c:v>3522</c:v>
                </c:pt>
                <c:pt idx="3522">
                  <c:v>3523</c:v>
                </c:pt>
                <c:pt idx="3523">
                  <c:v>3524</c:v>
                </c:pt>
                <c:pt idx="3524">
                  <c:v>3525</c:v>
                </c:pt>
                <c:pt idx="3525">
                  <c:v>3526</c:v>
                </c:pt>
                <c:pt idx="3526">
                  <c:v>3527</c:v>
                </c:pt>
                <c:pt idx="3527">
                  <c:v>3528</c:v>
                </c:pt>
                <c:pt idx="3528">
                  <c:v>3529</c:v>
                </c:pt>
                <c:pt idx="3529">
                  <c:v>3530</c:v>
                </c:pt>
                <c:pt idx="3530">
                  <c:v>3531</c:v>
                </c:pt>
                <c:pt idx="3531">
                  <c:v>3532</c:v>
                </c:pt>
                <c:pt idx="3532">
                  <c:v>3533</c:v>
                </c:pt>
                <c:pt idx="3533">
                  <c:v>3534</c:v>
                </c:pt>
                <c:pt idx="3534">
                  <c:v>3535</c:v>
                </c:pt>
                <c:pt idx="3535">
                  <c:v>3536</c:v>
                </c:pt>
                <c:pt idx="3536">
                  <c:v>3537</c:v>
                </c:pt>
                <c:pt idx="3537">
                  <c:v>3538</c:v>
                </c:pt>
                <c:pt idx="3538">
                  <c:v>3539</c:v>
                </c:pt>
                <c:pt idx="3539">
                  <c:v>3540</c:v>
                </c:pt>
                <c:pt idx="3540">
                  <c:v>3541</c:v>
                </c:pt>
                <c:pt idx="3541">
                  <c:v>3542</c:v>
                </c:pt>
                <c:pt idx="3542">
                  <c:v>3543</c:v>
                </c:pt>
                <c:pt idx="3543">
                  <c:v>3544</c:v>
                </c:pt>
                <c:pt idx="3544">
                  <c:v>3545</c:v>
                </c:pt>
                <c:pt idx="3545">
                  <c:v>3546</c:v>
                </c:pt>
                <c:pt idx="3546">
                  <c:v>3547</c:v>
                </c:pt>
                <c:pt idx="3547">
                  <c:v>3548</c:v>
                </c:pt>
                <c:pt idx="3548">
                  <c:v>3549</c:v>
                </c:pt>
                <c:pt idx="3549">
                  <c:v>3550</c:v>
                </c:pt>
                <c:pt idx="3550">
                  <c:v>3551</c:v>
                </c:pt>
                <c:pt idx="3551">
                  <c:v>3552</c:v>
                </c:pt>
                <c:pt idx="3552">
                  <c:v>3553</c:v>
                </c:pt>
                <c:pt idx="3553">
                  <c:v>3554</c:v>
                </c:pt>
                <c:pt idx="3554">
                  <c:v>3555</c:v>
                </c:pt>
                <c:pt idx="3555">
                  <c:v>3556</c:v>
                </c:pt>
                <c:pt idx="3556">
                  <c:v>3557</c:v>
                </c:pt>
                <c:pt idx="3557">
                  <c:v>3558</c:v>
                </c:pt>
                <c:pt idx="3558">
                  <c:v>3559</c:v>
                </c:pt>
                <c:pt idx="3559">
                  <c:v>3560</c:v>
                </c:pt>
                <c:pt idx="3560">
                  <c:v>3561</c:v>
                </c:pt>
                <c:pt idx="3561">
                  <c:v>3562</c:v>
                </c:pt>
                <c:pt idx="3562">
                  <c:v>3563</c:v>
                </c:pt>
                <c:pt idx="3563">
                  <c:v>3564</c:v>
                </c:pt>
                <c:pt idx="3564">
                  <c:v>3565</c:v>
                </c:pt>
                <c:pt idx="3565">
                  <c:v>3566</c:v>
                </c:pt>
                <c:pt idx="3566">
                  <c:v>3567</c:v>
                </c:pt>
                <c:pt idx="3567">
                  <c:v>3568</c:v>
                </c:pt>
                <c:pt idx="3568">
                  <c:v>3569</c:v>
                </c:pt>
                <c:pt idx="3569">
                  <c:v>3570</c:v>
                </c:pt>
                <c:pt idx="3570">
                  <c:v>3571</c:v>
                </c:pt>
                <c:pt idx="3571">
                  <c:v>3572</c:v>
                </c:pt>
                <c:pt idx="3572">
                  <c:v>3573</c:v>
                </c:pt>
                <c:pt idx="3573">
                  <c:v>3574</c:v>
                </c:pt>
                <c:pt idx="3574">
                  <c:v>3575</c:v>
                </c:pt>
                <c:pt idx="3575">
                  <c:v>3576</c:v>
                </c:pt>
                <c:pt idx="3576">
                  <c:v>3577</c:v>
                </c:pt>
                <c:pt idx="3577">
                  <c:v>3578</c:v>
                </c:pt>
                <c:pt idx="3578">
                  <c:v>3579</c:v>
                </c:pt>
                <c:pt idx="3579">
                  <c:v>3580</c:v>
                </c:pt>
                <c:pt idx="3580">
                  <c:v>3581</c:v>
                </c:pt>
                <c:pt idx="3581">
                  <c:v>3582</c:v>
                </c:pt>
                <c:pt idx="3582">
                  <c:v>3583</c:v>
                </c:pt>
                <c:pt idx="3583">
                  <c:v>3584</c:v>
                </c:pt>
                <c:pt idx="3584">
                  <c:v>3585</c:v>
                </c:pt>
                <c:pt idx="3585">
                  <c:v>3586</c:v>
                </c:pt>
                <c:pt idx="3586">
                  <c:v>3587</c:v>
                </c:pt>
                <c:pt idx="3587">
                  <c:v>3588</c:v>
                </c:pt>
                <c:pt idx="3588">
                  <c:v>3589</c:v>
                </c:pt>
                <c:pt idx="3589">
                  <c:v>3590</c:v>
                </c:pt>
                <c:pt idx="3590">
                  <c:v>3591</c:v>
                </c:pt>
                <c:pt idx="3591">
                  <c:v>3592</c:v>
                </c:pt>
                <c:pt idx="3592">
                  <c:v>3593</c:v>
                </c:pt>
                <c:pt idx="3593">
                  <c:v>3594</c:v>
                </c:pt>
                <c:pt idx="3594">
                  <c:v>3595</c:v>
                </c:pt>
                <c:pt idx="3595">
                  <c:v>3596</c:v>
                </c:pt>
                <c:pt idx="3596">
                  <c:v>3597</c:v>
                </c:pt>
                <c:pt idx="3597">
                  <c:v>3598</c:v>
                </c:pt>
                <c:pt idx="3598">
                  <c:v>3599</c:v>
                </c:pt>
                <c:pt idx="3599">
                  <c:v>3600</c:v>
                </c:pt>
                <c:pt idx="3600">
                  <c:v>3601</c:v>
                </c:pt>
                <c:pt idx="3601">
                  <c:v>3602</c:v>
                </c:pt>
                <c:pt idx="3602">
                  <c:v>3603</c:v>
                </c:pt>
                <c:pt idx="3603">
                  <c:v>3604</c:v>
                </c:pt>
                <c:pt idx="3604">
                  <c:v>3605</c:v>
                </c:pt>
                <c:pt idx="3605">
                  <c:v>3606</c:v>
                </c:pt>
                <c:pt idx="3606">
                  <c:v>3607</c:v>
                </c:pt>
                <c:pt idx="3607">
                  <c:v>3608</c:v>
                </c:pt>
                <c:pt idx="3608">
                  <c:v>3609</c:v>
                </c:pt>
                <c:pt idx="3609">
                  <c:v>3610</c:v>
                </c:pt>
                <c:pt idx="3610">
                  <c:v>3611</c:v>
                </c:pt>
                <c:pt idx="3611">
                  <c:v>3612</c:v>
                </c:pt>
                <c:pt idx="3612">
                  <c:v>3613</c:v>
                </c:pt>
                <c:pt idx="3613">
                  <c:v>3614</c:v>
                </c:pt>
                <c:pt idx="3614">
                  <c:v>3615</c:v>
                </c:pt>
                <c:pt idx="3615">
                  <c:v>3616</c:v>
                </c:pt>
                <c:pt idx="3616">
                  <c:v>3617</c:v>
                </c:pt>
                <c:pt idx="3617">
                  <c:v>3618</c:v>
                </c:pt>
                <c:pt idx="3618">
                  <c:v>3619</c:v>
                </c:pt>
                <c:pt idx="3619">
                  <c:v>3620</c:v>
                </c:pt>
                <c:pt idx="3620">
                  <c:v>3621</c:v>
                </c:pt>
                <c:pt idx="3621">
                  <c:v>3622</c:v>
                </c:pt>
                <c:pt idx="3622">
                  <c:v>3623</c:v>
                </c:pt>
                <c:pt idx="3623">
                  <c:v>3624</c:v>
                </c:pt>
                <c:pt idx="3624">
                  <c:v>3625</c:v>
                </c:pt>
                <c:pt idx="3625">
                  <c:v>3626</c:v>
                </c:pt>
                <c:pt idx="3626">
                  <c:v>3627</c:v>
                </c:pt>
                <c:pt idx="3627">
                  <c:v>3628</c:v>
                </c:pt>
                <c:pt idx="3628">
                  <c:v>3629</c:v>
                </c:pt>
                <c:pt idx="3629">
                  <c:v>3630</c:v>
                </c:pt>
                <c:pt idx="3630">
                  <c:v>3631</c:v>
                </c:pt>
                <c:pt idx="3631">
                  <c:v>3632</c:v>
                </c:pt>
                <c:pt idx="3632">
                  <c:v>3633</c:v>
                </c:pt>
                <c:pt idx="3633">
                  <c:v>3634</c:v>
                </c:pt>
                <c:pt idx="3634">
                  <c:v>3635</c:v>
                </c:pt>
                <c:pt idx="3635">
                  <c:v>3636</c:v>
                </c:pt>
                <c:pt idx="3636">
                  <c:v>3637</c:v>
                </c:pt>
                <c:pt idx="3637">
                  <c:v>3638</c:v>
                </c:pt>
                <c:pt idx="3638">
                  <c:v>3639</c:v>
                </c:pt>
                <c:pt idx="3639">
                  <c:v>3640</c:v>
                </c:pt>
                <c:pt idx="3640">
                  <c:v>3641</c:v>
                </c:pt>
                <c:pt idx="3641">
                  <c:v>3642</c:v>
                </c:pt>
                <c:pt idx="3642">
                  <c:v>3643</c:v>
                </c:pt>
                <c:pt idx="3643">
                  <c:v>3644</c:v>
                </c:pt>
                <c:pt idx="3644">
                  <c:v>3645</c:v>
                </c:pt>
                <c:pt idx="3645">
                  <c:v>3646</c:v>
                </c:pt>
                <c:pt idx="3646">
                  <c:v>3647</c:v>
                </c:pt>
                <c:pt idx="3647">
                  <c:v>3648</c:v>
                </c:pt>
                <c:pt idx="3648">
                  <c:v>3649</c:v>
                </c:pt>
                <c:pt idx="3649">
                  <c:v>3650</c:v>
                </c:pt>
                <c:pt idx="3650">
                  <c:v>3651</c:v>
                </c:pt>
                <c:pt idx="3651">
                  <c:v>3652</c:v>
                </c:pt>
                <c:pt idx="3652">
                  <c:v>3653</c:v>
                </c:pt>
                <c:pt idx="3653">
                  <c:v>3654</c:v>
                </c:pt>
                <c:pt idx="3654">
                  <c:v>3655</c:v>
                </c:pt>
                <c:pt idx="3655">
                  <c:v>3656</c:v>
                </c:pt>
                <c:pt idx="3656">
                  <c:v>3657</c:v>
                </c:pt>
                <c:pt idx="3657">
                  <c:v>3658</c:v>
                </c:pt>
                <c:pt idx="3658">
                  <c:v>3659</c:v>
                </c:pt>
                <c:pt idx="3659">
                  <c:v>3660</c:v>
                </c:pt>
                <c:pt idx="3660">
                  <c:v>3661</c:v>
                </c:pt>
                <c:pt idx="3661">
                  <c:v>3662</c:v>
                </c:pt>
                <c:pt idx="3662">
                  <c:v>3663</c:v>
                </c:pt>
                <c:pt idx="3663">
                  <c:v>3664</c:v>
                </c:pt>
                <c:pt idx="3664">
                  <c:v>3665</c:v>
                </c:pt>
                <c:pt idx="3665">
                  <c:v>3666</c:v>
                </c:pt>
                <c:pt idx="3666">
                  <c:v>3667</c:v>
                </c:pt>
                <c:pt idx="3667">
                  <c:v>3668</c:v>
                </c:pt>
                <c:pt idx="3668">
                  <c:v>3669</c:v>
                </c:pt>
                <c:pt idx="3669">
                  <c:v>3670</c:v>
                </c:pt>
                <c:pt idx="3670">
                  <c:v>3671</c:v>
                </c:pt>
                <c:pt idx="3671">
                  <c:v>3672</c:v>
                </c:pt>
                <c:pt idx="3672">
                  <c:v>3673</c:v>
                </c:pt>
                <c:pt idx="3673">
                  <c:v>3674</c:v>
                </c:pt>
                <c:pt idx="3674">
                  <c:v>3675</c:v>
                </c:pt>
                <c:pt idx="3675">
                  <c:v>3676</c:v>
                </c:pt>
                <c:pt idx="3676">
                  <c:v>3677</c:v>
                </c:pt>
                <c:pt idx="3677">
                  <c:v>3678</c:v>
                </c:pt>
                <c:pt idx="3678">
                  <c:v>3679</c:v>
                </c:pt>
                <c:pt idx="3679">
                  <c:v>3680</c:v>
                </c:pt>
                <c:pt idx="3680">
                  <c:v>3681</c:v>
                </c:pt>
                <c:pt idx="3681">
                  <c:v>3682</c:v>
                </c:pt>
                <c:pt idx="3682">
                  <c:v>3683</c:v>
                </c:pt>
                <c:pt idx="3683">
                  <c:v>3684</c:v>
                </c:pt>
                <c:pt idx="3684">
                  <c:v>3685</c:v>
                </c:pt>
                <c:pt idx="3685">
                  <c:v>3686</c:v>
                </c:pt>
                <c:pt idx="3686">
                  <c:v>3687</c:v>
                </c:pt>
                <c:pt idx="3687">
                  <c:v>3688</c:v>
                </c:pt>
                <c:pt idx="3688">
                  <c:v>3689</c:v>
                </c:pt>
                <c:pt idx="3689">
                  <c:v>3690</c:v>
                </c:pt>
                <c:pt idx="3690">
                  <c:v>3691</c:v>
                </c:pt>
                <c:pt idx="3691">
                  <c:v>3692</c:v>
                </c:pt>
                <c:pt idx="3692">
                  <c:v>3693</c:v>
                </c:pt>
                <c:pt idx="3693">
                  <c:v>3694</c:v>
                </c:pt>
                <c:pt idx="3694">
                  <c:v>3695</c:v>
                </c:pt>
                <c:pt idx="3695">
                  <c:v>3696</c:v>
                </c:pt>
                <c:pt idx="3696">
                  <c:v>3697</c:v>
                </c:pt>
                <c:pt idx="3697">
                  <c:v>3698</c:v>
                </c:pt>
                <c:pt idx="3698">
                  <c:v>3699</c:v>
                </c:pt>
                <c:pt idx="3699">
                  <c:v>3700</c:v>
                </c:pt>
                <c:pt idx="3700">
                  <c:v>3701</c:v>
                </c:pt>
                <c:pt idx="3701">
                  <c:v>3702</c:v>
                </c:pt>
                <c:pt idx="3702">
                  <c:v>3703</c:v>
                </c:pt>
                <c:pt idx="3703">
                  <c:v>3704</c:v>
                </c:pt>
                <c:pt idx="3704">
                  <c:v>3705</c:v>
                </c:pt>
                <c:pt idx="3705">
                  <c:v>3706</c:v>
                </c:pt>
                <c:pt idx="3706">
                  <c:v>3707</c:v>
                </c:pt>
                <c:pt idx="3707">
                  <c:v>3708</c:v>
                </c:pt>
                <c:pt idx="3708">
                  <c:v>3709</c:v>
                </c:pt>
                <c:pt idx="3709">
                  <c:v>3710</c:v>
                </c:pt>
                <c:pt idx="3710">
                  <c:v>3711</c:v>
                </c:pt>
                <c:pt idx="3711">
                  <c:v>3712</c:v>
                </c:pt>
                <c:pt idx="3712">
                  <c:v>3713</c:v>
                </c:pt>
                <c:pt idx="3713">
                  <c:v>3714</c:v>
                </c:pt>
                <c:pt idx="3714">
                  <c:v>3715</c:v>
                </c:pt>
                <c:pt idx="3715">
                  <c:v>3716</c:v>
                </c:pt>
                <c:pt idx="3716">
                  <c:v>3717</c:v>
                </c:pt>
                <c:pt idx="3717">
                  <c:v>3718</c:v>
                </c:pt>
                <c:pt idx="3718">
                  <c:v>3719</c:v>
                </c:pt>
                <c:pt idx="3719">
                  <c:v>3720</c:v>
                </c:pt>
                <c:pt idx="3720">
                  <c:v>3721</c:v>
                </c:pt>
                <c:pt idx="3721">
                  <c:v>3722</c:v>
                </c:pt>
                <c:pt idx="3722">
                  <c:v>3723</c:v>
                </c:pt>
                <c:pt idx="3723">
                  <c:v>3724</c:v>
                </c:pt>
                <c:pt idx="3724">
                  <c:v>3725</c:v>
                </c:pt>
                <c:pt idx="3725">
                  <c:v>3726</c:v>
                </c:pt>
                <c:pt idx="3726">
                  <c:v>3727</c:v>
                </c:pt>
                <c:pt idx="3727">
                  <c:v>3728</c:v>
                </c:pt>
                <c:pt idx="3728">
                  <c:v>3729</c:v>
                </c:pt>
                <c:pt idx="3729">
                  <c:v>3730</c:v>
                </c:pt>
                <c:pt idx="3730">
                  <c:v>3731</c:v>
                </c:pt>
                <c:pt idx="3731">
                  <c:v>3732</c:v>
                </c:pt>
                <c:pt idx="3732">
                  <c:v>3733</c:v>
                </c:pt>
                <c:pt idx="3733">
                  <c:v>3734</c:v>
                </c:pt>
                <c:pt idx="3734">
                  <c:v>3735</c:v>
                </c:pt>
                <c:pt idx="3735">
                  <c:v>3736</c:v>
                </c:pt>
                <c:pt idx="3736">
                  <c:v>3737</c:v>
                </c:pt>
                <c:pt idx="3737">
                  <c:v>3738</c:v>
                </c:pt>
                <c:pt idx="3738">
                  <c:v>3739</c:v>
                </c:pt>
                <c:pt idx="3739">
                  <c:v>3740</c:v>
                </c:pt>
                <c:pt idx="3740">
                  <c:v>3741</c:v>
                </c:pt>
                <c:pt idx="3741">
                  <c:v>3742</c:v>
                </c:pt>
                <c:pt idx="3742">
                  <c:v>3743</c:v>
                </c:pt>
                <c:pt idx="3743">
                  <c:v>3744</c:v>
                </c:pt>
                <c:pt idx="3744">
                  <c:v>3745</c:v>
                </c:pt>
                <c:pt idx="3745">
                  <c:v>3746</c:v>
                </c:pt>
                <c:pt idx="3746">
                  <c:v>3747</c:v>
                </c:pt>
                <c:pt idx="3747">
                  <c:v>3748</c:v>
                </c:pt>
                <c:pt idx="3748">
                  <c:v>3749</c:v>
                </c:pt>
                <c:pt idx="3749">
                  <c:v>3750</c:v>
                </c:pt>
                <c:pt idx="3750">
                  <c:v>3751</c:v>
                </c:pt>
                <c:pt idx="3751">
                  <c:v>3752</c:v>
                </c:pt>
                <c:pt idx="3752">
                  <c:v>3753</c:v>
                </c:pt>
                <c:pt idx="3753">
                  <c:v>3754</c:v>
                </c:pt>
                <c:pt idx="3754">
                  <c:v>3755</c:v>
                </c:pt>
                <c:pt idx="3755">
                  <c:v>3756</c:v>
                </c:pt>
                <c:pt idx="3756">
                  <c:v>3757</c:v>
                </c:pt>
                <c:pt idx="3757">
                  <c:v>3758</c:v>
                </c:pt>
                <c:pt idx="3758">
                  <c:v>3759</c:v>
                </c:pt>
                <c:pt idx="3759">
                  <c:v>3760</c:v>
                </c:pt>
                <c:pt idx="3760">
                  <c:v>3761</c:v>
                </c:pt>
                <c:pt idx="3761">
                  <c:v>3762</c:v>
                </c:pt>
                <c:pt idx="3762">
                  <c:v>3763</c:v>
                </c:pt>
                <c:pt idx="3763">
                  <c:v>3764</c:v>
                </c:pt>
                <c:pt idx="3764">
                  <c:v>3765</c:v>
                </c:pt>
                <c:pt idx="3765">
                  <c:v>3766</c:v>
                </c:pt>
                <c:pt idx="3766">
                  <c:v>3767</c:v>
                </c:pt>
                <c:pt idx="3767">
                  <c:v>3768</c:v>
                </c:pt>
                <c:pt idx="3768">
                  <c:v>3769</c:v>
                </c:pt>
                <c:pt idx="3769">
                  <c:v>3770</c:v>
                </c:pt>
                <c:pt idx="3770">
                  <c:v>3771</c:v>
                </c:pt>
                <c:pt idx="3771">
                  <c:v>3772</c:v>
                </c:pt>
                <c:pt idx="3772">
                  <c:v>3773</c:v>
                </c:pt>
                <c:pt idx="3773">
                  <c:v>3774</c:v>
                </c:pt>
                <c:pt idx="3774">
                  <c:v>3775</c:v>
                </c:pt>
                <c:pt idx="3775">
                  <c:v>3776</c:v>
                </c:pt>
                <c:pt idx="3776">
                  <c:v>3777</c:v>
                </c:pt>
                <c:pt idx="3777">
                  <c:v>3778</c:v>
                </c:pt>
                <c:pt idx="3778">
                  <c:v>3779</c:v>
                </c:pt>
                <c:pt idx="3779">
                  <c:v>3780</c:v>
                </c:pt>
                <c:pt idx="3780">
                  <c:v>3781</c:v>
                </c:pt>
                <c:pt idx="3781">
                  <c:v>3782</c:v>
                </c:pt>
                <c:pt idx="3782">
                  <c:v>3783</c:v>
                </c:pt>
                <c:pt idx="3783">
                  <c:v>3784</c:v>
                </c:pt>
                <c:pt idx="3784">
                  <c:v>3785</c:v>
                </c:pt>
                <c:pt idx="3785">
                  <c:v>3786</c:v>
                </c:pt>
                <c:pt idx="3786">
                  <c:v>3787</c:v>
                </c:pt>
                <c:pt idx="3787">
                  <c:v>3788</c:v>
                </c:pt>
                <c:pt idx="3788">
                  <c:v>3789</c:v>
                </c:pt>
                <c:pt idx="3789">
                  <c:v>3790</c:v>
                </c:pt>
                <c:pt idx="3790">
                  <c:v>3791</c:v>
                </c:pt>
                <c:pt idx="3791">
                  <c:v>3792</c:v>
                </c:pt>
                <c:pt idx="3792">
                  <c:v>3793</c:v>
                </c:pt>
                <c:pt idx="3793">
                  <c:v>3794</c:v>
                </c:pt>
                <c:pt idx="3794">
                  <c:v>3795</c:v>
                </c:pt>
                <c:pt idx="3795">
                  <c:v>3796</c:v>
                </c:pt>
                <c:pt idx="3796">
                  <c:v>3797</c:v>
                </c:pt>
                <c:pt idx="3797">
                  <c:v>3798</c:v>
                </c:pt>
                <c:pt idx="3798">
                  <c:v>3799</c:v>
                </c:pt>
                <c:pt idx="3799">
                  <c:v>3800</c:v>
                </c:pt>
                <c:pt idx="3800">
                  <c:v>3801</c:v>
                </c:pt>
                <c:pt idx="3801">
                  <c:v>3802</c:v>
                </c:pt>
                <c:pt idx="3802">
                  <c:v>3803</c:v>
                </c:pt>
                <c:pt idx="3803">
                  <c:v>3804</c:v>
                </c:pt>
                <c:pt idx="3804">
                  <c:v>3805</c:v>
                </c:pt>
                <c:pt idx="3805">
                  <c:v>3806</c:v>
                </c:pt>
                <c:pt idx="3806">
                  <c:v>3807</c:v>
                </c:pt>
                <c:pt idx="3807">
                  <c:v>3808</c:v>
                </c:pt>
                <c:pt idx="3808">
                  <c:v>3809</c:v>
                </c:pt>
                <c:pt idx="3809">
                  <c:v>3810</c:v>
                </c:pt>
                <c:pt idx="3810">
                  <c:v>3811</c:v>
                </c:pt>
                <c:pt idx="3811">
                  <c:v>3812</c:v>
                </c:pt>
                <c:pt idx="3812">
                  <c:v>3813</c:v>
                </c:pt>
                <c:pt idx="3813">
                  <c:v>3814</c:v>
                </c:pt>
                <c:pt idx="3814">
                  <c:v>3815</c:v>
                </c:pt>
                <c:pt idx="3815">
                  <c:v>3816</c:v>
                </c:pt>
                <c:pt idx="3816">
                  <c:v>3817</c:v>
                </c:pt>
                <c:pt idx="3817">
                  <c:v>3818</c:v>
                </c:pt>
                <c:pt idx="3818">
                  <c:v>3819</c:v>
                </c:pt>
                <c:pt idx="3819">
                  <c:v>3820</c:v>
                </c:pt>
                <c:pt idx="3820">
                  <c:v>3821</c:v>
                </c:pt>
                <c:pt idx="3821">
                  <c:v>3822</c:v>
                </c:pt>
                <c:pt idx="3822">
                  <c:v>3823</c:v>
                </c:pt>
                <c:pt idx="3823">
                  <c:v>3824</c:v>
                </c:pt>
                <c:pt idx="3824">
                  <c:v>3825</c:v>
                </c:pt>
                <c:pt idx="3825">
                  <c:v>3826</c:v>
                </c:pt>
                <c:pt idx="3826">
                  <c:v>3827</c:v>
                </c:pt>
                <c:pt idx="3827">
                  <c:v>3828</c:v>
                </c:pt>
                <c:pt idx="3828">
                  <c:v>3829</c:v>
                </c:pt>
                <c:pt idx="3829">
                  <c:v>3830</c:v>
                </c:pt>
                <c:pt idx="3830">
                  <c:v>3831</c:v>
                </c:pt>
                <c:pt idx="3831">
                  <c:v>3832</c:v>
                </c:pt>
                <c:pt idx="3832">
                  <c:v>3833</c:v>
                </c:pt>
                <c:pt idx="3833">
                  <c:v>3834</c:v>
                </c:pt>
                <c:pt idx="3834">
                  <c:v>3835</c:v>
                </c:pt>
                <c:pt idx="3835">
                  <c:v>3836</c:v>
                </c:pt>
                <c:pt idx="3836">
                  <c:v>3837</c:v>
                </c:pt>
                <c:pt idx="3837">
                  <c:v>3838</c:v>
                </c:pt>
                <c:pt idx="3838">
                  <c:v>3839</c:v>
                </c:pt>
                <c:pt idx="3839">
                  <c:v>3840</c:v>
                </c:pt>
                <c:pt idx="3840">
                  <c:v>3841</c:v>
                </c:pt>
                <c:pt idx="3841">
                  <c:v>3842</c:v>
                </c:pt>
                <c:pt idx="3842">
                  <c:v>3843</c:v>
                </c:pt>
                <c:pt idx="3843">
                  <c:v>3844</c:v>
                </c:pt>
                <c:pt idx="3844">
                  <c:v>3845</c:v>
                </c:pt>
                <c:pt idx="3845">
                  <c:v>3846</c:v>
                </c:pt>
                <c:pt idx="3846">
                  <c:v>3847</c:v>
                </c:pt>
                <c:pt idx="3847">
                  <c:v>3848</c:v>
                </c:pt>
                <c:pt idx="3848">
                  <c:v>3849</c:v>
                </c:pt>
                <c:pt idx="3849">
                  <c:v>3850</c:v>
                </c:pt>
                <c:pt idx="3850">
                  <c:v>3851</c:v>
                </c:pt>
                <c:pt idx="3851">
                  <c:v>3852</c:v>
                </c:pt>
                <c:pt idx="3852">
                  <c:v>3853</c:v>
                </c:pt>
                <c:pt idx="3853">
                  <c:v>3854</c:v>
                </c:pt>
                <c:pt idx="3854">
                  <c:v>3855</c:v>
                </c:pt>
                <c:pt idx="3855">
                  <c:v>3856</c:v>
                </c:pt>
                <c:pt idx="3856">
                  <c:v>3857</c:v>
                </c:pt>
                <c:pt idx="3857">
                  <c:v>3858</c:v>
                </c:pt>
                <c:pt idx="3858">
                  <c:v>3859</c:v>
                </c:pt>
                <c:pt idx="3859">
                  <c:v>3860</c:v>
                </c:pt>
                <c:pt idx="3860">
                  <c:v>3861</c:v>
                </c:pt>
                <c:pt idx="3861">
                  <c:v>3862</c:v>
                </c:pt>
                <c:pt idx="3862">
                  <c:v>3863</c:v>
                </c:pt>
                <c:pt idx="3863">
                  <c:v>3864</c:v>
                </c:pt>
                <c:pt idx="3864">
                  <c:v>3865</c:v>
                </c:pt>
                <c:pt idx="3865">
                  <c:v>3866</c:v>
                </c:pt>
                <c:pt idx="3866">
                  <c:v>3867</c:v>
                </c:pt>
                <c:pt idx="3867">
                  <c:v>3868</c:v>
                </c:pt>
                <c:pt idx="3868">
                  <c:v>3869</c:v>
                </c:pt>
                <c:pt idx="3869">
                  <c:v>3870</c:v>
                </c:pt>
                <c:pt idx="3870">
                  <c:v>3871</c:v>
                </c:pt>
                <c:pt idx="3871">
                  <c:v>3872</c:v>
                </c:pt>
                <c:pt idx="3872">
                  <c:v>3873</c:v>
                </c:pt>
                <c:pt idx="3873">
                  <c:v>3874</c:v>
                </c:pt>
                <c:pt idx="3874">
                  <c:v>3875</c:v>
                </c:pt>
                <c:pt idx="3875">
                  <c:v>3876</c:v>
                </c:pt>
                <c:pt idx="3876">
                  <c:v>3877</c:v>
                </c:pt>
                <c:pt idx="3877">
                  <c:v>3878</c:v>
                </c:pt>
                <c:pt idx="3878">
                  <c:v>3879</c:v>
                </c:pt>
                <c:pt idx="3879">
                  <c:v>3880</c:v>
                </c:pt>
                <c:pt idx="3880">
                  <c:v>3881</c:v>
                </c:pt>
                <c:pt idx="3881">
                  <c:v>3882</c:v>
                </c:pt>
                <c:pt idx="3882">
                  <c:v>3883</c:v>
                </c:pt>
                <c:pt idx="3883">
                  <c:v>3884</c:v>
                </c:pt>
                <c:pt idx="3884">
                  <c:v>3885</c:v>
                </c:pt>
                <c:pt idx="3885">
                  <c:v>3886</c:v>
                </c:pt>
                <c:pt idx="3886">
                  <c:v>3887</c:v>
                </c:pt>
                <c:pt idx="3887">
                  <c:v>3888</c:v>
                </c:pt>
                <c:pt idx="3888">
                  <c:v>3889</c:v>
                </c:pt>
                <c:pt idx="3889">
                  <c:v>3890</c:v>
                </c:pt>
                <c:pt idx="3890">
                  <c:v>3891</c:v>
                </c:pt>
                <c:pt idx="3891">
                  <c:v>3892</c:v>
                </c:pt>
                <c:pt idx="3892">
                  <c:v>3893</c:v>
                </c:pt>
                <c:pt idx="3893">
                  <c:v>3894</c:v>
                </c:pt>
                <c:pt idx="3894">
                  <c:v>3895</c:v>
                </c:pt>
                <c:pt idx="3895">
                  <c:v>3896</c:v>
                </c:pt>
                <c:pt idx="3896">
                  <c:v>3897</c:v>
                </c:pt>
                <c:pt idx="3897">
                  <c:v>3898</c:v>
                </c:pt>
                <c:pt idx="3898">
                  <c:v>3899</c:v>
                </c:pt>
                <c:pt idx="3899">
                  <c:v>3900</c:v>
                </c:pt>
                <c:pt idx="3900">
                  <c:v>3901</c:v>
                </c:pt>
                <c:pt idx="3901">
                  <c:v>3902</c:v>
                </c:pt>
                <c:pt idx="3902">
                  <c:v>3903</c:v>
                </c:pt>
                <c:pt idx="3903">
                  <c:v>3904</c:v>
                </c:pt>
                <c:pt idx="3904">
                  <c:v>3905</c:v>
                </c:pt>
                <c:pt idx="3905">
                  <c:v>3906</c:v>
                </c:pt>
                <c:pt idx="3906">
                  <c:v>3907</c:v>
                </c:pt>
                <c:pt idx="3907">
                  <c:v>3908</c:v>
                </c:pt>
                <c:pt idx="3908">
                  <c:v>3909</c:v>
                </c:pt>
                <c:pt idx="3909">
                  <c:v>3910</c:v>
                </c:pt>
                <c:pt idx="3910">
                  <c:v>3911</c:v>
                </c:pt>
                <c:pt idx="3911">
                  <c:v>3912</c:v>
                </c:pt>
                <c:pt idx="3912">
                  <c:v>3913</c:v>
                </c:pt>
                <c:pt idx="3913">
                  <c:v>3914</c:v>
                </c:pt>
                <c:pt idx="3914">
                  <c:v>3915</c:v>
                </c:pt>
                <c:pt idx="3915">
                  <c:v>3916</c:v>
                </c:pt>
                <c:pt idx="3916">
                  <c:v>3917</c:v>
                </c:pt>
                <c:pt idx="3917">
                  <c:v>3918</c:v>
                </c:pt>
                <c:pt idx="3918">
                  <c:v>3919</c:v>
                </c:pt>
                <c:pt idx="3919">
                  <c:v>3920</c:v>
                </c:pt>
                <c:pt idx="3920">
                  <c:v>3921</c:v>
                </c:pt>
                <c:pt idx="3921">
                  <c:v>3922</c:v>
                </c:pt>
                <c:pt idx="3922">
                  <c:v>3923</c:v>
                </c:pt>
                <c:pt idx="3923">
                  <c:v>3924</c:v>
                </c:pt>
                <c:pt idx="3924">
                  <c:v>3925</c:v>
                </c:pt>
                <c:pt idx="3925">
                  <c:v>3926</c:v>
                </c:pt>
                <c:pt idx="3926">
                  <c:v>3927</c:v>
                </c:pt>
                <c:pt idx="3927">
                  <c:v>3928</c:v>
                </c:pt>
                <c:pt idx="3928">
                  <c:v>3929</c:v>
                </c:pt>
                <c:pt idx="3929">
                  <c:v>3930</c:v>
                </c:pt>
                <c:pt idx="3930">
                  <c:v>3931</c:v>
                </c:pt>
                <c:pt idx="3931">
                  <c:v>3932</c:v>
                </c:pt>
                <c:pt idx="3932">
                  <c:v>3933</c:v>
                </c:pt>
                <c:pt idx="3933">
                  <c:v>3934</c:v>
                </c:pt>
                <c:pt idx="3934">
                  <c:v>3935</c:v>
                </c:pt>
                <c:pt idx="3935">
                  <c:v>3936</c:v>
                </c:pt>
                <c:pt idx="3936">
                  <c:v>3937</c:v>
                </c:pt>
                <c:pt idx="3937">
                  <c:v>3938</c:v>
                </c:pt>
                <c:pt idx="3938">
                  <c:v>3939</c:v>
                </c:pt>
                <c:pt idx="3939">
                  <c:v>3940</c:v>
                </c:pt>
                <c:pt idx="3940">
                  <c:v>3941</c:v>
                </c:pt>
                <c:pt idx="3941">
                  <c:v>3942</c:v>
                </c:pt>
                <c:pt idx="3942">
                  <c:v>3943</c:v>
                </c:pt>
                <c:pt idx="3943">
                  <c:v>3944</c:v>
                </c:pt>
                <c:pt idx="3944">
                  <c:v>3945</c:v>
                </c:pt>
                <c:pt idx="3945">
                  <c:v>3946</c:v>
                </c:pt>
                <c:pt idx="3946">
                  <c:v>3947</c:v>
                </c:pt>
                <c:pt idx="3947">
                  <c:v>3948</c:v>
                </c:pt>
                <c:pt idx="3948">
                  <c:v>3949</c:v>
                </c:pt>
                <c:pt idx="3949">
                  <c:v>3950</c:v>
                </c:pt>
                <c:pt idx="3950">
                  <c:v>3951</c:v>
                </c:pt>
                <c:pt idx="3951">
                  <c:v>3952</c:v>
                </c:pt>
                <c:pt idx="3952">
                  <c:v>3953</c:v>
                </c:pt>
                <c:pt idx="3953">
                  <c:v>3954</c:v>
                </c:pt>
                <c:pt idx="3954">
                  <c:v>3955</c:v>
                </c:pt>
                <c:pt idx="3955">
                  <c:v>3956</c:v>
                </c:pt>
                <c:pt idx="3956">
                  <c:v>3957</c:v>
                </c:pt>
                <c:pt idx="3957">
                  <c:v>3958</c:v>
                </c:pt>
                <c:pt idx="3958">
                  <c:v>3959</c:v>
                </c:pt>
                <c:pt idx="3959">
                  <c:v>3960</c:v>
                </c:pt>
                <c:pt idx="3960">
                  <c:v>3961</c:v>
                </c:pt>
                <c:pt idx="3961">
                  <c:v>3962</c:v>
                </c:pt>
                <c:pt idx="3962">
                  <c:v>3963</c:v>
                </c:pt>
                <c:pt idx="3963">
                  <c:v>3964</c:v>
                </c:pt>
                <c:pt idx="3964">
                  <c:v>3965</c:v>
                </c:pt>
                <c:pt idx="3965">
                  <c:v>3966</c:v>
                </c:pt>
                <c:pt idx="3966">
                  <c:v>3967</c:v>
                </c:pt>
                <c:pt idx="3967">
                  <c:v>3968</c:v>
                </c:pt>
                <c:pt idx="3968">
                  <c:v>3969</c:v>
                </c:pt>
                <c:pt idx="3969">
                  <c:v>3970</c:v>
                </c:pt>
                <c:pt idx="3970">
                  <c:v>3971</c:v>
                </c:pt>
                <c:pt idx="3971">
                  <c:v>3972</c:v>
                </c:pt>
                <c:pt idx="3972">
                  <c:v>3973</c:v>
                </c:pt>
                <c:pt idx="3973">
                  <c:v>3974</c:v>
                </c:pt>
                <c:pt idx="3974">
                  <c:v>3975</c:v>
                </c:pt>
                <c:pt idx="3975">
                  <c:v>3976</c:v>
                </c:pt>
                <c:pt idx="3976">
                  <c:v>3977</c:v>
                </c:pt>
                <c:pt idx="3977">
                  <c:v>3978</c:v>
                </c:pt>
                <c:pt idx="3978">
                  <c:v>3979</c:v>
                </c:pt>
                <c:pt idx="3979">
                  <c:v>3980</c:v>
                </c:pt>
                <c:pt idx="3980">
                  <c:v>3981</c:v>
                </c:pt>
                <c:pt idx="3981">
                  <c:v>3982</c:v>
                </c:pt>
                <c:pt idx="3982">
                  <c:v>3983</c:v>
                </c:pt>
                <c:pt idx="3983">
                  <c:v>3984</c:v>
                </c:pt>
                <c:pt idx="3984">
                  <c:v>3985</c:v>
                </c:pt>
                <c:pt idx="3985">
                  <c:v>3986</c:v>
                </c:pt>
                <c:pt idx="3986">
                  <c:v>3987</c:v>
                </c:pt>
                <c:pt idx="3987">
                  <c:v>3988</c:v>
                </c:pt>
                <c:pt idx="3988">
                  <c:v>3989</c:v>
                </c:pt>
                <c:pt idx="3989">
                  <c:v>3990</c:v>
                </c:pt>
                <c:pt idx="3990">
                  <c:v>3991</c:v>
                </c:pt>
                <c:pt idx="3991">
                  <c:v>3992</c:v>
                </c:pt>
                <c:pt idx="3992">
                  <c:v>3993</c:v>
                </c:pt>
                <c:pt idx="3993">
                  <c:v>3994</c:v>
                </c:pt>
                <c:pt idx="3994">
                  <c:v>3995</c:v>
                </c:pt>
                <c:pt idx="3995">
                  <c:v>3996</c:v>
                </c:pt>
                <c:pt idx="3996">
                  <c:v>3997</c:v>
                </c:pt>
                <c:pt idx="3997">
                  <c:v>3998</c:v>
                </c:pt>
                <c:pt idx="3998">
                  <c:v>3999</c:v>
                </c:pt>
                <c:pt idx="3999">
                  <c:v>4000</c:v>
                </c:pt>
              </c:numCache>
            </c:numRef>
          </c:xVal>
          <c:yVal>
            <c:numRef>
              <c:f>'Graf - Diam.Teoria'!$F$3:$F$6002</c:f>
              <c:numCache>
                <c:formatCode>General</c:formatCode>
                <c:ptCount val="6000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32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  <c:pt idx="7">
                  <c:v>32</c:v>
                </c:pt>
                <c:pt idx="8">
                  <c:v>32</c:v>
                </c:pt>
                <c:pt idx="9">
                  <c:v>32</c:v>
                </c:pt>
                <c:pt idx="10">
                  <c:v>32</c:v>
                </c:pt>
                <c:pt idx="11">
                  <c:v>32</c:v>
                </c:pt>
                <c:pt idx="12">
                  <c:v>32</c:v>
                </c:pt>
                <c:pt idx="13">
                  <c:v>32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40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50</c:v>
                </c:pt>
                <c:pt idx="69">
                  <c:v>50</c:v>
                </c:pt>
                <c:pt idx="70">
                  <c:v>50</c:v>
                </c:pt>
                <c:pt idx="71">
                  <c:v>50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50</c:v>
                </c:pt>
                <c:pt idx="93">
                  <c:v>50</c:v>
                </c:pt>
                <c:pt idx="94">
                  <c:v>50</c:v>
                </c:pt>
                <c:pt idx="95">
                  <c:v>50</c:v>
                </c:pt>
                <c:pt idx="96">
                  <c:v>50</c:v>
                </c:pt>
                <c:pt idx="97">
                  <c:v>50</c:v>
                </c:pt>
                <c:pt idx="98">
                  <c:v>50</c:v>
                </c:pt>
                <c:pt idx="99">
                  <c:v>50</c:v>
                </c:pt>
                <c:pt idx="100">
                  <c:v>50</c:v>
                </c:pt>
                <c:pt idx="101">
                  <c:v>50</c:v>
                </c:pt>
                <c:pt idx="102">
                  <c:v>50</c:v>
                </c:pt>
                <c:pt idx="103">
                  <c:v>50</c:v>
                </c:pt>
                <c:pt idx="104">
                  <c:v>50</c:v>
                </c:pt>
                <c:pt idx="105">
                  <c:v>50</c:v>
                </c:pt>
                <c:pt idx="106">
                  <c:v>50</c:v>
                </c:pt>
                <c:pt idx="107">
                  <c:v>50</c:v>
                </c:pt>
                <c:pt idx="108">
                  <c:v>50</c:v>
                </c:pt>
                <c:pt idx="109">
                  <c:v>50</c:v>
                </c:pt>
                <c:pt idx="110">
                  <c:v>50</c:v>
                </c:pt>
                <c:pt idx="111">
                  <c:v>50</c:v>
                </c:pt>
                <c:pt idx="112">
                  <c:v>50</c:v>
                </c:pt>
                <c:pt idx="113">
                  <c:v>50</c:v>
                </c:pt>
                <c:pt idx="114">
                  <c:v>50</c:v>
                </c:pt>
                <c:pt idx="115">
                  <c:v>50</c:v>
                </c:pt>
                <c:pt idx="116">
                  <c:v>50</c:v>
                </c:pt>
                <c:pt idx="117">
                  <c:v>50</c:v>
                </c:pt>
                <c:pt idx="118">
                  <c:v>50</c:v>
                </c:pt>
                <c:pt idx="119">
                  <c:v>50</c:v>
                </c:pt>
                <c:pt idx="120">
                  <c:v>50</c:v>
                </c:pt>
                <c:pt idx="121">
                  <c:v>50</c:v>
                </c:pt>
                <c:pt idx="122">
                  <c:v>50</c:v>
                </c:pt>
                <c:pt idx="123">
                  <c:v>50</c:v>
                </c:pt>
                <c:pt idx="124">
                  <c:v>50</c:v>
                </c:pt>
                <c:pt idx="125">
                  <c:v>50</c:v>
                </c:pt>
                <c:pt idx="126">
                  <c:v>50</c:v>
                </c:pt>
                <c:pt idx="127">
                  <c:v>50</c:v>
                </c:pt>
                <c:pt idx="128">
                  <c:v>50</c:v>
                </c:pt>
                <c:pt idx="129">
                  <c:v>50</c:v>
                </c:pt>
                <c:pt idx="130">
                  <c:v>50</c:v>
                </c:pt>
                <c:pt idx="131">
                  <c:v>50</c:v>
                </c:pt>
                <c:pt idx="132">
                  <c:v>50</c:v>
                </c:pt>
                <c:pt idx="133">
                  <c:v>50</c:v>
                </c:pt>
                <c:pt idx="134">
                  <c:v>50</c:v>
                </c:pt>
                <c:pt idx="135">
                  <c:v>50</c:v>
                </c:pt>
                <c:pt idx="136">
                  <c:v>50</c:v>
                </c:pt>
                <c:pt idx="137">
                  <c:v>50</c:v>
                </c:pt>
                <c:pt idx="138">
                  <c:v>50</c:v>
                </c:pt>
                <c:pt idx="139">
                  <c:v>50</c:v>
                </c:pt>
                <c:pt idx="140">
                  <c:v>50</c:v>
                </c:pt>
                <c:pt idx="141">
                  <c:v>50</c:v>
                </c:pt>
                <c:pt idx="142">
                  <c:v>50</c:v>
                </c:pt>
                <c:pt idx="143">
                  <c:v>50</c:v>
                </c:pt>
                <c:pt idx="144">
                  <c:v>50</c:v>
                </c:pt>
                <c:pt idx="145">
                  <c:v>50</c:v>
                </c:pt>
                <c:pt idx="146">
                  <c:v>50</c:v>
                </c:pt>
                <c:pt idx="147">
                  <c:v>50</c:v>
                </c:pt>
                <c:pt idx="148">
                  <c:v>50</c:v>
                </c:pt>
                <c:pt idx="149">
                  <c:v>50</c:v>
                </c:pt>
                <c:pt idx="150">
                  <c:v>50</c:v>
                </c:pt>
                <c:pt idx="151">
                  <c:v>50</c:v>
                </c:pt>
                <c:pt idx="152">
                  <c:v>50</c:v>
                </c:pt>
                <c:pt idx="153">
                  <c:v>50</c:v>
                </c:pt>
                <c:pt idx="154">
                  <c:v>50</c:v>
                </c:pt>
                <c:pt idx="155">
                  <c:v>50</c:v>
                </c:pt>
                <c:pt idx="156">
                  <c:v>50</c:v>
                </c:pt>
                <c:pt idx="157">
                  <c:v>50</c:v>
                </c:pt>
                <c:pt idx="158">
                  <c:v>50</c:v>
                </c:pt>
                <c:pt idx="159">
                  <c:v>50</c:v>
                </c:pt>
                <c:pt idx="160">
                  <c:v>50</c:v>
                </c:pt>
                <c:pt idx="161">
                  <c:v>50</c:v>
                </c:pt>
                <c:pt idx="162">
                  <c:v>50</c:v>
                </c:pt>
                <c:pt idx="163">
                  <c:v>50</c:v>
                </c:pt>
                <c:pt idx="164">
                  <c:v>50</c:v>
                </c:pt>
                <c:pt idx="165">
                  <c:v>50</c:v>
                </c:pt>
                <c:pt idx="166">
                  <c:v>50</c:v>
                </c:pt>
                <c:pt idx="167">
                  <c:v>50</c:v>
                </c:pt>
                <c:pt idx="168">
                  <c:v>65</c:v>
                </c:pt>
                <c:pt idx="169">
                  <c:v>65</c:v>
                </c:pt>
                <c:pt idx="170">
                  <c:v>65</c:v>
                </c:pt>
                <c:pt idx="171">
                  <c:v>65</c:v>
                </c:pt>
                <c:pt idx="172">
                  <c:v>65</c:v>
                </c:pt>
                <c:pt idx="173">
                  <c:v>65</c:v>
                </c:pt>
                <c:pt idx="174">
                  <c:v>65</c:v>
                </c:pt>
                <c:pt idx="175">
                  <c:v>65</c:v>
                </c:pt>
                <c:pt idx="176">
                  <c:v>65</c:v>
                </c:pt>
                <c:pt idx="177">
                  <c:v>65</c:v>
                </c:pt>
                <c:pt idx="178">
                  <c:v>65</c:v>
                </c:pt>
                <c:pt idx="179">
                  <c:v>65</c:v>
                </c:pt>
                <c:pt idx="180">
                  <c:v>65</c:v>
                </c:pt>
                <c:pt idx="181">
                  <c:v>65</c:v>
                </c:pt>
                <c:pt idx="182">
                  <c:v>65</c:v>
                </c:pt>
                <c:pt idx="183">
                  <c:v>65</c:v>
                </c:pt>
                <c:pt idx="184">
                  <c:v>65</c:v>
                </c:pt>
                <c:pt idx="185">
                  <c:v>65</c:v>
                </c:pt>
                <c:pt idx="186">
                  <c:v>65</c:v>
                </c:pt>
                <c:pt idx="187">
                  <c:v>65</c:v>
                </c:pt>
                <c:pt idx="188">
                  <c:v>65</c:v>
                </c:pt>
                <c:pt idx="189">
                  <c:v>65</c:v>
                </c:pt>
                <c:pt idx="190">
                  <c:v>65</c:v>
                </c:pt>
                <c:pt idx="191">
                  <c:v>65</c:v>
                </c:pt>
                <c:pt idx="192">
                  <c:v>65</c:v>
                </c:pt>
                <c:pt idx="193">
                  <c:v>65</c:v>
                </c:pt>
                <c:pt idx="194">
                  <c:v>65</c:v>
                </c:pt>
                <c:pt idx="195">
                  <c:v>65</c:v>
                </c:pt>
                <c:pt idx="196">
                  <c:v>65</c:v>
                </c:pt>
                <c:pt idx="197">
                  <c:v>65</c:v>
                </c:pt>
                <c:pt idx="198">
                  <c:v>65</c:v>
                </c:pt>
                <c:pt idx="199">
                  <c:v>65</c:v>
                </c:pt>
                <c:pt idx="200">
                  <c:v>65</c:v>
                </c:pt>
                <c:pt idx="201">
                  <c:v>65</c:v>
                </c:pt>
                <c:pt idx="202">
                  <c:v>65</c:v>
                </c:pt>
                <c:pt idx="203">
                  <c:v>65</c:v>
                </c:pt>
                <c:pt idx="204">
                  <c:v>65</c:v>
                </c:pt>
                <c:pt idx="205">
                  <c:v>65</c:v>
                </c:pt>
                <c:pt idx="206">
                  <c:v>65</c:v>
                </c:pt>
                <c:pt idx="207">
                  <c:v>65</c:v>
                </c:pt>
                <c:pt idx="208">
                  <c:v>65</c:v>
                </c:pt>
                <c:pt idx="209">
                  <c:v>65</c:v>
                </c:pt>
                <c:pt idx="210">
                  <c:v>65</c:v>
                </c:pt>
                <c:pt idx="211">
                  <c:v>65</c:v>
                </c:pt>
                <c:pt idx="212">
                  <c:v>65</c:v>
                </c:pt>
                <c:pt idx="213">
                  <c:v>65</c:v>
                </c:pt>
                <c:pt idx="214">
                  <c:v>65</c:v>
                </c:pt>
                <c:pt idx="215">
                  <c:v>65</c:v>
                </c:pt>
                <c:pt idx="216">
                  <c:v>65</c:v>
                </c:pt>
                <c:pt idx="217">
                  <c:v>65</c:v>
                </c:pt>
                <c:pt idx="218">
                  <c:v>65</c:v>
                </c:pt>
                <c:pt idx="219">
                  <c:v>65</c:v>
                </c:pt>
                <c:pt idx="220">
                  <c:v>65</c:v>
                </c:pt>
                <c:pt idx="221">
                  <c:v>65</c:v>
                </c:pt>
                <c:pt idx="222">
                  <c:v>65</c:v>
                </c:pt>
                <c:pt idx="223">
                  <c:v>65</c:v>
                </c:pt>
                <c:pt idx="224">
                  <c:v>65</c:v>
                </c:pt>
                <c:pt idx="225">
                  <c:v>65</c:v>
                </c:pt>
                <c:pt idx="226">
                  <c:v>65</c:v>
                </c:pt>
                <c:pt idx="227">
                  <c:v>65</c:v>
                </c:pt>
                <c:pt idx="228">
                  <c:v>65</c:v>
                </c:pt>
                <c:pt idx="229">
                  <c:v>65</c:v>
                </c:pt>
                <c:pt idx="230">
                  <c:v>65</c:v>
                </c:pt>
                <c:pt idx="231">
                  <c:v>65</c:v>
                </c:pt>
                <c:pt idx="232">
                  <c:v>65</c:v>
                </c:pt>
                <c:pt idx="233">
                  <c:v>65</c:v>
                </c:pt>
                <c:pt idx="234">
                  <c:v>65</c:v>
                </c:pt>
                <c:pt idx="235">
                  <c:v>65</c:v>
                </c:pt>
                <c:pt idx="236">
                  <c:v>65</c:v>
                </c:pt>
                <c:pt idx="237">
                  <c:v>65</c:v>
                </c:pt>
                <c:pt idx="238">
                  <c:v>65</c:v>
                </c:pt>
                <c:pt idx="239">
                  <c:v>65</c:v>
                </c:pt>
                <c:pt idx="240">
                  <c:v>65</c:v>
                </c:pt>
                <c:pt idx="241">
                  <c:v>65</c:v>
                </c:pt>
                <c:pt idx="242">
                  <c:v>65</c:v>
                </c:pt>
                <c:pt idx="243">
                  <c:v>65</c:v>
                </c:pt>
                <c:pt idx="244">
                  <c:v>65</c:v>
                </c:pt>
                <c:pt idx="245">
                  <c:v>65</c:v>
                </c:pt>
                <c:pt idx="246">
                  <c:v>65</c:v>
                </c:pt>
                <c:pt idx="247">
                  <c:v>65</c:v>
                </c:pt>
                <c:pt idx="248">
                  <c:v>65</c:v>
                </c:pt>
                <c:pt idx="249">
                  <c:v>65</c:v>
                </c:pt>
                <c:pt idx="250">
                  <c:v>65</c:v>
                </c:pt>
                <c:pt idx="251">
                  <c:v>65</c:v>
                </c:pt>
                <c:pt idx="252">
                  <c:v>65</c:v>
                </c:pt>
                <c:pt idx="253">
                  <c:v>65</c:v>
                </c:pt>
                <c:pt idx="254">
                  <c:v>65</c:v>
                </c:pt>
                <c:pt idx="255">
                  <c:v>65</c:v>
                </c:pt>
                <c:pt idx="256">
                  <c:v>65</c:v>
                </c:pt>
                <c:pt idx="257">
                  <c:v>65</c:v>
                </c:pt>
                <c:pt idx="258">
                  <c:v>65</c:v>
                </c:pt>
                <c:pt idx="259">
                  <c:v>65</c:v>
                </c:pt>
                <c:pt idx="260">
                  <c:v>65</c:v>
                </c:pt>
                <c:pt idx="261">
                  <c:v>65</c:v>
                </c:pt>
                <c:pt idx="262">
                  <c:v>65</c:v>
                </c:pt>
                <c:pt idx="263">
                  <c:v>65</c:v>
                </c:pt>
                <c:pt idx="264">
                  <c:v>65</c:v>
                </c:pt>
                <c:pt idx="265">
                  <c:v>65</c:v>
                </c:pt>
                <c:pt idx="266">
                  <c:v>65</c:v>
                </c:pt>
                <c:pt idx="267">
                  <c:v>65</c:v>
                </c:pt>
                <c:pt idx="268">
                  <c:v>65</c:v>
                </c:pt>
                <c:pt idx="269">
                  <c:v>65</c:v>
                </c:pt>
                <c:pt idx="270">
                  <c:v>65</c:v>
                </c:pt>
                <c:pt idx="271">
                  <c:v>65</c:v>
                </c:pt>
                <c:pt idx="272">
                  <c:v>65</c:v>
                </c:pt>
                <c:pt idx="273">
                  <c:v>65</c:v>
                </c:pt>
                <c:pt idx="274">
                  <c:v>65</c:v>
                </c:pt>
                <c:pt idx="275">
                  <c:v>65</c:v>
                </c:pt>
                <c:pt idx="276">
                  <c:v>65</c:v>
                </c:pt>
                <c:pt idx="277">
                  <c:v>65</c:v>
                </c:pt>
                <c:pt idx="278">
                  <c:v>65</c:v>
                </c:pt>
                <c:pt idx="279">
                  <c:v>65</c:v>
                </c:pt>
                <c:pt idx="280">
                  <c:v>65</c:v>
                </c:pt>
                <c:pt idx="281">
                  <c:v>65</c:v>
                </c:pt>
                <c:pt idx="282">
                  <c:v>65</c:v>
                </c:pt>
                <c:pt idx="283">
                  <c:v>65</c:v>
                </c:pt>
                <c:pt idx="284">
                  <c:v>65</c:v>
                </c:pt>
                <c:pt idx="285">
                  <c:v>65</c:v>
                </c:pt>
                <c:pt idx="286">
                  <c:v>65</c:v>
                </c:pt>
                <c:pt idx="287">
                  <c:v>65</c:v>
                </c:pt>
                <c:pt idx="288">
                  <c:v>65</c:v>
                </c:pt>
                <c:pt idx="289">
                  <c:v>65</c:v>
                </c:pt>
                <c:pt idx="290">
                  <c:v>65</c:v>
                </c:pt>
                <c:pt idx="291">
                  <c:v>65</c:v>
                </c:pt>
                <c:pt idx="292">
                  <c:v>65</c:v>
                </c:pt>
                <c:pt idx="293">
                  <c:v>65</c:v>
                </c:pt>
                <c:pt idx="294">
                  <c:v>65</c:v>
                </c:pt>
                <c:pt idx="295">
                  <c:v>65</c:v>
                </c:pt>
                <c:pt idx="296">
                  <c:v>65</c:v>
                </c:pt>
                <c:pt idx="297">
                  <c:v>65</c:v>
                </c:pt>
                <c:pt idx="298">
                  <c:v>65</c:v>
                </c:pt>
                <c:pt idx="299">
                  <c:v>65</c:v>
                </c:pt>
                <c:pt idx="300">
                  <c:v>65</c:v>
                </c:pt>
                <c:pt idx="301">
                  <c:v>65</c:v>
                </c:pt>
                <c:pt idx="302">
                  <c:v>65</c:v>
                </c:pt>
                <c:pt idx="303">
                  <c:v>65</c:v>
                </c:pt>
                <c:pt idx="304">
                  <c:v>65</c:v>
                </c:pt>
                <c:pt idx="305">
                  <c:v>65</c:v>
                </c:pt>
                <c:pt idx="306">
                  <c:v>65</c:v>
                </c:pt>
                <c:pt idx="307">
                  <c:v>65</c:v>
                </c:pt>
                <c:pt idx="308">
                  <c:v>65</c:v>
                </c:pt>
                <c:pt idx="309">
                  <c:v>65</c:v>
                </c:pt>
                <c:pt idx="310">
                  <c:v>65</c:v>
                </c:pt>
                <c:pt idx="311">
                  <c:v>65</c:v>
                </c:pt>
                <c:pt idx="312">
                  <c:v>65</c:v>
                </c:pt>
                <c:pt idx="313">
                  <c:v>65</c:v>
                </c:pt>
                <c:pt idx="314">
                  <c:v>65</c:v>
                </c:pt>
                <c:pt idx="315">
                  <c:v>65</c:v>
                </c:pt>
                <c:pt idx="316">
                  <c:v>65</c:v>
                </c:pt>
                <c:pt idx="317">
                  <c:v>65</c:v>
                </c:pt>
                <c:pt idx="318">
                  <c:v>65</c:v>
                </c:pt>
                <c:pt idx="319">
                  <c:v>65</c:v>
                </c:pt>
                <c:pt idx="320">
                  <c:v>65</c:v>
                </c:pt>
                <c:pt idx="321">
                  <c:v>65</c:v>
                </c:pt>
                <c:pt idx="322">
                  <c:v>65</c:v>
                </c:pt>
                <c:pt idx="323">
                  <c:v>65</c:v>
                </c:pt>
                <c:pt idx="324">
                  <c:v>65</c:v>
                </c:pt>
                <c:pt idx="325">
                  <c:v>65</c:v>
                </c:pt>
                <c:pt idx="326">
                  <c:v>65</c:v>
                </c:pt>
                <c:pt idx="327">
                  <c:v>65</c:v>
                </c:pt>
                <c:pt idx="328">
                  <c:v>65</c:v>
                </c:pt>
                <c:pt idx="329">
                  <c:v>65</c:v>
                </c:pt>
                <c:pt idx="330">
                  <c:v>65</c:v>
                </c:pt>
                <c:pt idx="331">
                  <c:v>65</c:v>
                </c:pt>
                <c:pt idx="332">
                  <c:v>65</c:v>
                </c:pt>
                <c:pt idx="333">
                  <c:v>65</c:v>
                </c:pt>
                <c:pt idx="334">
                  <c:v>65</c:v>
                </c:pt>
                <c:pt idx="335">
                  <c:v>65</c:v>
                </c:pt>
                <c:pt idx="336">
                  <c:v>65</c:v>
                </c:pt>
                <c:pt idx="337">
                  <c:v>65</c:v>
                </c:pt>
                <c:pt idx="338">
                  <c:v>65</c:v>
                </c:pt>
                <c:pt idx="339">
                  <c:v>65</c:v>
                </c:pt>
                <c:pt idx="340">
                  <c:v>65</c:v>
                </c:pt>
                <c:pt idx="341">
                  <c:v>65</c:v>
                </c:pt>
                <c:pt idx="342">
                  <c:v>65</c:v>
                </c:pt>
                <c:pt idx="343">
                  <c:v>65</c:v>
                </c:pt>
                <c:pt idx="344">
                  <c:v>65</c:v>
                </c:pt>
                <c:pt idx="345">
                  <c:v>65</c:v>
                </c:pt>
                <c:pt idx="346">
                  <c:v>65</c:v>
                </c:pt>
                <c:pt idx="347">
                  <c:v>65</c:v>
                </c:pt>
                <c:pt idx="348">
                  <c:v>65</c:v>
                </c:pt>
                <c:pt idx="349">
                  <c:v>65</c:v>
                </c:pt>
                <c:pt idx="350">
                  <c:v>65</c:v>
                </c:pt>
                <c:pt idx="351">
                  <c:v>65</c:v>
                </c:pt>
                <c:pt idx="352">
                  <c:v>65</c:v>
                </c:pt>
                <c:pt idx="353">
                  <c:v>65</c:v>
                </c:pt>
                <c:pt idx="354">
                  <c:v>65</c:v>
                </c:pt>
                <c:pt idx="355">
                  <c:v>65</c:v>
                </c:pt>
                <c:pt idx="356">
                  <c:v>65</c:v>
                </c:pt>
                <c:pt idx="357">
                  <c:v>65</c:v>
                </c:pt>
                <c:pt idx="358">
                  <c:v>65</c:v>
                </c:pt>
                <c:pt idx="359">
                  <c:v>65</c:v>
                </c:pt>
                <c:pt idx="360">
                  <c:v>65</c:v>
                </c:pt>
                <c:pt idx="361">
                  <c:v>65</c:v>
                </c:pt>
                <c:pt idx="362">
                  <c:v>65</c:v>
                </c:pt>
                <c:pt idx="363">
                  <c:v>65</c:v>
                </c:pt>
                <c:pt idx="364">
                  <c:v>65</c:v>
                </c:pt>
                <c:pt idx="365">
                  <c:v>65</c:v>
                </c:pt>
                <c:pt idx="366">
                  <c:v>65</c:v>
                </c:pt>
                <c:pt idx="367">
                  <c:v>65</c:v>
                </c:pt>
                <c:pt idx="368">
                  <c:v>65</c:v>
                </c:pt>
                <c:pt idx="369">
                  <c:v>65</c:v>
                </c:pt>
                <c:pt idx="370">
                  <c:v>65</c:v>
                </c:pt>
                <c:pt idx="371">
                  <c:v>65</c:v>
                </c:pt>
                <c:pt idx="372">
                  <c:v>65</c:v>
                </c:pt>
                <c:pt idx="373">
                  <c:v>65</c:v>
                </c:pt>
                <c:pt idx="374">
                  <c:v>65</c:v>
                </c:pt>
                <c:pt idx="375">
                  <c:v>65</c:v>
                </c:pt>
                <c:pt idx="376">
                  <c:v>65</c:v>
                </c:pt>
                <c:pt idx="377">
                  <c:v>65</c:v>
                </c:pt>
                <c:pt idx="378">
                  <c:v>65</c:v>
                </c:pt>
                <c:pt idx="379">
                  <c:v>65</c:v>
                </c:pt>
                <c:pt idx="380">
                  <c:v>65</c:v>
                </c:pt>
                <c:pt idx="381">
                  <c:v>65</c:v>
                </c:pt>
                <c:pt idx="382">
                  <c:v>65</c:v>
                </c:pt>
                <c:pt idx="383">
                  <c:v>65</c:v>
                </c:pt>
                <c:pt idx="384">
                  <c:v>65</c:v>
                </c:pt>
                <c:pt idx="385">
                  <c:v>65</c:v>
                </c:pt>
                <c:pt idx="386">
                  <c:v>65</c:v>
                </c:pt>
                <c:pt idx="387">
                  <c:v>65</c:v>
                </c:pt>
                <c:pt idx="388">
                  <c:v>65</c:v>
                </c:pt>
                <c:pt idx="389">
                  <c:v>65</c:v>
                </c:pt>
                <c:pt idx="390">
                  <c:v>65</c:v>
                </c:pt>
                <c:pt idx="391">
                  <c:v>65</c:v>
                </c:pt>
                <c:pt idx="392">
                  <c:v>65</c:v>
                </c:pt>
                <c:pt idx="393">
                  <c:v>65</c:v>
                </c:pt>
                <c:pt idx="394">
                  <c:v>65</c:v>
                </c:pt>
                <c:pt idx="395">
                  <c:v>65</c:v>
                </c:pt>
                <c:pt idx="396">
                  <c:v>65</c:v>
                </c:pt>
                <c:pt idx="397">
                  <c:v>65</c:v>
                </c:pt>
                <c:pt idx="398">
                  <c:v>65</c:v>
                </c:pt>
                <c:pt idx="399">
                  <c:v>65</c:v>
                </c:pt>
                <c:pt idx="400">
                  <c:v>65</c:v>
                </c:pt>
                <c:pt idx="401">
                  <c:v>65</c:v>
                </c:pt>
                <c:pt idx="402">
                  <c:v>65</c:v>
                </c:pt>
                <c:pt idx="403">
                  <c:v>65</c:v>
                </c:pt>
                <c:pt idx="404">
                  <c:v>65</c:v>
                </c:pt>
                <c:pt idx="405">
                  <c:v>65</c:v>
                </c:pt>
                <c:pt idx="406">
                  <c:v>65</c:v>
                </c:pt>
                <c:pt idx="407">
                  <c:v>65</c:v>
                </c:pt>
                <c:pt idx="408">
                  <c:v>65</c:v>
                </c:pt>
                <c:pt idx="409">
                  <c:v>65</c:v>
                </c:pt>
                <c:pt idx="410">
                  <c:v>65</c:v>
                </c:pt>
                <c:pt idx="411">
                  <c:v>65</c:v>
                </c:pt>
                <c:pt idx="412">
                  <c:v>65</c:v>
                </c:pt>
                <c:pt idx="413">
                  <c:v>65</c:v>
                </c:pt>
                <c:pt idx="414">
                  <c:v>65</c:v>
                </c:pt>
                <c:pt idx="415">
                  <c:v>65</c:v>
                </c:pt>
                <c:pt idx="416">
                  <c:v>65</c:v>
                </c:pt>
                <c:pt idx="417">
                  <c:v>65</c:v>
                </c:pt>
                <c:pt idx="418">
                  <c:v>65</c:v>
                </c:pt>
                <c:pt idx="419">
                  <c:v>65</c:v>
                </c:pt>
                <c:pt idx="420">
                  <c:v>65</c:v>
                </c:pt>
                <c:pt idx="421">
                  <c:v>65</c:v>
                </c:pt>
                <c:pt idx="422">
                  <c:v>65</c:v>
                </c:pt>
                <c:pt idx="423">
                  <c:v>65</c:v>
                </c:pt>
                <c:pt idx="424">
                  <c:v>65</c:v>
                </c:pt>
                <c:pt idx="425">
                  <c:v>65</c:v>
                </c:pt>
                <c:pt idx="426">
                  <c:v>65</c:v>
                </c:pt>
                <c:pt idx="427">
                  <c:v>65</c:v>
                </c:pt>
                <c:pt idx="428">
                  <c:v>65</c:v>
                </c:pt>
                <c:pt idx="429">
                  <c:v>65</c:v>
                </c:pt>
                <c:pt idx="430">
                  <c:v>65</c:v>
                </c:pt>
                <c:pt idx="431">
                  <c:v>65</c:v>
                </c:pt>
                <c:pt idx="432">
                  <c:v>65</c:v>
                </c:pt>
                <c:pt idx="433">
                  <c:v>65</c:v>
                </c:pt>
                <c:pt idx="434">
                  <c:v>65</c:v>
                </c:pt>
                <c:pt idx="435">
                  <c:v>65</c:v>
                </c:pt>
                <c:pt idx="436">
                  <c:v>65</c:v>
                </c:pt>
                <c:pt idx="437">
                  <c:v>65</c:v>
                </c:pt>
                <c:pt idx="438">
                  <c:v>65</c:v>
                </c:pt>
                <c:pt idx="439">
                  <c:v>65</c:v>
                </c:pt>
                <c:pt idx="440">
                  <c:v>65</c:v>
                </c:pt>
                <c:pt idx="441">
                  <c:v>65</c:v>
                </c:pt>
                <c:pt idx="442">
                  <c:v>65</c:v>
                </c:pt>
                <c:pt idx="443">
                  <c:v>65</c:v>
                </c:pt>
                <c:pt idx="444">
                  <c:v>65</c:v>
                </c:pt>
                <c:pt idx="445">
                  <c:v>65</c:v>
                </c:pt>
                <c:pt idx="446">
                  <c:v>65</c:v>
                </c:pt>
                <c:pt idx="447">
                  <c:v>65</c:v>
                </c:pt>
                <c:pt idx="448">
                  <c:v>65</c:v>
                </c:pt>
                <c:pt idx="449">
                  <c:v>65</c:v>
                </c:pt>
                <c:pt idx="450">
                  <c:v>65</c:v>
                </c:pt>
                <c:pt idx="451">
                  <c:v>65</c:v>
                </c:pt>
                <c:pt idx="452">
                  <c:v>65</c:v>
                </c:pt>
                <c:pt idx="453">
                  <c:v>65</c:v>
                </c:pt>
                <c:pt idx="454">
                  <c:v>65</c:v>
                </c:pt>
                <c:pt idx="455">
                  <c:v>65</c:v>
                </c:pt>
                <c:pt idx="456">
                  <c:v>65</c:v>
                </c:pt>
                <c:pt idx="457">
                  <c:v>65</c:v>
                </c:pt>
                <c:pt idx="458">
                  <c:v>65</c:v>
                </c:pt>
                <c:pt idx="459">
                  <c:v>65</c:v>
                </c:pt>
                <c:pt idx="460">
                  <c:v>65</c:v>
                </c:pt>
                <c:pt idx="461">
                  <c:v>65</c:v>
                </c:pt>
                <c:pt idx="462">
                  <c:v>65</c:v>
                </c:pt>
                <c:pt idx="463">
                  <c:v>65</c:v>
                </c:pt>
                <c:pt idx="464">
                  <c:v>65</c:v>
                </c:pt>
                <c:pt idx="465">
                  <c:v>65</c:v>
                </c:pt>
                <c:pt idx="466">
                  <c:v>65</c:v>
                </c:pt>
                <c:pt idx="467">
                  <c:v>65</c:v>
                </c:pt>
                <c:pt idx="468">
                  <c:v>65</c:v>
                </c:pt>
                <c:pt idx="469">
                  <c:v>65</c:v>
                </c:pt>
                <c:pt idx="470">
                  <c:v>65</c:v>
                </c:pt>
                <c:pt idx="471">
                  <c:v>65</c:v>
                </c:pt>
                <c:pt idx="472">
                  <c:v>65</c:v>
                </c:pt>
                <c:pt idx="473">
                  <c:v>65</c:v>
                </c:pt>
                <c:pt idx="474">
                  <c:v>65</c:v>
                </c:pt>
                <c:pt idx="475">
                  <c:v>65</c:v>
                </c:pt>
                <c:pt idx="476">
                  <c:v>65</c:v>
                </c:pt>
                <c:pt idx="477">
                  <c:v>65</c:v>
                </c:pt>
                <c:pt idx="478">
                  <c:v>65</c:v>
                </c:pt>
                <c:pt idx="479">
                  <c:v>65</c:v>
                </c:pt>
                <c:pt idx="480">
                  <c:v>65</c:v>
                </c:pt>
                <c:pt idx="481">
                  <c:v>65</c:v>
                </c:pt>
                <c:pt idx="482">
                  <c:v>65</c:v>
                </c:pt>
                <c:pt idx="483">
                  <c:v>65</c:v>
                </c:pt>
                <c:pt idx="484">
                  <c:v>65</c:v>
                </c:pt>
                <c:pt idx="485">
                  <c:v>65</c:v>
                </c:pt>
                <c:pt idx="486">
                  <c:v>65</c:v>
                </c:pt>
                <c:pt idx="487">
                  <c:v>65</c:v>
                </c:pt>
                <c:pt idx="488">
                  <c:v>65</c:v>
                </c:pt>
                <c:pt idx="489">
                  <c:v>65</c:v>
                </c:pt>
                <c:pt idx="490">
                  <c:v>65</c:v>
                </c:pt>
                <c:pt idx="491">
                  <c:v>65</c:v>
                </c:pt>
                <c:pt idx="492">
                  <c:v>65</c:v>
                </c:pt>
                <c:pt idx="493">
                  <c:v>65</c:v>
                </c:pt>
                <c:pt idx="494">
                  <c:v>65</c:v>
                </c:pt>
                <c:pt idx="495">
                  <c:v>65</c:v>
                </c:pt>
                <c:pt idx="496">
                  <c:v>65</c:v>
                </c:pt>
                <c:pt idx="497">
                  <c:v>65</c:v>
                </c:pt>
                <c:pt idx="498">
                  <c:v>65</c:v>
                </c:pt>
                <c:pt idx="499">
                  <c:v>65</c:v>
                </c:pt>
                <c:pt idx="500">
                  <c:v>65</c:v>
                </c:pt>
                <c:pt idx="501">
                  <c:v>65</c:v>
                </c:pt>
                <c:pt idx="502">
                  <c:v>65</c:v>
                </c:pt>
                <c:pt idx="503">
                  <c:v>65</c:v>
                </c:pt>
                <c:pt idx="504">
                  <c:v>65</c:v>
                </c:pt>
                <c:pt idx="505">
                  <c:v>65</c:v>
                </c:pt>
                <c:pt idx="506">
                  <c:v>65</c:v>
                </c:pt>
                <c:pt idx="507">
                  <c:v>65</c:v>
                </c:pt>
                <c:pt idx="508">
                  <c:v>65</c:v>
                </c:pt>
                <c:pt idx="509">
                  <c:v>65</c:v>
                </c:pt>
                <c:pt idx="510">
                  <c:v>65</c:v>
                </c:pt>
                <c:pt idx="511">
                  <c:v>65</c:v>
                </c:pt>
                <c:pt idx="512">
                  <c:v>65</c:v>
                </c:pt>
                <c:pt idx="513">
                  <c:v>65</c:v>
                </c:pt>
                <c:pt idx="514">
                  <c:v>65</c:v>
                </c:pt>
                <c:pt idx="515">
                  <c:v>65</c:v>
                </c:pt>
                <c:pt idx="516">
                  <c:v>65</c:v>
                </c:pt>
                <c:pt idx="517">
                  <c:v>65</c:v>
                </c:pt>
                <c:pt idx="518">
                  <c:v>65</c:v>
                </c:pt>
                <c:pt idx="519">
                  <c:v>65</c:v>
                </c:pt>
                <c:pt idx="520">
                  <c:v>65</c:v>
                </c:pt>
                <c:pt idx="521">
                  <c:v>65</c:v>
                </c:pt>
                <c:pt idx="522">
                  <c:v>65</c:v>
                </c:pt>
                <c:pt idx="523">
                  <c:v>65</c:v>
                </c:pt>
                <c:pt idx="524">
                  <c:v>65</c:v>
                </c:pt>
                <c:pt idx="525">
                  <c:v>65</c:v>
                </c:pt>
                <c:pt idx="526">
                  <c:v>65</c:v>
                </c:pt>
                <c:pt idx="527">
                  <c:v>65</c:v>
                </c:pt>
                <c:pt idx="528">
                  <c:v>65</c:v>
                </c:pt>
                <c:pt idx="529">
                  <c:v>65</c:v>
                </c:pt>
                <c:pt idx="530">
                  <c:v>65</c:v>
                </c:pt>
                <c:pt idx="531">
                  <c:v>65</c:v>
                </c:pt>
                <c:pt idx="532">
                  <c:v>65</c:v>
                </c:pt>
                <c:pt idx="533">
                  <c:v>65</c:v>
                </c:pt>
                <c:pt idx="534">
                  <c:v>65</c:v>
                </c:pt>
                <c:pt idx="535">
                  <c:v>65</c:v>
                </c:pt>
                <c:pt idx="536">
                  <c:v>65</c:v>
                </c:pt>
                <c:pt idx="537">
                  <c:v>65</c:v>
                </c:pt>
                <c:pt idx="538">
                  <c:v>65</c:v>
                </c:pt>
                <c:pt idx="539">
                  <c:v>65</c:v>
                </c:pt>
                <c:pt idx="540">
                  <c:v>65</c:v>
                </c:pt>
                <c:pt idx="541">
                  <c:v>65</c:v>
                </c:pt>
                <c:pt idx="542">
                  <c:v>65</c:v>
                </c:pt>
                <c:pt idx="543">
                  <c:v>65</c:v>
                </c:pt>
                <c:pt idx="544">
                  <c:v>65</c:v>
                </c:pt>
                <c:pt idx="545">
                  <c:v>65</c:v>
                </c:pt>
                <c:pt idx="546">
                  <c:v>65</c:v>
                </c:pt>
                <c:pt idx="547">
                  <c:v>65</c:v>
                </c:pt>
                <c:pt idx="548">
                  <c:v>65</c:v>
                </c:pt>
                <c:pt idx="549">
                  <c:v>65</c:v>
                </c:pt>
                <c:pt idx="550">
                  <c:v>65</c:v>
                </c:pt>
                <c:pt idx="551">
                  <c:v>65</c:v>
                </c:pt>
                <c:pt idx="552">
                  <c:v>65</c:v>
                </c:pt>
                <c:pt idx="553">
                  <c:v>65</c:v>
                </c:pt>
                <c:pt idx="554">
                  <c:v>65</c:v>
                </c:pt>
                <c:pt idx="555">
                  <c:v>65</c:v>
                </c:pt>
                <c:pt idx="556">
                  <c:v>65</c:v>
                </c:pt>
                <c:pt idx="557">
                  <c:v>65</c:v>
                </c:pt>
                <c:pt idx="558">
                  <c:v>65</c:v>
                </c:pt>
                <c:pt idx="559">
                  <c:v>65</c:v>
                </c:pt>
                <c:pt idx="560">
                  <c:v>65</c:v>
                </c:pt>
                <c:pt idx="561">
                  <c:v>65</c:v>
                </c:pt>
                <c:pt idx="562">
                  <c:v>65</c:v>
                </c:pt>
                <c:pt idx="563">
                  <c:v>65</c:v>
                </c:pt>
                <c:pt idx="564">
                  <c:v>65</c:v>
                </c:pt>
                <c:pt idx="565">
                  <c:v>65</c:v>
                </c:pt>
                <c:pt idx="566">
                  <c:v>65</c:v>
                </c:pt>
                <c:pt idx="567">
                  <c:v>65</c:v>
                </c:pt>
                <c:pt idx="568">
                  <c:v>65</c:v>
                </c:pt>
                <c:pt idx="569">
                  <c:v>65</c:v>
                </c:pt>
                <c:pt idx="570">
                  <c:v>65</c:v>
                </c:pt>
                <c:pt idx="571">
                  <c:v>65</c:v>
                </c:pt>
                <c:pt idx="572">
                  <c:v>65</c:v>
                </c:pt>
                <c:pt idx="573">
                  <c:v>65</c:v>
                </c:pt>
                <c:pt idx="574">
                  <c:v>65</c:v>
                </c:pt>
                <c:pt idx="575">
                  <c:v>65</c:v>
                </c:pt>
                <c:pt idx="576">
                  <c:v>65</c:v>
                </c:pt>
                <c:pt idx="577">
                  <c:v>65</c:v>
                </c:pt>
                <c:pt idx="578">
                  <c:v>65</c:v>
                </c:pt>
                <c:pt idx="579">
                  <c:v>65</c:v>
                </c:pt>
                <c:pt idx="580">
                  <c:v>65</c:v>
                </c:pt>
                <c:pt idx="581">
                  <c:v>65</c:v>
                </c:pt>
                <c:pt idx="582">
                  <c:v>65</c:v>
                </c:pt>
                <c:pt idx="583">
                  <c:v>65</c:v>
                </c:pt>
                <c:pt idx="584">
                  <c:v>65</c:v>
                </c:pt>
                <c:pt idx="585">
                  <c:v>65</c:v>
                </c:pt>
                <c:pt idx="586">
                  <c:v>65</c:v>
                </c:pt>
                <c:pt idx="587">
                  <c:v>65</c:v>
                </c:pt>
                <c:pt idx="588">
                  <c:v>65</c:v>
                </c:pt>
                <c:pt idx="589">
                  <c:v>65</c:v>
                </c:pt>
                <c:pt idx="590">
                  <c:v>65</c:v>
                </c:pt>
                <c:pt idx="591">
                  <c:v>65</c:v>
                </c:pt>
                <c:pt idx="592">
                  <c:v>65</c:v>
                </c:pt>
                <c:pt idx="593">
                  <c:v>65</c:v>
                </c:pt>
                <c:pt idx="594">
                  <c:v>65</c:v>
                </c:pt>
                <c:pt idx="595">
                  <c:v>65</c:v>
                </c:pt>
                <c:pt idx="596">
                  <c:v>65</c:v>
                </c:pt>
                <c:pt idx="597">
                  <c:v>65</c:v>
                </c:pt>
                <c:pt idx="598">
                  <c:v>65</c:v>
                </c:pt>
                <c:pt idx="599">
                  <c:v>65</c:v>
                </c:pt>
                <c:pt idx="600">
                  <c:v>65</c:v>
                </c:pt>
                <c:pt idx="601">
                  <c:v>65</c:v>
                </c:pt>
                <c:pt idx="602">
                  <c:v>65</c:v>
                </c:pt>
                <c:pt idx="603">
                  <c:v>65</c:v>
                </c:pt>
                <c:pt idx="604">
                  <c:v>65</c:v>
                </c:pt>
                <c:pt idx="605">
                  <c:v>65</c:v>
                </c:pt>
                <c:pt idx="606">
                  <c:v>65</c:v>
                </c:pt>
                <c:pt idx="607">
                  <c:v>65</c:v>
                </c:pt>
                <c:pt idx="608">
                  <c:v>65</c:v>
                </c:pt>
                <c:pt idx="609">
                  <c:v>65</c:v>
                </c:pt>
                <c:pt idx="610">
                  <c:v>65</c:v>
                </c:pt>
                <c:pt idx="611">
                  <c:v>65</c:v>
                </c:pt>
                <c:pt idx="612">
                  <c:v>65</c:v>
                </c:pt>
                <c:pt idx="613">
                  <c:v>65</c:v>
                </c:pt>
                <c:pt idx="614">
                  <c:v>65</c:v>
                </c:pt>
                <c:pt idx="615">
                  <c:v>65</c:v>
                </c:pt>
                <c:pt idx="616">
                  <c:v>65</c:v>
                </c:pt>
                <c:pt idx="617">
                  <c:v>65</c:v>
                </c:pt>
                <c:pt idx="618">
                  <c:v>65</c:v>
                </c:pt>
                <c:pt idx="619">
                  <c:v>65</c:v>
                </c:pt>
                <c:pt idx="620">
                  <c:v>65</c:v>
                </c:pt>
                <c:pt idx="621">
                  <c:v>65</c:v>
                </c:pt>
                <c:pt idx="622">
                  <c:v>65</c:v>
                </c:pt>
                <c:pt idx="623">
                  <c:v>65</c:v>
                </c:pt>
                <c:pt idx="624">
                  <c:v>65</c:v>
                </c:pt>
                <c:pt idx="625">
                  <c:v>65</c:v>
                </c:pt>
                <c:pt idx="626">
                  <c:v>65</c:v>
                </c:pt>
                <c:pt idx="627">
                  <c:v>65</c:v>
                </c:pt>
                <c:pt idx="628">
                  <c:v>65</c:v>
                </c:pt>
                <c:pt idx="629">
                  <c:v>65</c:v>
                </c:pt>
                <c:pt idx="630">
                  <c:v>65</c:v>
                </c:pt>
                <c:pt idx="631">
                  <c:v>65</c:v>
                </c:pt>
                <c:pt idx="632">
                  <c:v>65</c:v>
                </c:pt>
                <c:pt idx="633">
                  <c:v>65</c:v>
                </c:pt>
                <c:pt idx="634">
                  <c:v>65</c:v>
                </c:pt>
                <c:pt idx="635">
                  <c:v>65</c:v>
                </c:pt>
                <c:pt idx="636">
                  <c:v>65</c:v>
                </c:pt>
                <c:pt idx="637">
                  <c:v>65</c:v>
                </c:pt>
                <c:pt idx="638">
                  <c:v>65</c:v>
                </c:pt>
                <c:pt idx="639">
                  <c:v>65</c:v>
                </c:pt>
                <c:pt idx="640">
                  <c:v>65</c:v>
                </c:pt>
                <c:pt idx="641">
                  <c:v>65</c:v>
                </c:pt>
                <c:pt idx="642">
                  <c:v>65</c:v>
                </c:pt>
                <c:pt idx="643">
                  <c:v>65</c:v>
                </c:pt>
                <c:pt idx="644">
                  <c:v>65</c:v>
                </c:pt>
                <c:pt idx="645">
                  <c:v>65</c:v>
                </c:pt>
                <c:pt idx="646">
                  <c:v>65</c:v>
                </c:pt>
                <c:pt idx="647">
                  <c:v>65</c:v>
                </c:pt>
                <c:pt idx="648">
                  <c:v>65</c:v>
                </c:pt>
                <c:pt idx="649">
                  <c:v>65</c:v>
                </c:pt>
                <c:pt idx="650">
                  <c:v>65</c:v>
                </c:pt>
                <c:pt idx="651">
                  <c:v>65</c:v>
                </c:pt>
                <c:pt idx="652">
                  <c:v>65</c:v>
                </c:pt>
                <c:pt idx="653">
                  <c:v>65</c:v>
                </c:pt>
                <c:pt idx="654">
                  <c:v>65</c:v>
                </c:pt>
                <c:pt idx="655">
                  <c:v>65</c:v>
                </c:pt>
                <c:pt idx="656">
                  <c:v>65</c:v>
                </c:pt>
                <c:pt idx="657">
                  <c:v>65</c:v>
                </c:pt>
                <c:pt idx="658">
                  <c:v>65</c:v>
                </c:pt>
                <c:pt idx="659">
                  <c:v>65</c:v>
                </c:pt>
                <c:pt idx="660">
                  <c:v>65</c:v>
                </c:pt>
                <c:pt idx="661">
                  <c:v>65</c:v>
                </c:pt>
                <c:pt idx="662">
                  <c:v>65</c:v>
                </c:pt>
                <c:pt idx="663">
                  <c:v>65</c:v>
                </c:pt>
                <c:pt idx="664">
                  <c:v>65</c:v>
                </c:pt>
                <c:pt idx="665">
                  <c:v>65</c:v>
                </c:pt>
                <c:pt idx="666">
                  <c:v>65</c:v>
                </c:pt>
                <c:pt idx="667">
                  <c:v>65</c:v>
                </c:pt>
                <c:pt idx="668">
                  <c:v>65</c:v>
                </c:pt>
                <c:pt idx="669">
                  <c:v>65</c:v>
                </c:pt>
                <c:pt idx="670">
                  <c:v>65</c:v>
                </c:pt>
                <c:pt idx="671">
                  <c:v>65</c:v>
                </c:pt>
                <c:pt idx="672">
                  <c:v>65</c:v>
                </c:pt>
                <c:pt idx="673">
                  <c:v>65</c:v>
                </c:pt>
                <c:pt idx="674">
                  <c:v>65</c:v>
                </c:pt>
                <c:pt idx="675">
                  <c:v>65</c:v>
                </c:pt>
                <c:pt idx="676">
                  <c:v>65</c:v>
                </c:pt>
                <c:pt idx="677">
                  <c:v>65</c:v>
                </c:pt>
                <c:pt idx="678">
                  <c:v>65</c:v>
                </c:pt>
                <c:pt idx="679">
                  <c:v>65</c:v>
                </c:pt>
                <c:pt idx="680">
                  <c:v>65</c:v>
                </c:pt>
                <c:pt idx="681">
                  <c:v>65</c:v>
                </c:pt>
                <c:pt idx="682">
                  <c:v>65</c:v>
                </c:pt>
                <c:pt idx="683">
                  <c:v>65</c:v>
                </c:pt>
                <c:pt idx="684">
                  <c:v>65</c:v>
                </c:pt>
                <c:pt idx="685">
                  <c:v>65</c:v>
                </c:pt>
                <c:pt idx="686">
                  <c:v>65</c:v>
                </c:pt>
                <c:pt idx="687">
                  <c:v>65</c:v>
                </c:pt>
                <c:pt idx="688">
                  <c:v>65</c:v>
                </c:pt>
                <c:pt idx="689">
                  <c:v>65</c:v>
                </c:pt>
                <c:pt idx="690">
                  <c:v>65</c:v>
                </c:pt>
                <c:pt idx="691">
                  <c:v>65</c:v>
                </c:pt>
                <c:pt idx="692">
                  <c:v>65</c:v>
                </c:pt>
                <c:pt idx="693">
                  <c:v>65</c:v>
                </c:pt>
                <c:pt idx="694">
                  <c:v>65</c:v>
                </c:pt>
                <c:pt idx="695">
                  <c:v>65</c:v>
                </c:pt>
                <c:pt idx="696">
                  <c:v>65</c:v>
                </c:pt>
                <c:pt idx="697">
                  <c:v>65</c:v>
                </c:pt>
                <c:pt idx="698">
                  <c:v>65</c:v>
                </c:pt>
                <c:pt idx="699">
                  <c:v>80</c:v>
                </c:pt>
                <c:pt idx="700">
                  <c:v>80</c:v>
                </c:pt>
                <c:pt idx="701">
                  <c:v>80</c:v>
                </c:pt>
                <c:pt idx="702">
                  <c:v>80</c:v>
                </c:pt>
                <c:pt idx="703">
                  <c:v>80</c:v>
                </c:pt>
                <c:pt idx="704">
                  <c:v>80</c:v>
                </c:pt>
                <c:pt idx="705">
                  <c:v>80</c:v>
                </c:pt>
                <c:pt idx="706">
                  <c:v>80</c:v>
                </c:pt>
                <c:pt idx="707">
                  <c:v>80</c:v>
                </c:pt>
                <c:pt idx="708">
                  <c:v>80</c:v>
                </c:pt>
                <c:pt idx="709">
                  <c:v>80</c:v>
                </c:pt>
                <c:pt idx="710">
                  <c:v>80</c:v>
                </c:pt>
                <c:pt idx="711">
                  <c:v>80</c:v>
                </c:pt>
                <c:pt idx="712">
                  <c:v>80</c:v>
                </c:pt>
                <c:pt idx="713">
                  <c:v>80</c:v>
                </c:pt>
                <c:pt idx="714">
                  <c:v>80</c:v>
                </c:pt>
                <c:pt idx="715">
                  <c:v>80</c:v>
                </c:pt>
                <c:pt idx="716">
                  <c:v>80</c:v>
                </c:pt>
                <c:pt idx="717">
                  <c:v>80</c:v>
                </c:pt>
                <c:pt idx="718">
                  <c:v>80</c:v>
                </c:pt>
                <c:pt idx="719">
                  <c:v>80</c:v>
                </c:pt>
                <c:pt idx="720">
                  <c:v>80</c:v>
                </c:pt>
                <c:pt idx="721">
                  <c:v>80</c:v>
                </c:pt>
                <c:pt idx="722">
                  <c:v>80</c:v>
                </c:pt>
                <c:pt idx="723">
                  <c:v>80</c:v>
                </c:pt>
                <c:pt idx="724">
                  <c:v>80</c:v>
                </c:pt>
                <c:pt idx="725">
                  <c:v>80</c:v>
                </c:pt>
                <c:pt idx="726">
                  <c:v>80</c:v>
                </c:pt>
                <c:pt idx="727">
                  <c:v>80</c:v>
                </c:pt>
                <c:pt idx="728">
                  <c:v>80</c:v>
                </c:pt>
                <c:pt idx="729">
                  <c:v>80</c:v>
                </c:pt>
                <c:pt idx="730">
                  <c:v>80</c:v>
                </c:pt>
                <c:pt idx="731">
                  <c:v>80</c:v>
                </c:pt>
                <c:pt idx="732">
                  <c:v>80</c:v>
                </c:pt>
                <c:pt idx="733">
                  <c:v>80</c:v>
                </c:pt>
                <c:pt idx="734">
                  <c:v>80</c:v>
                </c:pt>
                <c:pt idx="735">
                  <c:v>80</c:v>
                </c:pt>
                <c:pt idx="736">
                  <c:v>80</c:v>
                </c:pt>
                <c:pt idx="737">
                  <c:v>80</c:v>
                </c:pt>
                <c:pt idx="738">
                  <c:v>80</c:v>
                </c:pt>
                <c:pt idx="739">
                  <c:v>80</c:v>
                </c:pt>
                <c:pt idx="740">
                  <c:v>80</c:v>
                </c:pt>
                <c:pt idx="741">
                  <c:v>80</c:v>
                </c:pt>
                <c:pt idx="742">
                  <c:v>80</c:v>
                </c:pt>
                <c:pt idx="743">
                  <c:v>80</c:v>
                </c:pt>
                <c:pt idx="744">
                  <c:v>80</c:v>
                </c:pt>
                <c:pt idx="745">
                  <c:v>80</c:v>
                </c:pt>
                <c:pt idx="746">
                  <c:v>80</c:v>
                </c:pt>
                <c:pt idx="747">
                  <c:v>80</c:v>
                </c:pt>
                <c:pt idx="748">
                  <c:v>80</c:v>
                </c:pt>
                <c:pt idx="749">
                  <c:v>80</c:v>
                </c:pt>
                <c:pt idx="750">
                  <c:v>80</c:v>
                </c:pt>
                <c:pt idx="751">
                  <c:v>80</c:v>
                </c:pt>
                <c:pt idx="752">
                  <c:v>80</c:v>
                </c:pt>
                <c:pt idx="753">
                  <c:v>80</c:v>
                </c:pt>
                <c:pt idx="754">
                  <c:v>80</c:v>
                </c:pt>
                <c:pt idx="755">
                  <c:v>80</c:v>
                </c:pt>
                <c:pt idx="756">
                  <c:v>80</c:v>
                </c:pt>
                <c:pt idx="757">
                  <c:v>80</c:v>
                </c:pt>
                <c:pt idx="758">
                  <c:v>80</c:v>
                </c:pt>
                <c:pt idx="759">
                  <c:v>80</c:v>
                </c:pt>
                <c:pt idx="760">
                  <c:v>80</c:v>
                </c:pt>
                <c:pt idx="761">
                  <c:v>80</c:v>
                </c:pt>
                <c:pt idx="762">
                  <c:v>80</c:v>
                </c:pt>
                <c:pt idx="763">
                  <c:v>80</c:v>
                </c:pt>
                <c:pt idx="764">
                  <c:v>80</c:v>
                </c:pt>
                <c:pt idx="765">
                  <c:v>80</c:v>
                </c:pt>
                <c:pt idx="766">
                  <c:v>80</c:v>
                </c:pt>
                <c:pt idx="767">
                  <c:v>80</c:v>
                </c:pt>
                <c:pt idx="768">
                  <c:v>80</c:v>
                </c:pt>
                <c:pt idx="769">
                  <c:v>80</c:v>
                </c:pt>
                <c:pt idx="770">
                  <c:v>80</c:v>
                </c:pt>
                <c:pt idx="771">
                  <c:v>80</c:v>
                </c:pt>
                <c:pt idx="772">
                  <c:v>80</c:v>
                </c:pt>
                <c:pt idx="773">
                  <c:v>80</c:v>
                </c:pt>
                <c:pt idx="774">
                  <c:v>80</c:v>
                </c:pt>
                <c:pt idx="775">
                  <c:v>80</c:v>
                </c:pt>
                <c:pt idx="776">
                  <c:v>80</c:v>
                </c:pt>
                <c:pt idx="777">
                  <c:v>80</c:v>
                </c:pt>
                <c:pt idx="778">
                  <c:v>80</c:v>
                </c:pt>
                <c:pt idx="779">
                  <c:v>80</c:v>
                </c:pt>
                <c:pt idx="780">
                  <c:v>80</c:v>
                </c:pt>
                <c:pt idx="781">
                  <c:v>80</c:v>
                </c:pt>
                <c:pt idx="782">
                  <c:v>80</c:v>
                </c:pt>
                <c:pt idx="783">
                  <c:v>80</c:v>
                </c:pt>
                <c:pt idx="784">
                  <c:v>80</c:v>
                </c:pt>
                <c:pt idx="785">
                  <c:v>80</c:v>
                </c:pt>
                <c:pt idx="786">
                  <c:v>80</c:v>
                </c:pt>
                <c:pt idx="787">
                  <c:v>80</c:v>
                </c:pt>
                <c:pt idx="788">
                  <c:v>80</c:v>
                </c:pt>
                <c:pt idx="789">
                  <c:v>80</c:v>
                </c:pt>
                <c:pt idx="790">
                  <c:v>80</c:v>
                </c:pt>
                <c:pt idx="791">
                  <c:v>80</c:v>
                </c:pt>
                <c:pt idx="792">
                  <c:v>80</c:v>
                </c:pt>
                <c:pt idx="793">
                  <c:v>80</c:v>
                </c:pt>
                <c:pt idx="794">
                  <c:v>80</c:v>
                </c:pt>
                <c:pt idx="795">
                  <c:v>80</c:v>
                </c:pt>
                <c:pt idx="796">
                  <c:v>80</c:v>
                </c:pt>
                <c:pt idx="797">
                  <c:v>80</c:v>
                </c:pt>
                <c:pt idx="798">
                  <c:v>80</c:v>
                </c:pt>
                <c:pt idx="799">
                  <c:v>80</c:v>
                </c:pt>
                <c:pt idx="800">
                  <c:v>80</c:v>
                </c:pt>
                <c:pt idx="801">
                  <c:v>80</c:v>
                </c:pt>
                <c:pt idx="802">
                  <c:v>80</c:v>
                </c:pt>
                <c:pt idx="803">
                  <c:v>80</c:v>
                </c:pt>
                <c:pt idx="804">
                  <c:v>80</c:v>
                </c:pt>
                <c:pt idx="805">
                  <c:v>80</c:v>
                </c:pt>
                <c:pt idx="806">
                  <c:v>80</c:v>
                </c:pt>
                <c:pt idx="807">
                  <c:v>80</c:v>
                </c:pt>
                <c:pt idx="808">
                  <c:v>80</c:v>
                </c:pt>
                <c:pt idx="809">
                  <c:v>80</c:v>
                </c:pt>
                <c:pt idx="810">
                  <c:v>80</c:v>
                </c:pt>
                <c:pt idx="811">
                  <c:v>80</c:v>
                </c:pt>
                <c:pt idx="812">
                  <c:v>80</c:v>
                </c:pt>
                <c:pt idx="813">
                  <c:v>80</c:v>
                </c:pt>
                <c:pt idx="814">
                  <c:v>80</c:v>
                </c:pt>
                <c:pt idx="815">
                  <c:v>80</c:v>
                </c:pt>
                <c:pt idx="816">
                  <c:v>80</c:v>
                </c:pt>
                <c:pt idx="817">
                  <c:v>80</c:v>
                </c:pt>
                <c:pt idx="818">
                  <c:v>80</c:v>
                </c:pt>
                <c:pt idx="819">
                  <c:v>80</c:v>
                </c:pt>
                <c:pt idx="820">
                  <c:v>80</c:v>
                </c:pt>
                <c:pt idx="821">
                  <c:v>80</c:v>
                </c:pt>
                <c:pt idx="822">
                  <c:v>80</c:v>
                </c:pt>
                <c:pt idx="823">
                  <c:v>80</c:v>
                </c:pt>
                <c:pt idx="824">
                  <c:v>80</c:v>
                </c:pt>
                <c:pt idx="825">
                  <c:v>80</c:v>
                </c:pt>
                <c:pt idx="826">
                  <c:v>80</c:v>
                </c:pt>
                <c:pt idx="827">
                  <c:v>80</c:v>
                </c:pt>
                <c:pt idx="828">
                  <c:v>80</c:v>
                </c:pt>
                <c:pt idx="829">
                  <c:v>80</c:v>
                </c:pt>
                <c:pt idx="830">
                  <c:v>80</c:v>
                </c:pt>
                <c:pt idx="831">
                  <c:v>80</c:v>
                </c:pt>
                <c:pt idx="832">
                  <c:v>80</c:v>
                </c:pt>
                <c:pt idx="833">
                  <c:v>80</c:v>
                </c:pt>
                <c:pt idx="834">
                  <c:v>80</c:v>
                </c:pt>
                <c:pt idx="835">
                  <c:v>80</c:v>
                </c:pt>
                <c:pt idx="836">
                  <c:v>80</c:v>
                </c:pt>
                <c:pt idx="837">
                  <c:v>80</c:v>
                </c:pt>
                <c:pt idx="838">
                  <c:v>80</c:v>
                </c:pt>
                <c:pt idx="839">
                  <c:v>80</c:v>
                </c:pt>
                <c:pt idx="840">
                  <c:v>80</c:v>
                </c:pt>
                <c:pt idx="841">
                  <c:v>80</c:v>
                </c:pt>
                <c:pt idx="842">
                  <c:v>80</c:v>
                </c:pt>
                <c:pt idx="843">
                  <c:v>80</c:v>
                </c:pt>
                <c:pt idx="844">
                  <c:v>80</c:v>
                </c:pt>
                <c:pt idx="845">
                  <c:v>80</c:v>
                </c:pt>
                <c:pt idx="846">
                  <c:v>80</c:v>
                </c:pt>
                <c:pt idx="847">
                  <c:v>80</c:v>
                </c:pt>
                <c:pt idx="848">
                  <c:v>80</c:v>
                </c:pt>
                <c:pt idx="849">
                  <c:v>80</c:v>
                </c:pt>
                <c:pt idx="850">
                  <c:v>80</c:v>
                </c:pt>
                <c:pt idx="851">
                  <c:v>80</c:v>
                </c:pt>
                <c:pt idx="852">
                  <c:v>80</c:v>
                </c:pt>
                <c:pt idx="853">
                  <c:v>80</c:v>
                </c:pt>
                <c:pt idx="854">
                  <c:v>80</c:v>
                </c:pt>
                <c:pt idx="855">
                  <c:v>80</c:v>
                </c:pt>
                <c:pt idx="856">
                  <c:v>80</c:v>
                </c:pt>
                <c:pt idx="857">
                  <c:v>80</c:v>
                </c:pt>
                <c:pt idx="858">
                  <c:v>80</c:v>
                </c:pt>
                <c:pt idx="859">
                  <c:v>80</c:v>
                </c:pt>
                <c:pt idx="860">
                  <c:v>80</c:v>
                </c:pt>
                <c:pt idx="861">
                  <c:v>80</c:v>
                </c:pt>
                <c:pt idx="862">
                  <c:v>80</c:v>
                </c:pt>
                <c:pt idx="863">
                  <c:v>80</c:v>
                </c:pt>
                <c:pt idx="864">
                  <c:v>80</c:v>
                </c:pt>
                <c:pt idx="865">
                  <c:v>80</c:v>
                </c:pt>
                <c:pt idx="866">
                  <c:v>80</c:v>
                </c:pt>
                <c:pt idx="867">
                  <c:v>80</c:v>
                </c:pt>
                <c:pt idx="868">
                  <c:v>80</c:v>
                </c:pt>
                <c:pt idx="869">
                  <c:v>80</c:v>
                </c:pt>
                <c:pt idx="870">
                  <c:v>80</c:v>
                </c:pt>
                <c:pt idx="871">
                  <c:v>80</c:v>
                </c:pt>
                <c:pt idx="872">
                  <c:v>80</c:v>
                </c:pt>
                <c:pt idx="873">
                  <c:v>80</c:v>
                </c:pt>
                <c:pt idx="874">
                  <c:v>80</c:v>
                </c:pt>
                <c:pt idx="875">
                  <c:v>80</c:v>
                </c:pt>
                <c:pt idx="876">
                  <c:v>80</c:v>
                </c:pt>
                <c:pt idx="877">
                  <c:v>80</c:v>
                </c:pt>
                <c:pt idx="878">
                  <c:v>80</c:v>
                </c:pt>
                <c:pt idx="879">
                  <c:v>80</c:v>
                </c:pt>
                <c:pt idx="880">
                  <c:v>80</c:v>
                </c:pt>
                <c:pt idx="881">
                  <c:v>80</c:v>
                </c:pt>
                <c:pt idx="882">
                  <c:v>80</c:v>
                </c:pt>
                <c:pt idx="883">
                  <c:v>80</c:v>
                </c:pt>
                <c:pt idx="884">
                  <c:v>80</c:v>
                </c:pt>
                <c:pt idx="885">
                  <c:v>80</c:v>
                </c:pt>
                <c:pt idx="886">
                  <c:v>80</c:v>
                </c:pt>
                <c:pt idx="887">
                  <c:v>80</c:v>
                </c:pt>
                <c:pt idx="888">
                  <c:v>80</c:v>
                </c:pt>
                <c:pt idx="889">
                  <c:v>80</c:v>
                </c:pt>
                <c:pt idx="890">
                  <c:v>80</c:v>
                </c:pt>
                <c:pt idx="891">
                  <c:v>80</c:v>
                </c:pt>
                <c:pt idx="892">
                  <c:v>80</c:v>
                </c:pt>
                <c:pt idx="893">
                  <c:v>80</c:v>
                </c:pt>
                <c:pt idx="894">
                  <c:v>80</c:v>
                </c:pt>
                <c:pt idx="895">
                  <c:v>80</c:v>
                </c:pt>
                <c:pt idx="896">
                  <c:v>80</c:v>
                </c:pt>
                <c:pt idx="897">
                  <c:v>80</c:v>
                </c:pt>
                <c:pt idx="898">
                  <c:v>80</c:v>
                </c:pt>
                <c:pt idx="899">
                  <c:v>80</c:v>
                </c:pt>
                <c:pt idx="900">
                  <c:v>80</c:v>
                </c:pt>
                <c:pt idx="901">
                  <c:v>80</c:v>
                </c:pt>
                <c:pt idx="902">
                  <c:v>80</c:v>
                </c:pt>
                <c:pt idx="903">
                  <c:v>80</c:v>
                </c:pt>
                <c:pt idx="904">
                  <c:v>80</c:v>
                </c:pt>
                <c:pt idx="905">
                  <c:v>80</c:v>
                </c:pt>
                <c:pt idx="906">
                  <c:v>80</c:v>
                </c:pt>
                <c:pt idx="907">
                  <c:v>80</c:v>
                </c:pt>
                <c:pt idx="908">
                  <c:v>80</c:v>
                </c:pt>
                <c:pt idx="909">
                  <c:v>80</c:v>
                </c:pt>
                <c:pt idx="910">
                  <c:v>80</c:v>
                </c:pt>
                <c:pt idx="911">
                  <c:v>80</c:v>
                </c:pt>
                <c:pt idx="912">
                  <c:v>80</c:v>
                </c:pt>
                <c:pt idx="913">
                  <c:v>80</c:v>
                </c:pt>
                <c:pt idx="914">
                  <c:v>80</c:v>
                </c:pt>
                <c:pt idx="915">
                  <c:v>80</c:v>
                </c:pt>
                <c:pt idx="916">
                  <c:v>80</c:v>
                </c:pt>
                <c:pt idx="917">
                  <c:v>80</c:v>
                </c:pt>
                <c:pt idx="918">
                  <c:v>80</c:v>
                </c:pt>
                <c:pt idx="919">
                  <c:v>80</c:v>
                </c:pt>
                <c:pt idx="920">
                  <c:v>80</c:v>
                </c:pt>
                <c:pt idx="921">
                  <c:v>80</c:v>
                </c:pt>
                <c:pt idx="922">
                  <c:v>80</c:v>
                </c:pt>
                <c:pt idx="923">
                  <c:v>80</c:v>
                </c:pt>
                <c:pt idx="924">
                  <c:v>80</c:v>
                </c:pt>
                <c:pt idx="925">
                  <c:v>80</c:v>
                </c:pt>
                <c:pt idx="926">
                  <c:v>80</c:v>
                </c:pt>
                <c:pt idx="927">
                  <c:v>80</c:v>
                </c:pt>
                <c:pt idx="928">
                  <c:v>80</c:v>
                </c:pt>
                <c:pt idx="929">
                  <c:v>80</c:v>
                </c:pt>
                <c:pt idx="930">
                  <c:v>80</c:v>
                </c:pt>
                <c:pt idx="931">
                  <c:v>80</c:v>
                </c:pt>
                <c:pt idx="932">
                  <c:v>80</c:v>
                </c:pt>
                <c:pt idx="933">
                  <c:v>80</c:v>
                </c:pt>
                <c:pt idx="934">
                  <c:v>80</c:v>
                </c:pt>
                <c:pt idx="935">
                  <c:v>80</c:v>
                </c:pt>
                <c:pt idx="936">
                  <c:v>80</c:v>
                </c:pt>
                <c:pt idx="937">
                  <c:v>80</c:v>
                </c:pt>
                <c:pt idx="938">
                  <c:v>80</c:v>
                </c:pt>
                <c:pt idx="939">
                  <c:v>80</c:v>
                </c:pt>
                <c:pt idx="940">
                  <c:v>80</c:v>
                </c:pt>
                <c:pt idx="941">
                  <c:v>80</c:v>
                </c:pt>
                <c:pt idx="942">
                  <c:v>80</c:v>
                </c:pt>
                <c:pt idx="943">
                  <c:v>80</c:v>
                </c:pt>
                <c:pt idx="944">
                  <c:v>80</c:v>
                </c:pt>
                <c:pt idx="945">
                  <c:v>80</c:v>
                </c:pt>
                <c:pt idx="946">
                  <c:v>80</c:v>
                </c:pt>
                <c:pt idx="947">
                  <c:v>80</c:v>
                </c:pt>
                <c:pt idx="948">
                  <c:v>80</c:v>
                </c:pt>
                <c:pt idx="949">
                  <c:v>80</c:v>
                </c:pt>
                <c:pt idx="950">
                  <c:v>80</c:v>
                </c:pt>
                <c:pt idx="951">
                  <c:v>80</c:v>
                </c:pt>
                <c:pt idx="952">
                  <c:v>80</c:v>
                </c:pt>
                <c:pt idx="953">
                  <c:v>80</c:v>
                </c:pt>
                <c:pt idx="954">
                  <c:v>80</c:v>
                </c:pt>
                <c:pt idx="955">
                  <c:v>80</c:v>
                </c:pt>
                <c:pt idx="956">
                  <c:v>80</c:v>
                </c:pt>
                <c:pt idx="957">
                  <c:v>80</c:v>
                </c:pt>
                <c:pt idx="958">
                  <c:v>80</c:v>
                </c:pt>
                <c:pt idx="959">
                  <c:v>80</c:v>
                </c:pt>
                <c:pt idx="960">
                  <c:v>80</c:v>
                </c:pt>
                <c:pt idx="961">
                  <c:v>80</c:v>
                </c:pt>
                <c:pt idx="962">
                  <c:v>80</c:v>
                </c:pt>
                <c:pt idx="963">
                  <c:v>80</c:v>
                </c:pt>
                <c:pt idx="964">
                  <c:v>80</c:v>
                </c:pt>
                <c:pt idx="965">
                  <c:v>80</c:v>
                </c:pt>
                <c:pt idx="966">
                  <c:v>80</c:v>
                </c:pt>
                <c:pt idx="967">
                  <c:v>80</c:v>
                </c:pt>
                <c:pt idx="968">
                  <c:v>80</c:v>
                </c:pt>
                <c:pt idx="969">
                  <c:v>80</c:v>
                </c:pt>
                <c:pt idx="970">
                  <c:v>80</c:v>
                </c:pt>
                <c:pt idx="971">
                  <c:v>80</c:v>
                </c:pt>
                <c:pt idx="972">
                  <c:v>80</c:v>
                </c:pt>
                <c:pt idx="973">
                  <c:v>80</c:v>
                </c:pt>
                <c:pt idx="974">
                  <c:v>80</c:v>
                </c:pt>
                <c:pt idx="975">
                  <c:v>80</c:v>
                </c:pt>
                <c:pt idx="976">
                  <c:v>80</c:v>
                </c:pt>
                <c:pt idx="977">
                  <c:v>80</c:v>
                </c:pt>
                <c:pt idx="978">
                  <c:v>80</c:v>
                </c:pt>
                <c:pt idx="979">
                  <c:v>80</c:v>
                </c:pt>
                <c:pt idx="980">
                  <c:v>80</c:v>
                </c:pt>
                <c:pt idx="981">
                  <c:v>80</c:v>
                </c:pt>
                <c:pt idx="982">
                  <c:v>80</c:v>
                </c:pt>
                <c:pt idx="983">
                  <c:v>80</c:v>
                </c:pt>
                <c:pt idx="984">
                  <c:v>80</c:v>
                </c:pt>
                <c:pt idx="985">
                  <c:v>80</c:v>
                </c:pt>
                <c:pt idx="986">
                  <c:v>80</c:v>
                </c:pt>
                <c:pt idx="987">
                  <c:v>80</c:v>
                </c:pt>
                <c:pt idx="988">
                  <c:v>80</c:v>
                </c:pt>
                <c:pt idx="989">
                  <c:v>80</c:v>
                </c:pt>
                <c:pt idx="990">
                  <c:v>80</c:v>
                </c:pt>
                <c:pt idx="991">
                  <c:v>80</c:v>
                </c:pt>
                <c:pt idx="992">
                  <c:v>80</c:v>
                </c:pt>
                <c:pt idx="993">
                  <c:v>80</c:v>
                </c:pt>
                <c:pt idx="994">
                  <c:v>80</c:v>
                </c:pt>
                <c:pt idx="995">
                  <c:v>80</c:v>
                </c:pt>
                <c:pt idx="996">
                  <c:v>80</c:v>
                </c:pt>
                <c:pt idx="997">
                  <c:v>80</c:v>
                </c:pt>
                <c:pt idx="998">
                  <c:v>80</c:v>
                </c:pt>
                <c:pt idx="999">
                  <c:v>80</c:v>
                </c:pt>
                <c:pt idx="1000">
                  <c:v>80</c:v>
                </c:pt>
                <c:pt idx="1001">
                  <c:v>80</c:v>
                </c:pt>
                <c:pt idx="1002">
                  <c:v>80</c:v>
                </c:pt>
                <c:pt idx="1003">
                  <c:v>80</c:v>
                </c:pt>
                <c:pt idx="1004">
                  <c:v>80</c:v>
                </c:pt>
                <c:pt idx="1005">
                  <c:v>80</c:v>
                </c:pt>
                <c:pt idx="1006">
                  <c:v>80</c:v>
                </c:pt>
                <c:pt idx="1007">
                  <c:v>80</c:v>
                </c:pt>
                <c:pt idx="1008">
                  <c:v>80</c:v>
                </c:pt>
                <c:pt idx="1009">
                  <c:v>80</c:v>
                </c:pt>
                <c:pt idx="1010">
                  <c:v>80</c:v>
                </c:pt>
                <c:pt idx="1011">
                  <c:v>80</c:v>
                </c:pt>
                <c:pt idx="1012">
                  <c:v>80</c:v>
                </c:pt>
                <c:pt idx="1013">
                  <c:v>80</c:v>
                </c:pt>
                <c:pt idx="1014">
                  <c:v>80</c:v>
                </c:pt>
                <c:pt idx="1015">
                  <c:v>80</c:v>
                </c:pt>
                <c:pt idx="1016">
                  <c:v>80</c:v>
                </c:pt>
                <c:pt idx="1017">
                  <c:v>80</c:v>
                </c:pt>
                <c:pt idx="1018">
                  <c:v>80</c:v>
                </c:pt>
                <c:pt idx="1019">
                  <c:v>80</c:v>
                </c:pt>
                <c:pt idx="1020">
                  <c:v>80</c:v>
                </c:pt>
                <c:pt idx="1021">
                  <c:v>80</c:v>
                </c:pt>
                <c:pt idx="1022">
                  <c:v>80</c:v>
                </c:pt>
                <c:pt idx="1023">
                  <c:v>80</c:v>
                </c:pt>
                <c:pt idx="1024">
                  <c:v>80</c:v>
                </c:pt>
                <c:pt idx="1025">
                  <c:v>80</c:v>
                </c:pt>
                <c:pt idx="1026">
                  <c:v>80</c:v>
                </c:pt>
                <c:pt idx="1027">
                  <c:v>80</c:v>
                </c:pt>
                <c:pt idx="1028">
                  <c:v>80</c:v>
                </c:pt>
                <c:pt idx="1029">
                  <c:v>80</c:v>
                </c:pt>
                <c:pt idx="1030">
                  <c:v>80</c:v>
                </c:pt>
                <c:pt idx="1031">
                  <c:v>80</c:v>
                </c:pt>
                <c:pt idx="1032">
                  <c:v>80</c:v>
                </c:pt>
                <c:pt idx="1033">
                  <c:v>80</c:v>
                </c:pt>
                <c:pt idx="1034">
                  <c:v>80</c:v>
                </c:pt>
                <c:pt idx="1035">
                  <c:v>80</c:v>
                </c:pt>
                <c:pt idx="1036">
                  <c:v>80</c:v>
                </c:pt>
                <c:pt idx="1037">
                  <c:v>80</c:v>
                </c:pt>
                <c:pt idx="1038">
                  <c:v>80</c:v>
                </c:pt>
                <c:pt idx="1039">
                  <c:v>80</c:v>
                </c:pt>
                <c:pt idx="1040">
                  <c:v>80</c:v>
                </c:pt>
                <c:pt idx="1041">
                  <c:v>80</c:v>
                </c:pt>
                <c:pt idx="1042">
                  <c:v>80</c:v>
                </c:pt>
                <c:pt idx="1043">
                  <c:v>80</c:v>
                </c:pt>
                <c:pt idx="1044">
                  <c:v>80</c:v>
                </c:pt>
                <c:pt idx="1045">
                  <c:v>80</c:v>
                </c:pt>
                <c:pt idx="1046">
                  <c:v>80</c:v>
                </c:pt>
                <c:pt idx="1047">
                  <c:v>80</c:v>
                </c:pt>
                <c:pt idx="1048">
                  <c:v>80</c:v>
                </c:pt>
                <c:pt idx="1049">
                  <c:v>80</c:v>
                </c:pt>
                <c:pt idx="1050">
                  <c:v>80</c:v>
                </c:pt>
                <c:pt idx="1051">
                  <c:v>80</c:v>
                </c:pt>
                <c:pt idx="1052">
                  <c:v>80</c:v>
                </c:pt>
                <c:pt idx="1053">
                  <c:v>80</c:v>
                </c:pt>
                <c:pt idx="1054">
                  <c:v>80</c:v>
                </c:pt>
                <c:pt idx="1055">
                  <c:v>80</c:v>
                </c:pt>
                <c:pt idx="1056">
                  <c:v>80</c:v>
                </c:pt>
                <c:pt idx="1057">
                  <c:v>80</c:v>
                </c:pt>
                <c:pt idx="1058">
                  <c:v>80</c:v>
                </c:pt>
                <c:pt idx="1059">
                  <c:v>80</c:v>
                </c:pt>
                <c:pt idx="1060">
                  <c:v>80</c:v>
                </c:pt>
                <c:pt idx="1061">
                  <c:v>80</c:v>
                </c:pt>
                <c:pt idx="1062">
                  <c:v>80</c:v>
                </c:pt>
                <c:pt idx="1063">
                  <c:v>80</c:v>
                </c:pt>
                <c:pt idx="1064">
                  <c:v>80</c:v>
                </c:pt>
                <c:pt idx="1065">
                  <c:v>80</c:v>
                </c:pt>
                <c:pt idx="1066">
                  <c:v>80</c:v>
                </c:pt>
                <c:pt idx="1067">
                  <c:v>80</c:v>
                </c:pt>
                <c:pt idx="1068">
                  <c:v>80</c:v>
                </c:pt>
                <c:pt idx="1069">
                  <c:v>80</c:v>
                </c:pt>
                <c:pt idx="1070">
                  <c:v>80</c:v>
                </c:pt>
                <c:pt idx="1071">
                  <c:v>80</c:v>
                </c:pt>
                <c:pt idx="1072">
                  <c:v>80</c:v>
                </c:pt>
                <c:pt idx="1073">
                  <c:v>80</c:v>
                </c:pt>
                <c:pt idx="1074">
                  <c:v>80</c:v>
                </c:pt>
                <c:pt idx="1075">
                  <c:v>80</c:v>
                </c:pt>
                <c:pt idx="1076">
                  <c:v>80</c:v>
                </c:pt>
                <c:pt idx="1077">
                  <c:v>80</c:v>
                </c:pt>
                <c:pt idx="1078">
                  <c:v>80</c:v>
                </c:pt>
                <c:pt idx="1079">
                  <c:v>80</c:v>
                </c:pt>
                <c:pt idx="1080">
                  <c:v>80</c:v>
                </c:pt>
                <c:pt idx="1081">
                  <c:v>80</c:v>
                </c:pt>
                <c:pt idx="1082">
                  <c:v>80</c:v>
                </c:pt>
                <c:pt idx="1083">
                  <c:v>80</c:v>
                </c:pt>
                <c:pt idx="1084">
                  <c:v>80</c:v>
                </c:pt>
                <c:pt idx="1085">
                  <c:v>80</c:v>
                </c:pt>
                <c:pt idx="1086">
                  <c:v>80</c:v>
                </c:pt>
                <c:pt idx="1087">
                  <c:v>80</c:v>
                </c:pt>
                <c:pt idx="1088">
                  <c:v>80</c:v>
                </c:pt>
                <c:pt idx="1089">
                  <c:v>80</c:v>
                </c:pt>
                <c:pt idx="1090">
                  <c:v>80</c:v>
                </c:pt>
                <c:pt idx="1091">
                  <c:v>80</c:v>
                </c:pt>
                <c:pt idx="1092">
                  <c:v>80</c:v>
                </c:pt>
                <c:pt idx="1093">
                  <c:v>80</c:v>
                </c:pt>
                <c:pt idx="1094">
                  <c:v>80</c:v>
                </c:pt>
                <c:pt idx="1095">
                  <c:v>80</c:v>
                </c:pt>
                <c:pt idx="1096">
                  <c:v>80</c:v>
                </c:pt>
                <c:pt idx="1097">
                  <c:v>80</c:v>
                </c:pt>
                <c:pt idx="1098">
                  <c:v>80</c:v>
                </c:pt>
                <c:pt idx="1099">
                  <c:v>80</c:v>
                </c:pt>
                <c:pt idx="1100">
                  <c:v>80</c:v>
                </c:pt>
                <c:pt idx="1101">
                  <c:v>80</c:v>
                </c:pt>
                <c:pt idx="1102">
                  <c:v>80</c:v>
                </c:pt>
                <c:pt idx="1103">
                  <c:v>80</c:v>
                </c:pt>
                <c:pt idx="1104">
                  <c:v>80</c:v>
                </c:pt>
                <c:pt idx="1105">
                  <c:v>80</c:v>
                </c:pt>
                <c:pt idx="1106">
                  <c:v>80</c:v>
                </c:pt>
                <c:pt idx="1107">
                  <c:v>80</c:v>
                </c:pt>
                <c:pt idx="1108">
                  <c:v>80</c:v>
                </c:pt>
                <c:pt idx="1109">
                  <c:v>80</c:v>
                </c:pt>
                <c:pt idx="1110">
                  <c:v>80</c:v>
                </c:pt>
                <c:pt idx="1111">
                  <c:v>80</c:v>
                </c:pt>
                <c:pt idx="1112">
                  <c:v>80</c:v>
                </c:pt>
                <c:pt idx="1113">
                  <c:v>80</c:v>
                </c:pt>
                <c:pt idx="1114">
                  <c:v>80</c:v>
                </c:pt>
                <c:pt idx="1115">
                  <c:v>80</c:v>
                </c:pt>
                <c:pt idx="1116">
                  <c:v>80</c:v>
                </c:pt>
                <c:pt idx="1117">
                  <c:v>80</c:v>
                </c:pt>
                <c:pt idx="1118">
                  <c:v>80</c:v>
                </c:pt>
                <c:pt idx="1119">
                  <c:v>80</c:v>
                </c:pt>
                <c:pt idx="1120">
                  <c:v>80</c:v>
                </c:pt>
                <c:pt idx="1121">
                  <c:v>80</c:v>
                </c:pt>
                <c:pt idx="1122">
                  <c:v>80</c:v>
                </c:pt>
                <c:pt idx="1123">
                  <c:v>80</c:v>
                </c:pt>
                <c:pt idx="1124">
                  <c:v>80</c:v>
                </c:pt>
                <c:pt idx="1125">
                  <c:v>80</c:v>
                </c:pt>
                <c:pt idx="1126">
                  <c:v>80</c:v>
                </c:pt>
                <c:pt idx="1127">
                  <c:v>80</c:v>
                </c:pt>
                <c:pt idx="1128">
                  <c:v>80</c:v>
                </c:pt>
                <c:pt idx="1129">
                  <c:v>80</c:v>
                </c:pt>
                <c:pt idx="1130">
                  <c:v>80</c:v>
                </c:pt>
                <c:pt idx="1131">
                  <c:v>80</c:v>
                </c:pt>
                <c:pt idx="1132">
                  <c:v>80</c:v>
                </c:pt>
                <c:pt idx="1133">
                  <c:v>80</c:v>
                </c:pt>
                <c:pt idx="1134">
                  <c:v>80</c:v>
                </c:pt>
                <c:pt idx="1135">
                  <c:v>80</c:v>
                </c:pt>
                <c:pt idx="1136">
                  <c:v>80</c:v>
                </c:pt>
                <c:pt idx="1137">
                  <c:v>80</c:v>
                </c:pt>
                <c:pt idx="1138">
                  <c:v>80</c:v>
                </c:pt>
                <c:pt idx="1139">
                  <c:v>80</c:v>
                </c:pt>
                <c:pt idx="1140">
                  <c:v>80</c:v>
                </c:pt>
                <c:pt idx="1141">
                  <c:v>80</c:v>
                </c:pt>
                <c:pt idx="1142">
                  <c:v>80</c:v>
                </c:pt>
                <c:pt idx="1143">
                  <c:v>80</c:v>
                </c:pt>
                <c:pt idx="1144">
                  <c:v>80</c:v>
                </c:pt>
                <c:pt idx="1145">
                  <c:v>80</c:v>
                </c:pt>
                <c:pt idx="1146">
                  <c:v>80</c:v>
                </c:pt>
                <c:pt idx="1147">
                  <c:v>80</c:v>
                </c:pt>
                <c:pt idx="1148">
                  <c:v>80</c:v>
                </c:pt>
                <c:pt idx="1149">
                  <c:v>80</c:v>
                </c:pt>
                <c:pt idx="1150">
                  <c:v>80</c:v>
                </c:pt>
                <c:pt idx="1151">
                  <c:v>80</c:v>
                </c:pt>
                <c:pt idx="1152">
                  <c:v>80</c:v>
                </c:pt>
                <c:pt idx="1153">
                  <c:v>80</c:v>
                </c:pt>
                <c:pt idx="1154">
                  <c:v>80</c:v>
                </c:pt>
                <c:pt idx="1155">
                  <c:v>80</c:v>
                </c:pt>
                <c:pt idx="1156">
                  <c:v>80</c:v>
                </c:pt>
                <c:pt idx="1157">
                  <c:v>80</c:v>
                </c:pt>
                <c:pt idx="1158">
                  <c:v>80</c:v>
                </c:pt>
                <c:pt idx="1159">
                  <c:v>80</c:v>
                </c:pt>
                <c:pt idx="1160">
                  <c:v>80</c:v>
                </c:pt>
                <c:pt idx="1161">
                  <c:v>80</c:v>
                </c:pt>
                <c:pt idx="1162">
                  <c:v>80</c:v>
                </c:pt>
                <c:pt idx="1163">
                  <c:v>80</c:v>
                </c:pt>
                <c:pt idx="1164">
                  <c:v>80</c:v>
                </c:pt>
                <c:pt idx="1165">
                  <c:v>80</c:v>
                </c:pt>
                <c:pt idx="1166">
                  <c:v>80</c:v>
                </c:pt>
                <c:pt idx="1167">
                  <c:v>80</c:v>
                </c:pt>
                <c:pt idx="1168">
                  <c:v>80</c:v>
                </c:pt>
                <c:pt idx="1169">
                  <c:v>80</c:v>
                </c:pt>
                <c:pt idx="1170">
                  <c:v>80</c:v>
                </c:pt>
                <c:pt idx="1171">
                  <c:v>80</c:v>
                </c:pt>
                <c:pt idx="1172">
                  <c:v>80</c:v>
                </c:pt>
                <c:pt idx="1173">
                  <c:v>80</c:v>
                </c:pt>
                <c:pt idx="1174">
                  <c:v>80</c:v>
                </c:pt>
                <c:pt idx="1175">
                  <c:v>80</c:v>
                </c:pt>
                <c:pt idx="1176">
                  <c:v>80</c:v>
                </c:pt>
                <c:pt idx="1177">
                  <c:v>80</c:v>
                </c:pt>
                <c:pt idx="1178">
                  <c:v>80</c:v>
                </c:pt>
                <c:pt idx="1179">
                  <c:v>80</c:v>
                </c:pt>
                <c:pt idx="1180">
                  <c:v>80</c:v>
                </c:pt>
                <c:pt idx="1181">
                  <c:v>80</c:v>
                </c:pt>
                <c:pt idx="1182">
                  <c:v>80</c:v>
                </c:pt>
                <c:pt idx="1183">
                  <c:v>80</c:v>
                </c:pt>
                <c:pt idx="1184">
                  <c:v>80</c:v>
                </c:pt>
                <c:pt idx="1185">
                  <c:v>80</c:v>
                </c:pt>
                <c:pt idx="1186">
                  <c:v>80</c:v>
                </c:pt>
                <c:pt idx="1187">
                  <c:v>80</c:v>
                </c:pt>
                <c:pt idx="1188">
                  <c:v>80</c:v>
                </c:pt>
                <c:pt idx="1189">
                  <c:v>80</c:v>
                </c:pt>
                <c:pt idx="1190">
                  <c:v>80</c:v>
                </c:pt>
                <c:pt idx="1191">
                  <c:v>80</c:v>
                </c:pt>
                <c:pt idx="1192">
                  <c:v>80</c:v>
                </c:pt>
                <c:pt idx="1193">
                  <c:v>80</c:v>
                </c:pt>
                <c:pt idx="1194">
                  <c:v>80</c:v>
                </c:pt>
                <c:pt idx="1195">
                  <c:v>80</c:v>
                </c:pt>
                <c:pt idx="1196">
                  <c:v>80</c:v>
                </c:pt>
                <c:pt idx="1197">
                  <c:v>80</c:v>
                </c:pt>
                <c:pt idx="1198">
                  <c:v>80</c:v>
                </c:pt>
                <c:pt idx="1199">
                  <c:v>80</c:v>
                </c:pt>
                <c:pt idx="1200">
                  <c:v>80</c:v>
                </c:pt>
                <c:pt idx="1201">
                  <c:v>80</c:v>
                </c:pt>
                <c:pt idx="1202">
                  <c:v>80</c:v>
                </c:pt>
                <c:pt idx="1203">
                  <c:v>80</c:v>
                </c:pt>
                <c:pt idx="1204">
                  <c:v>80</c:v>
                </c:pt>
                <c:pt idx="1205">
                  <c:v>80</c:v>
                </c:pt>
                <c:pt idx="1206">
                  <c:v>80</c:v>
                </c:pt>
                <c:pt idx="1207">
                  <c:v>80</c:v>
                </c:pt>
                <c:pt idx="1208">
                  <c:v>80</c:v>
                </c:pt>
                <c:pt idx="1209">
                  <c:v>80</c:v>
                </c:pt>
                <c:pt idx="1210">
                  <c:v>80</c:v>
                </c:pt>
                <c:pt idx="1211">
                  <c:v>80</c:v>
                </c:pt>
                <c:pt idx="1212">
                  <c:v>80</c:v>
                </c:pt>
                <c:pt idx="1213">
                  <c:v>80</c:v>
                </c:pt>
                <c:pt idx="1214">
                  <c:v>80</c:v>
                </c:pt>
                <c:pt idx="1215">
                  <c:v>80</c:v>
                </c:pt>
                <c:pt idx="1216">
                  <c:v>80</c:v>
                </c:pt>
                <c:pt idx="1217">
                  <c:v>80</c:v>
                </c:pt>
                <c:pt idx="1218">
                  <c:v>80</c:v>
                </c:pt>
                <c:pt idx="1219">
                  <c:v>80</c:v>
                </c:pt>
                <c:pt idx="1220">
                  <c:v>80</c:v>
                </c:pt>
                <c:pt idx="1221">
                  <c:v>80</c:v>
                </c:pt>
                <c:pt idx="1222">
                  <c:v>80</c:v>
                </c:pt>
                <c:pt idx="1223">
                  <c:v>80</c:v>
                </c:pt>
                <c:pt idx="1224">
                  <c:v>80</c:v>
                </c:pt>
                <c:pt idx="1225">
                  <c:v>80</c:v>
                </c:pt>
                <c:pt idx="1226">
                  <c:v>80</c:v>
                </c:pt>
                <c:pt idx="1227">
                  <c:v>80</c:v>
                </c:pt>
                <c:pt idx="1228">
                  <c:v>80</c:v>
                </c:pt>
                <c:pt idx="1229">
                  <c:v>80</c:v>
                </c:pt>
                <c:pt idx="1230">
                  <c:v>80</c:v>
                </c:pt>
                <c:pt idx="1231">
                  <c:v>80</c:v>
                </c:pt>
                <c:pt idx="1232">
                  <c:v>80</c:v>
                </c:pt>
                <c:pt idx="1233">
                  <c:v>80</c:v>
                </c:pt>
                <c:pt idx="1234">
                  <c:v>80</c:v>
                </c:pt>
                <c:pt idx="1235">
                  <c:v>80</c:v>
                </c:pt>
                <c:pt idx="1236">
                  <c:v>80</c:v>
                </c:pt>
                <c:pt idx="1237">
                  <c:v>80</c:v>
                </c:pt>
                <c:pt idx="1238">
                  <c:v>80</c:v>
                </c:pt>
                <c:pt idx="1239">
                  <c:v>80</c:v>
                </c:pt>
                <c:pt idx="1240">
                  <c:v>80</c:v>
                </c:pt>
                <c:pt idx="1241">
                  <c:v>80</c:v>
                </c:pt>
                <c:pt idx="1242">
                  <c:v>80</c:v>
                </c:pt>
                <c:pt idx="1243">
                  <c:v>80</c:v>
                </c:pt>
                <c:pt idx="1244">
                  <c:v>80</c:v>
                </c:pt>
                <c:pt idx="1245">
                  <c:v>80</c:v>
                </c:pt>
                <c:pt idx="1246">
                  <c:v>80</c:v>
                </c:pt>
                <c:pt idx="1247">
                  <c:v>80</c:v>
                </c:pt>
                <c:pt idx="1248">
                  <c:v>80</c:v>
                </c:pt>
                <c:pt idx="1249">
                  <c:v>80</c:v>
                </c:pt>
                <c:pt idx="1250">
                  <c:v>80</c:v>
                </c:pt>
                <c:pt idx="1251">
                  <c:v>80</c:v>
                </c:pt>
                <c:pt idx="1252">
                  <c:v>80</c:v>
                </c:pt>
                <c:pt idx="1253">
                  <c:v>80</c:v>
                </c:pt>
                <c:pt idx="1254">
                  <c:v>80</c:v>
                </c:pt>
                <c:pt idx="1255">
                  <c:v>80</c:v>
                </c:pt>
                <c:pt idx="1256">
                  <c:v>80</c:v>
                </c:pt>
                <c:pt idx="1257">
                  <c:v>80</c:v>
                </c:pt>
                <c:pt idx="1258">
                  <c:v>80</c:v>
                </c:pt>
                <c:pt idx="1259">
                  <c:v>80</c:v>
                </c:pt>
                <c:pt idx="1260">
                  <c:v>80</c:v>
                </c:pt>
                <c:pt idx="1261">
                  <c:v>80</c:v>
                </c:pt>
                <c:pt idx="1262">
                  <c:v>80</c:v>
                </c:pt>
                <c:pt idx="1263">
                  <c:v>80</c:v>
                </c:pt>
                <c:pt idx="1264">
                  <c:v>80</c:v>
                </c:pt>
                <c:pt idx="1265">
                  <c:v>80</c:v>
                </c:pt>
                <c:pt idx="1266">
                  <c:v>80</c:v>
                </c:pt>
                <c:pt idx="1267">
                  <c:v>80</c:v>
                </c:pt>
                <c:pt idx="1268">
                  <c:v>80</c:v>
                </c:pt>
                <c:pt idx="1269">
                  <c:v>80</c:v>
                </c:pt>
                <c:pt idx="1270">
                  <c:v>80</c:v>
                </c:pt>
                <c:pt idx="1271">
                  <c:v>80</c:v>
                </c:pt>
                <c:pt idx="1272">
                  <c:v>80</c:v>
                </c:pt>
                <c:pt idx="1273">
                  <c:v>80</c:v>
                </c:pt>
                <c:pt idx="1274">
                  <c:v>80</c:v>
                </c:pt>
                <c:pt idx="1275">
                  <c:v>80</c:v>
                </c:pt>
                <c:pt idx="1276">
                  <c:v>80</c:v>
                </c:pt>
                <c:pt idx="1277">
                  <c:v>80</c:v>
                </c:pt>
                <c:pt idx="1278">
                  <c:v>80</c:v>
                </c:pt>
                <c:pt idx="1279">
                  <c:v>80</c:v>
                </c:pt>
                <c:pt idx="1280">
                  <c:v>80</c:v>
                </c:pt>
                <c:pt idx="1281">
                  <c:v>80</c:v>
                </c:pt>
                <c:pt idx="1282">
                  <c:v>80</c:v>
                </c:pt>
                <c:pt idx="1283">
                  <c:v>80</c:v>
                </c:pt>
                <c:pt idx="1284">
                  <c:v>80</c:v>
                </c:pt>
                <c:pt idx="1285">
                  <c:v>80</c:v>
                </c:pt>
                <c:pt idx="1286">
                  <c:v>80</c:v>
                </c:pt>
                <c:pt idx="1287">
                  <c:v>80</c:v>
                </c:pt>
                <c:pt idx="1288">
                  <c:v>80</c:v>
                </c:pt>
                <c:pt idx="1289">
                  <c:v>80</c:v>
                </c:pt>
                <c:pt idx="1290">
                  <c:v>80</c:v>
                </c:pt>
                <c:pt idx="1291">
                  <c:v>80</c:v>
                </c:pt>
                <c:pt idx="1292">
                  <c:v>80</c:v>
                </c:pt>
                <c:pt idx="1293">
                  <c:v>80</c:v>
                </c:pt>
                <c:pt idx="1294">
                  <c:v>80</c:v>
                </c:pt>
                <c:pt idx="1295">
                  <c:v>80</c:v>
                </c:pt>
                <c:pt idx="1296">
                  <c:v>80</c:v>
                </c:pt>
                <c:pt idx="1297">
                  <c:v>80</c:v>
                </c:pt>
                <c:pt idx="1298">
                  <c:v>80</c:v>
                </c:pt>
                <c:pt idx="1299">
                  <c:v>80</c:v>
                </c:pt>
                <c:pt idx="1300">
                  <c:v>80</c:v>
                </c:pt>
                <c:pt idx="1301">
                  <c:v>80</c:v>
                </c:pt>
                <c:pt idx="1302">
                  <c:v>80</c:v>
                </c:pt>
                <c:pt idx="1303">
                  <c:v>80</c:v>
                </c:pt>
                <c:pt idx="1304">
                  <c:v>80</c:v>
                </c:pt>
                <c:pt idx="1305">
                  <c:v>80</c:v>
                </c:pt>
                <c:pt idx="1306">
                  <c:v>80</c:v>
                </c:pt>
                <c:pt idx="1307">
                  <c:v>80</c:v>
                </c:pt>
                <c:pt idx="1308">
                  <c:v>80</c:v>
                </c:pt>
                <c:pt idx="1309">
                  <c:v>80</c:v>
                </c:pt>
                <c:pt idx="1310">
                  <c:v>80</c:v>
                </c:pt>
                <c:pt idx="1311">
                  <c:v>80</c:v>
                </c:pt>
                <c:pt idx="1312">
                  <c:v>80</c:v>
                </c:pt>
                <c:pt idx="1313">
                  <c:v>80</c:v>
                </c:pt>
                <c:pt idx="1314">
                  <c:v>80</c:v>
                </c:pt>
                <c:pt idx="1315">
                  <c:v>80</c:v>
                </c:pt>
                <c:pt idx="1316">
                  <c:v>80</c:v>
                </c:pt>
                <c:pt idx="1317">
                  <c:v>80</c:v>
                </c:pt>
                <c:pt idx="1318">
                  <c:v>80</c:v>
                </c:pt>
                <c:pt idx="1319">
                  <c:v>80</c:v>
                </c:pt>
                <c:pt idx="1320">
                  <c:v>80</c:v>
                </c:pt>
                <c:pt idx="1321">
                  <c:v>80</c:v>
                </c:pt>
                <c:pt idx="1322">
                  <c:v>80</c:v>
                </c:pt>
                <c:pt idx="1323">
                  <c:v>80</c:v>
                </c:pt>
                <c:pt idx="1324">
                  <c:v>80</c:v>
                </c:pt>
                <c:pt idx="1325">
                  <c:v>80</c:v>
                </c:pt>
                <c:pt idx="1326">
                  <c:v>80</c:v>
                </c:pt>
                <c:pt idx="1327">
                  <c:v>80</c:v>
                </c:pt>
                <c:pt idx="1328">
                  <c:v>80</c:v>
                </c:pt>
                <c:pt idx="1329">
                  <c:v>80</c:v>
                </c:pt>
                <c:pt idx="1330">
                  <c:v>80</c:v>
                </c:pt>
                <c:pt idx="1331">
                  <c:v>80</c:v>
                </c:pt>
                <c:pt idx="1332">
                  <c:v>80</c:v>
                </c:pt>
                <c:pt idx="1333">
                  <c:v>80</c:v>
                </c:pt>
                <c:pt idx="1334">
                  <c:v>80</c:v>
                </c:pt>
                <c:pt idx="1335">
                  <c:v>80</c:v>
                </c:pt>
                <c:pt idx="1336">
                  <c:v>80</c:v>
                </c:pt>
                <c:pt idx="1337">
                  <c:v>80</c:v>
                </c:pt>
                <c:pt idx="1338">
                  <c:v>80</c:v>
                </c:pt>
                <c:pt idx="1339">
                  <c:v>80</c:v>
                </c:pt>
                <c:pt idx="1340">
                  <c:v>80</c:v>
                </c:pt>
                <c:pt idx="1341">
                  <c:v>80</c:v>
                </c:pt>
                <c:pt idx="1342">
                  <c:v>80</c:v>
                </c:pt>
                <c:pt idx="1343">
                  <c:v>80</c:v>
                </c:pt>
                <c:pt idx="1344">
                  <c:v>80</c:v>
                </c:pt>
                <c:pt idx="1345">
                  <c:v>80</c:v>
                </c:pt>
                <c:pt idx="1346">
                  <c:v>80</c:v>
                </c:pt>
                <c:pt idx="1347">
                  <c:v>80</c:v>
                </c:pt>
                <c:pt idx="1348">
                  <c:v>80</c:v>
                </c:pt>
                <c:pt idx="1349">
                  <c:v>80</c:v>
                </c:pt>
                <c:pt idx="1350">
                  <c:v>80</c:v>
                </c:pt>
                <c:pt idx="1351">
                  <c:v>80</c:v>
                </c:pt>
                <c:pt idx="1352">
                  <c:v>80</c:v>
                </c:pt>
                <c:pt idx="1353">
                  <c:v>80</c:v>
                </c:pt>
                <c:pt idx="1354">
                  <c:v>80</c:v>
                </c:pt>
                <c:pt idx="1355">
                  <c:v>80</c:v>
                </c:pt>
                <c:pt idx="1356">
                  <c:v>80</c:v>
                </c:pt>
                <c:pt idx="1357">
                  <c:v>80</c:v>
                </c:pt>
                <c:pt idx="1358">
                  <c:v>80</c:v>
                </c:pt>
                <c:pt idx="1359">
                  <c:v>80</c:v>
                </c:pt>
                <c:pt idx="1360">
                  <c:v>80</c:v>
                </c:pt>
                <c:pt idx="1361">
                  <c:v>80</c:v>
                </c:pt>
                <c:pt idx="1362">
                  <c:v>80</c:v>
                </c:pt>
                <c:pt idx="1363">
                  <c:v>80</c:v>
                </c:pt>
                <c:pt idx="1364">
                  <c:v>80</c:v>
                </c:pt>
                <c:pt idx="1365">
                  <c:v>80</c:v>
                </c:pt>
                <c:pt idx="1366">
                  <c:v>80</c:v>
                </c:pt>
                <c:pt idx="1367">
                  <c:v>80</c:v>
                </c:pt>
                <c:pt idx="1368">
                  <c:v>80</c:v>
                </c:pt>
                <c:pt idx="1369">
                  <c:v>80</c:v>
                </c:pt>
                <c:pt idx="1370">
                  <c:v>80</c:v>
                </c:pt>
                <c:pt idx="1371">
                  <c:v>80</c:v>
                </c:pt>
                <c:pt idx="1372">
                  <c:v>80</c:v>
                </c:pt>
                <c:pt idx="1373">
                  <c:v>80</c:v>
                </c:pt>
                <c:pt idx="1374">
                  <c:v>80</c:v>
                </c:pt>
                <c:pt idx="1375">
                  <c:v>80</c:v>
                </c:pt>
                <c:pt idx="1376">
                  <c:v>80</c:v>
                </c:pt>
                <c:pt idx="1377">
                  <c:v>80</c:v>
                </c:pt>
                <c:pt idx="1378">
                  <c:v>80</c:v>
                </c:pt>
                <c:pt idx="1379">
                  <c:v>80</c:v>
                </c:pt>
                <c:pt idx="1380">
                  <c:v>80</c:v>
                </c:pt>
                <c:pt idx="1381">
                  <c:v>80</c:v>
                </c:pt>
                <c:pt idx="1382">
                  <c:v>80</c:v>
                </c:pt>
                <c:pt idx="1383">
                  <c:v>80</c:v>
                </c:pt>
                <c:pt idx="1384">
                  <c:v>80</c:v>
                </c:pt>
                <c:pt idx="1385">
                  <c:v>80</c:v>
                </c:pt>
                <c:pt idx="1386">
                  <c:v>80</c:v>
                </c:pt>
                <c:pt idx="1387">
                  <c:v>80</c:v>
                </c:pt>
                <c:pt idx="1388">
                  <c:v>80</c:v>
                </c:pt>
                <c:pt idx="1389">
                  <c:v>80</c:v>
                </c:pt>
                <c:pt idx="1390">
                  <c:v>80</c:v>
                </c:pt>
                <c:pt idx="1391">
                  <c:v>80</c:v>
                </c:pt>
                <c:pt idx="1392">
                  <c:v>80</c:v>
                </c:pt>
                <c:pt idx="1393">
                  <c:v>80</c:v>
                </c:pt>
                <c:pt idx="1394">
                  <c:v>80</c:v>
                </c:pt>
                <c:pt idx="1395">
                  <c:v>80</c:v>
                </c:pt>
                <c:pt idx="1396">
                  <c:v>80</c:v>
                </c:pt>
                <c:pt idx="1397">
                  <c:v>80</c:v>
                </c:pt>
                <c:pt idx="1398">
                  <c:v>80</c:v>
                </c:pt>
                <c:pt idx="1399">
                  <c:v>80</c:v>
                </c:pt>
                <c:pt idx="1400">
                  <c:v>80</c:v>
                </c:pt>
                <c:pt idx="1401">
                  <c:v>80</c:v>
                </c:pt>
                <c:pt idx="1402">
                  <c:v>80</c:v>
                </c:pt>
                <c:pt idx="1403">
                  <c:v>80</c:v>
                </c:pt>
                <c:pt idx="1404">
                  <c:v>80</c:v>
                </c:pt>
                <c:pt idx="1405">
                  <c:v>80</c:v>
                </c:pt>
                <c:pt idx="1406">
                  <c:v>80</c:v>
                </c:pt>
                <c:pt idx="1407">
                  <c:v>80</c:v>
                </c:pt>
                <c:pt idx="1408">
                  <c:v>80</c:v>
                </c:pt>
                <c:pt idx="1409">
                  <c:v>80</c:v>
                </c:pt>
                <c:pt idx="1410">
                  <c:v>80</c:v>
                </c:pt>
                <c:pt idx="1411">
                  <c:v>80</c:v>
                </c:pt>
                <c:pt idx="1412">
                  <c:v>80</c:v>
                </c:pt>
                <c:pt idx="1413">
                  <c:v>80</c:v>
                </c:pt>
                <c:pt idx="1414">
                  <c:v>80</c:v>
                </c:pt>
                <c:pt idx="1415">
                  <c:v>80</c:v>
                </c:pt>
                <c:pt idx="1416">
                  <c:v>80</c:v>
                </c:pt>
                <c:pt idx="1417">
                  <c:v>80</c:v>
                </c:pt>
                <c:pt idx="1418">
                  <c:v>80</c:v>
                </c:pt>
                <c:pt idx="1419">
                  <c:v>80</c:v>
                </c:pt>
                <c:pt idx="1420">
                  <c:v>80</c:v>
                </c:pt>
                <c:pt idx="1421">
                  <c:v>80</c:v>
                </c:pt>
                <c:pt idx="1422">
                  <c:v>80</c:v>
                </c:pt>
                <c:pt idx="1423">
                  <c:v>80</c:v>
                </c:pt>
                <c:pt idx="1424">
                  <c:v>80</c:v>
                </c:pt>
                <c:pt idx="1425">
                  <c:v>80</c:v>
                </c:pt>
                <c:pt idx="1426">
                  <c:v>80</c:v>
                </c:pt>
                <c:pt idx="1427">
                  <c:v>80</c:v>
                </c:pt>
                <c:pt idx="1428">
                  <c:v>80</c:v>
                </c:pt>
                <c:pt idx="1429">
                  <c:v>80</c:v>
                </c:pt>
                <c:pt idx="1430">
                  <c:v>80</c:v>
                </c:pt>
                <c:pt idx="1431">
                  <c:v>80</c:v>
                </c:pt>
                <c:pt idx="1432">
                  <c:v>80</c:v>
                </c:pt>
                <c:pt idx="1433">
                  <c:v>80</c:v>
                </c:pt>
                <c:pt idx="1434">
                  <c:v>80</c:v>
                </c:pt>
                <c:pt idx="1435">
                  <c:v>80</c:v>
                </c:pt>
                <c:pt idx="1436">
                  <c:v>80</c:v>
                </c:pt>
                <c:pt idx="1437">
                  <c:v>80</c:v>
                </c:pt>
                <c:pt idx="1438">
                  <c:v>80</c:v>
                </c:pt>
                <c:pt idx="1439">
                  <c:v>80</c:v>
                </c:pt>
                <c:pt idx="1440">
                  <c:v>80</c:v>
                </c:pt>
                <c:pt idx="1441">
                  <c:v>80</c:v>
                </c:pt>
                <c:pt idx="1442">
                  <c:v>80</c:v>
                </c:pt>
                <c:pt idx="1443">
                  <c:v>80</c:v>
                </c:pt>
                <c:pt idx="1444">
                  <c:v>80</c:v>
                </c:pt>
                <c:pt idx="1445">
                  <c:v>80</c:v>
                </c:pt>
                <c:pt idx="1446">
                  <c:v>80</c:v>
                </c:pt>
                <c:pt idx="1447">
                  <c:v>80</c:v>
                </c:pt>
                <c:pt idx="1448">
                  <c:v>80</c:v>
                </c:pt>
                <c:pt idx="1449">
                  <c:v>80</c:v>
                </c:pt>
                <c:pt idx="1450">
                  <c:v>80</c:v>
                </c:pt>
                <c:pt idx="1451">
                  <c:v>80</c:v>
                </c:pt>
                <c:pt idx="1452">
                  <c:v>80</c:v>
                </c:pt>
                <c:pt idx="1453">
                  <c:v>80</c:v>
                </c:pt>
                <c:pt idx="1454">
                  <c:v>80</c:v>
                </c:pt>
                <c:pt idx="1455">
                  <c:v>80</c:v>
                </c:pt>
                <c:pt idx="1456">
                  <c:v>80</c:v>
                </c:pt>
                <c:pt idx="1457">
                  <c:v>80</c:v>
                </c:pt>
                <c:pt idx="1458">
                  <c:v>80</c:v>
                </c:pt>
                <c:pt idx="1459">
                  <c:v>80</c:v>
                </c:pt>
                <c:pt idx="1460">
                  <c:v>80</c:v>
                </c:pt>
                <c:pt idx="1461">
                  <c:v>80</c:v>
                </c:pt>
                <c:pt idx="1462">
                  <c:v>80</c:v>
                </c:pt>
                <c:pt idx="1463">
                  <c:v>80</c:v>
                </c:pt>
                <c:pt idx="1464">
                  <c:v>80</c:v>
                </c:pt>
                <c:pt idx="1465">
                  <c:v>80</c:v>
                </c:pt>
                <c:pt idx="1466">
                  <c:v>80</c:v>
                </c:pt>
                <c:pt idx="1467">
                  <c:v>80</c:v>
                </c:pt>
                <c:pt idx="1468">
                  <c:v>80</c:v>
                </c:pt>
                <c:pt idx="1469">
                  <c:v>80</c:v>
                </c:pt>
                <c:pt idx="1470">
                  <c:v>80</c:v>
                </c:pt>
                <c:pt idx="1471">
                  <c:v>80</c:v>
                </c:pt>
                <c:pt idx="1472">
                  <c:v>80</c:v>
                </c:pt>
                <c:pt idx="1473">
                  <c:v>80</c:v>
                </c:pt>
                <c:pt idx="1474">
                  <c:v>80</c:v>
                </c:pt>
                <c:pt idx="1475">
                  <c:v>80</c:v>
                </c:pt>
                <c:pt idx="1476">
                  <c:v>80</c:v>
                </c:pt>
                <c:pt idx="1477">
                  <c:v>80</c:v>
                </c:pt>
                <c:pt idx="1478">
                  <c:v>80</c:v>
                </c:pt>
                <c:pt idx="1479">
                  <c:v>80</c:v>
                </c:pt>
                <c:pt idx="1480">
                  <c:v>80</c:v>
                </c:pt>
                <c:pt idx="1481">
                  <c:v>80</c:v>
                </c:pt>
                <c:pt idx="1482">
                  <c:v>80</c:v>
                </c:pt>
                <c:pt idx="1483">
                  <c:v>80</c:v>
                </c:pt>
                <c:pt idx="1484">
                  <c:v>80</c:v>
                </c:pt>
                <c:pt idx="1485">
                  <c:v>80</c:v>
                </c:pt>
                <c:pt idx="1486">
                  <c:v>80</c:v>
                </c:pt>
                <c:pt idx="1487">
                  <c:v>80</c:v>
                </c:pt>
                <c:pt idx="1488">
                  <c:v>80</c:v>
                </c:pt>
                <c:pt idx="1489">
                  <c:v>80</c:v>
                </c:pt>
                <c:pt idx="1490">
                  <c:v>80</c:v>
                </c:pt>
                <c:pt idx="1491">
                  <c:v>80</c:v>
                </c:pt>
                <c:pt idx="1492">
                  <c:v>80</c:v>
                </c:pt>
                <c:pt idx="1493">
                  <c:v>80</c:v>
                </c:pt>
                <c:pt idx="1494">
                  <c:v>80</c:v>
                </c:pt>
                <c:pt idx="1495">
                  <c:v>80</c:v>
                </c:pt>
                <c:pt idx="1496">
                  <c:v>80</c:v>
                </c:pt>
                <c:pt idx="1497">
                  <c:v>80</c:v>
                </c:pt>
                <c:pt idx="1498">
                  <c:v>80</c:v>
                </c:pt>
                <c:pt idx="1499">
                  <c:v>80</c:v>
                </c:pt>
                <c:pt idx="1500">
                  <c:v>80</c:v>
                </c:pt>
                <c:pt idx="1501">
                  <c:v>80</c:v>
                </c:pt>
                <c:pt idx="1502">
                  <c:v>80</c:v>
                </c:pt>
                <c:pt idx="1503">
                  <c:v>80</c:v>
                </c:pt>
                <c:pt idx="1504">
                  <c:v>80</c:v>
                </c:pt>
                <c:pt idx="1505">
                  <c:v>80</c:v>
                </c:pt>
                <c:pt idx="1506">
                  <c:v>80</c:v>
                </c:pt>
                <c:pt idx="1507">
                  <c:v>80</c:v>
                </c:pt>
                <c:pt idx="1508">
                  <c:v>80</c:v>
                </c:pt>
                <c:pt idx="1509">
                  <c:v>80</c:v>
                </c:pt>
                <c:pt idx="1510">
                  <c:v>80</c:v>
                </c:pt>
                <c:pt idx="1511">
                  <c:v>80</c:v>
                </c:pt>
                <c:pt idx="1512">
                  <c:v>80</c:v>
                </c:pt>
                <c:pt idx="1513">
                  <c:v>80</c:v>
                </c:pt>
                <c:pt idx="1514">
                  <c:v>80</c:v>
                </c:pt>
                <c:pt idx="1515">
                  <c:v>80</c:v>
                </c:pt>
                <c:pt idx="1516">
                  <c:v>80</c:v>
                </c:pt>
                <c:pt idx="1517">
                  <c:v>80</c:v>
                </c:pt>
                <c:pt idx="1518">
                  <c:v>80</c:v>
                </c:pt>
                <c:pt idx="1519">
                  <c:v>80</c:v>
                </c:pt>
                <c:pt idx="1520">
                  <c:v>80</c:v>
                </c:pt>
                <c:pt idx="1521">
                  <c:v>80</c:v>
                </c:pt>
                <c:pt idx="1522">
                  <c:v>80</c:v>
                </c:pt>
                <c:pt idx="1523">
                  <c:v>80</c:v>
                </c:pt>
                <c:pt idx="1524">
                  <c:v>80</c:v>
                </c:pt>
                <c:pt idx="1525">
                  <c:v>80</c:v>
                </c:pt>
                <c:pt idx="1526">
                  <c:v>80</c:v>
                </c:pt>
                <c:pt idx="1527">
                  <c:v>80</c:v>
                </c:pt>
                <c:pt idx="1528">
                  <c:v>80</c:v>
                </c:pt>
                <c:pt idx="1529">
                  <c:v>80</c:v>
                </c:pt>
                <c:pt idx="1530">
                  <c:v>80</c:v>
                </c:pt>
                <c:pt idx="1531">
                  <c:v>80</c:v>
                </c:pt>
                <c:pt idx="1532">
                  <c:v>80</c:v>
                </c:pt>
                <c:pt idx="1533">
                  <c:v>80</c:v>
                </c:pt>
                <c:pt idx="1534">
                  <c:v>80</c:v>
                </c:pt>
                <c:pt idx="1535">
                  <c:v>80</c:v>
                </c:pt>
                <c:pt idx="1536">
                  <c:v>80</c:v>
                </c:pt>
                <c:pt idx="1537">
                  <c:v>80</c:v>
                </c:pt>
                <c:pt idx="1538">
                  <c:v>80</c:v>
                </c:pt>
                <c:pt idx="1539">
                  <c:v>80</c:v>
                </c:pt>
                <c:pt idx="1540">
                  <c:v>80</c:v>
                </c:pt>
                <c:pt idx="1541">
                  <c:v>80</c:v>
                </c:pt>
                <c:pt idx="1542">
                  <c:v>80</c:v>
                </c:pt>
                <c:pt idx="1543">
                  <c:v>80</c:v>
                </c:pt>
                <c:pt idx="1544">
                  <c:v>80</c:v>
                </c:pt>
                <c:pt idx="1545">
                  <c:v>80</c:v>
                </c:pt>
                <c:pt idx="1546">
                  <c:v>80</c:v>
                </c:pt>
                <c:pt idx="1547">
                  <c:v>80</c:v>
                </c:pt>
                <c:pt idx="1548">
                  <c:v>80</c:v>
                </c:pt>
                <c:pt idx="1549">
                  <c:v>80</c:v>
                </c:pt>
                <c:pt idx="1550">
                  <c:v>80</c:v>
                </c:pt>
                <c:pt idx="1551">
                  <c:v>80</c:v>
                </c:pt>
                <c:pt idx="1552">
                  <c:v>80</c:v>
                </c:pt>
                <c:pt idx="1553">
                  <c:v>80</c:v>
                </c:pt>
                <c:pt idx="1554">
                  <c:v>80</c:v>
                </c:pt>
                <c:pt idx="1555">
                  <c:v>80</c:v>
                </c:pt>
                <c:pt idx="1556">
                  <c:v>80</c:v>
                </c:pt>
                <c:pt idx="1557">
                  <c:v>80</c:v>
                </c:pt>
                <c:pt idx="1558">
                  <c:v>80</c:v>
                </c:pt>
                <c:pt idx="1559">
                  <c:v>80</c:v>
                </c:pt>
                <c:pt idx="1560">
                  <c:v>80</c:v>
                </c:pt>
                <c:pt idx="1561">
                  <c:v>80</c:v>
                </c:pt>
                <c:pt idx="1562">
                  <c:v>80</c:v>
                </c:pt>
                <c:pt idx="1563">
                  <c:v>80</c:v>
                </c:pt>
                <c:pt idx="1564">
                  <c:v>80</c:v>
                </c:pt>
                <c:pt idx="1565">
                  <c:v>80</c:v>
                </c:pt>
                <c:pt idx="1566">
                  <c:v>80</c:v>
                </c:pt>
                <c:pt idx="1567">
                  <c:v>80</c:v>
                </c:pt>
                <c:pt idx="1568">
                  <c:v>80</c:v>
                </c:pt>
                <c:pt idx="1569">
                  <c:v>80</c:v>
                </c:pt>
                <c:pt idx="1570">
                  <c:v>80</c:v>
                </c:pt>
                <c:pt idx="1571">
                  <c:v>80</c:v>
                </c:pt>
                <c:pt idx="1572">
                  <c:v>80</c:v>
                </c:pt>
                <c:pt idx="1573">
                  <c:v>80</c:v>
                </c:pt>
                <c:pt idx="1574">
                  <c:v>80</c:v>
                </c:pt>
                <c:pt idx="1575">
                  <c:v>80</c:v>
                </c:pt>
                <c:pt idx="1576">
                  <c:v>80</c:v>
                </c:pt>
                <c:pt idx="1577">
                  <c:v>80</c:v>
                </c:pt>
                <c:pt idx="1578">
                  <c:v>80</c:v>
                </c:pt>
                <c:pt idx="1579">
                  <c:v>80</c:v>
                </c:pt>
                <c:pt idx="1580">
                  <c:v>80</c:v>
                </c:pt>
                <c:pt idx="1581">
                  <c:v>80</c:v>
                </c:pt>
                <c:pt idx="1582">
                  <c:v>80</c:v>
                </c:pt>
                <c:pt idx="1583">
                  <c:v>80</c:v>
                </c:pt>
                <c:pt idx="1584">
                  <c:v>80</c:v>
                </c:pt>
                <c:pt idx="1585">
                  <c:v>80</c:v>
                </c:pt>
                <c:pt idx="1586">
                  <c:v>80</c:v>
                </c:pt>
                <c:pt idx="1587">
                  <c:v>80</c:v>
                </c:pt>
                <c:pt idx="1588">
                  <c:v>80</c:v>
                </c:pt>
                <c:pt idx="1589">
                  <c:v>80</c:v>
                </c:pt>
                <c:pt idx="1590">
                  <c:v>80</c:v>
                </c:pt>
                <c:pt idx="1591">
                  <c:v>80</c:v>
                </c:pt>
                <c:pt idx="1592">
                  <c:v>80</c:v>
                </c:pt>
                <c:pt idx="1593">
                  <c:v>80</c:v>
                </c:pt>
                <c:pt idx="1594">
                  <c:v>80</c:v>
                </c:pt>
                <c:pt idx="1595">
                  <c:v>80</c:v>
                </c:pt>
                <c:pt idx="1596">
                  <c:v>80</c:v>
                </c:pt>
                <c:pt idx="1597">
                  <c:v>80</c:v>
                </c:pt>
                <c:pt idx="1598">
                  <c:v>80</c:v>
                </c:pt>
                <c:pt idx="1599">
                  <c:v>80</c:v>
                </c:pt>
                <c:pt idx="1600">
                  <c:v>80</c:v>
                </c:pt>
                <c:pt idx="1601">
                  <c:v>80</c:v>
                </c:pt>
                <c:pt idx="1602">
                  <c:v>80</c:v>
                </c:pt>
                <c:pt idx="1603">
                  <c:v>80</c:v>
                </c:pt>
                <c:pt idx="1604">
                  <c:v>80</c:v>
                </c:pt>
                <c:pt idx="1605">
                  <c:v>80</c:v>
                </c:pt>
                <c:pt idx="1606">
                  <c:v>80</c:v>
                </c:pt>
                <c:pt idx="1607">
                  <c:v>80</c:v>
                </c:pt>
                <c:pt idx="1608">
                  <c:v>80</c:v>
                </c:pt>
                <c:pt idx="1609">
                  <c:v>80</c:v>
                </c:pt>
                <c:pt idx="1610">
                  <c:v>80</c:v>
                </c:pt>
                <c:pt idx="1611">
                  <c:v>80</c:v>
                </c:pt>
                <c:pt idx="1612">
                  <c:v>80</c:v>
                </c:pt>
                <c:pt idx="1613">
                  <c:v>80</c:v>
                </c:pt>
                <c:pt idx="1614">
                  <c:v>80</c:v>
                </c:pt>
                <c:pt idx="1615">
                  <c:v>80</c:v>
                </c:pt>
                <c:pt idx="1616">
                  <c:v>80</c:v>
                </c:pt>
                <c:pt idx="1617">
                  <c:v>80</c:v>
                </c:pt>
                <c:pt idx="1618">
                  <c:v>80</c:v>
                </c:pt>
                <c:pt idx="1619">
                  <c:v>80</c:v>
                </c:pt>
                <c:pt idx="1620">
                  <c:v>80</c:v>
                </c:pt>
                <c:pt idx="1621">
                  <c:v>80</c:v>
                </c:pt>
                <c:pt idx="1622">
                  <c:v>80</c:v>
                </c:pt>
                <c:pt idx="1623">
                  <c:v>80</c:v>
                </c:pt>
                <c:pt idx="1624">
                  <c:v>80</c:v>
                </c:pt>
                <c:pt idx="1625">
                  <c:v>80</c:v>
                </c:pt>
                <c:pt idx="1626">
                  <c:v>80</c:v>
                </c:pt>
                <c:pt idx="1627">
                  <c:v>80</c:v>
                </c:pt>
                <c:pt idx="1628">
                  <c:v>80</c:v>
                </c:pt>
                <c:pt idx="1629">
                  <c:v>80</c:v>
                </c:pt>
                <c:pt idx="1630">
                  <c:v>80</c:v>
                </c:pt>
                <c:pt idx="1631">
                  <c:v>80</c:v>
                </c:pt>
                <c:pt idx="1632">
                  <c:v>80</c:v>
                </c:pt>
                <c:pt idx="1633">
                  <c:v>80</c:v>
                </c:pt>
                <c:pt idx="1634">
                  <c:v>80</c:v>
                </c:pt>
                <c:pt idx="1635">
                  <c:v>80</c:v>
                </c:pt>
                <c:pt idx="1636">
                  <c:v>80</c:v>
                </c:pt>
                <c:pt idx="1637">
                  <c:v>80</c:v>
                </c:pt>
                <c:pt idx="1638">
                  <c:v>80</c:v>
                </c:pt>
                <c:pt idx="1639">
                  <c:v>80</c:v>
                </c:pt>
                <c:pt idx="1640">
                  <c:v>80</c:v>
                </c:pt>
                <c:pt idx="1641">
                  <c:v>80</c:v>
                </c:pt>
                <c:pt idx="1642">
                  <c:v>80</c:v>
                </c:pt>
                <c:pt idx="1643">
                  <c:v>80</c:v>
                </c:pt>
                <c:pt idx="1644">
                  <c:v>80</c:v>
                </c:pt>
                <c:pt idx="1645">
                  <c:v>80</c:v>
                </c:pt>
                <c:pt idx="1646">
                  <c:v>80</c:v>
                </c:pt>
                <c:pt idx="1647">
                  <c:v>80</c:v>
                </c:pt>
                <c:pt idx="1648">
                  <c:v>80</c:v>
                </c:pt>
                <c:pt idx="1649">
                  <c:v>80</c:v>
                </c:pt>
                <c:pt idx="1650">
                  <c:v>80</c:v>
                </c:pt>
                <c:pt idx="1651">
                  <c:v>80</c:v>
                </c:pt>
                <c:pt idx="1652">
                  <c:v>80</c:v>
                </c:pt>
                <c:pt idx="1653">
                  <c:v>80</c:v>
                </c:pt>
                <c:pt idx="1654">
                  <c:v>80</c:v>
                </c:pt>
                <c:pt idx="1655">
                  <c:v>80</c:v>
                </c:pt>
                <c:pt idx="1656">
                  <c:v>80</c:v>
                </c:pt>
                <c:pt idx="1657">
                  <c:v>80</c:v>
                </c:pt>
                <c:pt idx="1658">
                  <c:v>80</c:v>
                </c:pt>
                <c:pt idx="1659">
                  <c:v>80</c:v>
                </c:pt>
                <c:pt idx="1660">
                  <c:v>80</c:v>
                </c:pt>
                <c:pt idx="1661">
                  <c:v>80</c:v>
                </c:pt>
                <c:pt idx="1662">
                  <c:v>80</c:v>
                </c:pt>
                <c:pt idx="1663">
                  <c:v>80</c:v>
                </c:pt>
                <c:pt idx="1664">
                  <c:v>80</c:v>
                </c:pt>
                <c:pt idx="1665">
                  <c:v>80</c:v>
                </c:pt>
                <c:pt idx="1666">
                  <c:v>80</c:v>
                </c:pt>
                <c:pt idx="1667">
                  <c:v>80</c:v>
                </c:pt>
                <c:pt idx="1668">
                  <c:v>80</c:v>
                </c:pt>
                <c:pt idx="1669">
                  <c:v>80</c:v>
                </c:pt>
                <c:pt idx="1670">
                  <c:v>80</c:v>
                </c:pt>
                <c:pt idx="1671">
                  <c:v>80</c:v>
                </c:pt>
                <c:pt idx="1672">
                  <c:v>80</c:v>
                </c:pt>
                <c:pt idx="1673">
                  <c:v>80</c:v>
                </c:pt>
                <c:pt idx="1674">
                  <c:v>80</c:v>
                </c:pt>
                <c:pt idx="1675">
                  <c:v>80</c:v>
                </c:pt>
                <c:pt idx="1676">
                  <c:v>80</c:v>
                </c:pt>
                <c:pt idx="1677">
                  <c:v>80</c:v>
                </c:pt>
                <c:pt idx="1678">
                  <c:v>80</c:v>
                </c:pt>
                <c:pt idx="1679">
                  <c:v>80</c:v>
                </c:pt>
                <c:pt idx="1680">
                  <c:v>80</c:v>
                </c:pt>
                <c:pt idx="1681">
                  <c:v>80</c:v>
                </c:pt>
                <c:pt idx="1682">
                  <c:v>80</c:v>
                </c:pt>
                <c:pt idx="1683">
                  <c:v>80</c:v>
                </c:pt>
                <c:pt idx="1684">
                  <c:v>80</c:v>
                </c:pt>
                <c:pt idx="1685">
                  <c:v>80</c:v>
                </c:pt>
                <c:pt idx="1686">
                  <c:v>80</c:v>
                </c:pt>
                <c:pt idx="1687">
                  <c:v>80</c:v>
                </c:pt>
                <c:pt idx="1688">
                  <c:v>80</c:v>
                </c:pt>
                <c:pt idx="1689">
                  <c:v>80</c:v>
                </c:pt>
                <c:pt idx="1690">
                  <c:v>80</c:v>
                </c:pt>
                <c:pt idx="1691">
                  <c:v>80</c:v>
                </c:pt>
                <c:pt idx="1692">
                  <c:v>80</c:v>
                </c:pt>
                <c:pt idx="1693">
                  <c:v>80</c:v>
                </c:pt>
                <c:pt idx="1694">
                  <c:v>80</c:v>
                </c:pt>
                <c:pt idx="1695">
                  <c:v>80</c:v>
                </c:pt>
                <c:pt idx="1696">
                  <c:v>80</c:v>
                </c:pt>
                <c:pt idx="1697">
                  <c:v>80</c:v>
                </c:pt>
                <c:pt idx="1698">
                  <c:v>80</c:v>
                </c:pt>
                <c:pt idx="1699">
                  <c:v>80</c:v>
                </c:pt>
                <c:pt idx="1700">
                  <c:v>80</c:v>
                </c:pt>
                <c:pt idx="1701">
                  <c:v>80</c:v>
                </c:pt>
                <c:pt idx="1702">
                  <c:v>80</c:v>
                </c:pt>
                <c:pt idx="1703">
                  <c:v>80</c:v>
                </c:pt>
                <c:pt idx="1704">
                  <c:v>80</c:v>
                </c:pt>
                <c:pt idx="1705">
                  <c:v>80</c:v>
                </c:pt>
                <c:pt idx="1706">
                  <c:v>80</c:v>
                </c:pt>
                <c:pt idx="1707">
                  <c:v>80</c:v>
                </c:pt>
                <c:pt idx="1708">
                  <c:v>80</c:v>
                </c:pt>
                <c:pt idx="1709">
                  <c:v>80</c:v>
                </c:pt>
                <c:pt idx="1710">
                  <c:v>80</c:v>
                </c:pt>
                <c:pt idx="1711">
                  <c:v>80</c:v>
                </c:pt>
                <c:pt idx="1712">
                  <c:v>80</c:v>
                </c:pt>
                <c:pt idx="1713">
                  <c:v>80</c:v>
                </c:pt>
                <c:pt idx="1714">
                  <c:v>80</c:v>
                </c:pt>
                <c:pt idx="1715">
                  <c:v>80</c:v>
                </c:pt>
                <c:pt idx="1716">
                  <c:v>80</c:v>
                </c:pt>
                <c:pt idx="1717">
                  <c:v>80</c:v>
                </c:pt>
                <c:pt idx="1718">
                  <c:v>80</c:v>
                </c:pt>
                <c:pt idx="1719">
                  <c:v>80</c:v>
                </c:pt>
                <c:pt idx="1720">
                  <c:v>80</c:v>
                </c:pt>
                <c:pt idx="1721">
                  <c:v>80</c:v>
                </c:pt>
                <c:pt idx="1722">
                  <c:v>80</c:v>
                </c:pt>
                <c:pt idx="1723">
                  <c:v>80</c:v>
                </c:pt>
                <c:pt idx="1724">
                  <c:v>80</c:v>
                </c:pt>
                <c:pt idx="1725">
                  <c:v>80</c:v>
                </c:pt>
                <c:pt idx="1726">
                  <c:v>80</c:v>
                </c:pt>
                <c:pt idx="1727">
                  <c:v>80</c:v>
                </c:pt>
                <c:pt idx="1728">
                  <c:v>80</c:v>
                </c:pt>
                <c:pt idx="1729">
                  <c:v>80</c:v>
                </c:pt>
                <c:pt idx="1730">
                  <c:v>80</c:v>
                </c:pt>
                <c:pt idx="1731">
                  <c:v>80</c:v>
                </c:pt>
                <c:pt idx="1732">
                  <c:v>80</c:v>
                </c:pt>
                <c:pt idx="1733">
                  <c:v>80</c:v>
                </c:pt>
                <c:pt idx="1734">
                  <c:v>80</c:v>
                </c:pt>
                <c:pt idx="1735">
                  <c:v>80</c:v>
                </c:pt>
                <c:pt idx="1736">
                  <c:v>80</c:v>
                </c:pt>
                <c:pt idx="1737">
                  <c:v>80</c:v>
                </c:pt>
                <c:pt idx="1738">
                  <c:v>80</c:v>
                </c:pt>
                <c:pt idx="1739">
                  <c:v>80</c:v>
                </c:pt>
                <c:pt idx="1740">
                  <c:v>80</c:v>
                </c:pt>
                <c:pt idx="1741">
                  <c:v>80</c:v>
                </c:pt>
                <c:pt idx="1742">
                  <c:v>80</c:v>
                </c:pt>
                <c:pt idx="1743">
                  <c:v>80</c:v>
                </c:pt>
                <c:pt idx="1744">
                  <c:v>80</c:v>
                </c:pt>
                <c:pt idx="1745">
                  <c:v>80</c:v>
                </c:pt>
                <c:pt idx="1746">
                  <c:v>80</c:v>
                </c:pt>
                <c:pt idx="1747">
                  <c:v>80</c:v>
                </c:pt>
                <c:pt idx="1748">
                  <c:v>80</c:v>
                </c:pt>
                <c:pt idx="1749">
                  <c:v>80</c:v>
                </c:pt>
                <c:pt idx="1750">
                  <c:v>80</c:v>
                </c:pt>
                <c:pt idx="1751">
                  <c:v>80</c:v>
                </c:pt>
                <c:pt idx="1752">
                  <c:v>80</c:v>
                </c:pt>
                <c:pt idx="1753">
                  <c:v>80</c:v>
                </c:pt>
                <c:pt idx="1754">
                  <c:v>80</c:v>
                </c:pt>
                <c:pt idx="1755">
                  <c:v>80</c:v>
                </c:pt>
                <c:pt idx="1756">
                  <c:v>80</c:v>
                </c:pt>
                <c:pt idx="1757">
                  <c:v>80</c:v>
                </c:pt>
                <c:pt idx="1758">
                  <c:v>80</c:v>
                </c:pt>
                <c:pt idx="1759">
                  <c:v>80</c:v>
                </c:pt>
                <c:pt idx="1760">
                  <c:v>80</c:v>
                </c:pt>
                <c:pt idx="1761">
                  <c:v>80</c:v>
                </c:pt>
                <c:pt idx="1762">
                  <c:v>80</c:v>
                </c:pt>
                <c:pt idx="1763">
                  <c:v>80</c:v>
                </c:pt>
                <c:pt idx="1764">
                  <c:v>80</c:v>
                </c:pt>
                <c:pt idx="1765">
                  <c:v>80</c:v>
                </c:pt>
                <c:pt idx="1766">
                  <c:v>80</c:v>
                </c:pt>
                <c:pt idx="1767">
                  <c:v>80</c:v>
                </c:pt>
                <c:pt idx="1768">
                  <c:v>80</c:v>
                </c:pt>
                <c:pt idx="1769">
                  <c:v>80</c:v>
                </c:pt>
                <c:pt idx="1770">
                  <c:v>80</c:v>
                </c:pt>
                <c:pt idx="1771">
                  <c:v>80</c:v>
                </c:pt>
                <c:pt idx="1772">
                  <c:v>80</c:v>
                </c:pt>
                <c:pt idx="1773">
                  <c:v>80</c:v>
                </c:pt>
                <c:pt idx="1774">
                  <c:v>80</c:v>
                </c:pt>
                <c:pt idx="1775">
                  <c:v>80</c:v>
                </c:pt>
                <c:pt idx="1776">
                  <c:v>80</c:v>
                </c:pt>
                <c:pt idx="1777">
                  <c:v>80</c:v>
                </c:pt>
                <c:pt idx="1778">
                  <c:v>80</c:v>
                </c:pt>
                <c:pt idx="1779">
                  <c:v>80</c:v>
                </c:pt>
                <c:pt idx="1780">
                  <c:v>80</c:v>
                </c:pt>
                <c:pt idx="1781">
                  <c:v>80</c:v>
                </c:pt>
                <c:pt idx="1782">
                  <c:v>80</c:v>
                </c:pt>
                <c:pt idx="1783">
                  <c:v>80</c:v>
                </c:pt>
                <c:pt idx="1784">
                  <c:v>80</c:v>
                </c:pt>
                <c:pt idx="1785">
                  <c:v>80</c:v>
                </c:pt>
                <c:pt idx="1786">
                  <c:v>80</c:v>
                </c:pt>
                <c:pt idx="1787">
                  <c:v>80</c:v>
                </c:pt>
                <c:pt idx="1788">
                  <c:v>80</c:v>
                </c:pt>
                <c:pt idx="1789">
                  <c:v>80</c:v>
                </c:pt>
                <c:pt idx="1790">
                  <c:v>80</c:v>
                </c:pt>
                <c:pt idx="1791">
                  <c:v>80</c:v>
                </c:pt>
                <c:pt idx="1792">
                  <c:v>80</c:v>
                </c:pt>
                <c:pt idx="1793">
                  <c:v>80</c:v>
                </c:pt>
                <c:pt idx="1794">
                  <c:v>80</c:v>
                </c:pt>
                <c:pt idx="1795">
                  <c:v>80</c:v>
                </c:pt>
                <c:pt idx="1796">
                  <c:v>80</c:v>
                </c:pt>
                <c:pt idx="1797">
                  <c:v>80</c:v>
                </c:pt>
                <c:pt idx="1798">
                  <c:v>80</c:v>
                </c:pt>
                <c:pt idx="1799">
                  <c:v>80</c:v>
                </c:pt>
                <c:pt idx="1800">
                  <c:v>80</c:v>
                </c:pt>
                <c:pt idx="1801">
                  <c:v>80</c:v>
                </c:pt>
                <c:pt idx="1802">
                  <c:v>80</c:v>
                </c:pt>
                <c:pt idx="1803">
                  <c:v>80</c:v>
                </c:pt>
                <c:pt idx="1804">
                  <c:v>80</c:v>
                </c:pt>
                <c:pt idx="1805">
                  <c:v>80</c:v>
                </c:pt>
                <c:pt idx="1806">
                  <c:v>80</c:v>
                </c:pt>
                <c:pt idx="1807">
                  <c:v>80</c:v>
                </c:pt>
                <c:pt idx="1808">
                  <c:v>80</c:v>
                </c:pt>
                <c:pt idx="1809">
                  <c:v>80</c:v>
                </c:pt>
                <c:pt idx="1810">
                  <c:v>80</c:v>
                </c:pt>
                <c:pt idx="1811">
                  <c:v>80</c:v>
                </c:pt>
                <c:pt idx="1812">
                  <c:v>80</c:v>
                </c:pt>
                <c:pt idx="1813">
                  <c:v>80</c:v>
                </c:pt>
                <c:pt idx="1814">
                  <c:v>80</c:v>
                </c:pt>
                <c:pt idx="1815">
                  <c:v>80</c:v>
                </c:pt>
                <c:pt idx="1816">
                  <c:v>80</c:v>
                </c:pt>
                <c:pt idx="1817">
                  <c:v>80</c:v>
                </c:pt>
                <c:pt idx="1818">
                  <c:v>80</c:v>
                </c:pt>
                <c:pt idx="1819">
                  <c:v>80</c:v>
                </c:pt>
                <c:pt idx="1820">
                  <c:v>80</c:v>
                </c:pt>
                <c:pt idx="1821">
                  <c:v>80</c:v>
                </c:pt>
                <c:pt idx="1822">
                  <c:v>80</c:v>
                </c:pt>
                <c:pt idx="1823">
                  <c:v>80</c:v>
                </c:pt>
                <c:pt idx="1824">
                  <c:v>80</c:v>
                </c:pt>
                <c:pt idx="1825">
                  <c:v>80</c:v>
                </c:pt>
                <c:pt idx="1826">
                  <c:v>80</c:v>
                </c:pt>
                <c:pt idx="1827">
                  <c:v>80</c:v>
                </c:pt>
                <c:pt idx="1828">
                  <c:v>80</c:v>
                </c:pt>
                <c:pt idx="1829">
                  <c:v>80</c:v>
                </c:pt>
                <c:pt idx="1830">
                  <c:v>80</c:v>
                </c:pt>
                <c:pt idx="1831">
                  <c:v>80</c:v>
                </c:pt>
                <c:pt idx="1832">
                  <c:v>80</c:v>
                </c:pt>
                <c:pt idx="1833">
                  <c:v>80</c:v>
                </c:pt>
                <c:pt idx="1834">
                  <c:v>80</c:v>
                </c:pt>
                <c:pt idx="1835">
                  <c:v>80</c:v>
                </c:pt>
                <c:pt idx="1836">
                  <c:v>80</c:v>
                </c:pt>
                <c:pt idx="1837">
                  <c:v>80</c:v>
                </c:pt>
                <c:pt idx="1838">
                  <c:v>80</c:v>
                </c:pt>
                <c:pt idx="1839">
                  <c:v>80</c:v>
                </c:pt>
                <c:pt idx="1840">
                  <c:v>80</c:v>
                </c:pt>
                <c:pt idx="1841">
                  <c:v>80</c:v>
                </c:pt>
                <c:pt idx="1842">
                  <c:v>80</c:v>
                </c:pt>
                <c:pt idx="1843">
                  <c:v>80</c:v>
                </c:pt>
                <c:pt idx="1844">
                  <c:v>80</c:v>
                </c:pt>
                <c:pt idx="1845">
                  <c:v>80</c:v>
                </c:pt>
                <c:pt idx="1846">
                  <c:v>80</c:v>
                </c:pt>
                <c:pt idx="1847">
                  <c:v>80</c:v>
                </c:pt>
                <c:pt idx="1848">
                  <c:v>80</c:v>
                </c:pt>
                <c:pt idx="1849">
                  <c:v>80</c:v>
                </c:pt>
                <c:pt idx="1850">
                  <c:v>80</c:v>
                </c:pt>
                <c:pt idx="1851">
                  <c:v>80</c:v>
                </c:pt>
                <c:pt idx="1852">
                  <c:v>80</c:v>
                </c:pt>
                <c:pt idx="1853">
                  <c:v>80</c:v>
                </c:pt>
                <c:pt idx="1854">
                  <c:v>80</c:v>
                </c:pt>
                <c:pt idx="1855">
                  <c:v>80</c:v>
                </c:pt>
                <c:pt idx="1856">
                  <c:v>80</c:v>
                </c:pt>
                <c:pt idx="1857">
                  <c:v>80</c:v>
                </c:pt>
                <c:pt idx="1858">
                  <c:v>80</c:v>
                </c:pt>
                <c:pt idx="1859">
                  <c:v>80</c:v>
                </c:pt>
                <c:pt idx="1860">
                  <c:v>80</c:v>
                </c:pt>
                <c:pt idx="1861">
                  <c:v>80</c:v>
                </c:pt>
                <c:pt idx="1862">
                  <c:v>80</c:v>
                </c:pt>
                <c:pt idx="1863">
                  <c:v>80</c:v>
                </c:pt>
                <c:pt idx="1864">
                  <c:v>80</c:v>
                </c:pt>
                <c:pt idx="1865">
                  <c:v>80</c:v>
                </c:pt>
                <c:pt idx="1866">
                  <c:v>80</c:v>
                </c:pt>
                <c:pt idx="1867">
                  <c:v>80</c:v>
                </c:pt>
                <c:pt idx="1868">
                  <c:v>80</c:v>
                </c:pt>
                <c:pt idx="1869">
                  <c:v>80</c:v>
                </c:pt>
                <c:pt idx="1870">
                  <c:v>80</c:v>
                </c:pt>
                <c:pt idx="1871">
                  <c:v>80</c:v>
                </c:pt>
                <c:pt idx="1872">
                  <c:v>80</c:v>
                </c:pt>
                <c:pt idx="1873">
                  <c:v>80</c:v>
                </c:pt>
                <c:pt idx="1874">
                  <c:v>80</c:v>
                </c:pt>
                <c:pt idx="1875">
                  <c:v>80</c:v>
                </c:pt>
                <c:pt idx="1876">
                  <c:v>80</c:v>
                </c:pt>
                <c:pt idx="1877">
                  <c:v>80</c:v>
                </c:pt>
                <c:pt idx="1878">
                  <c:v>80</c:v>
                </c:pt>
                <c:pt idx="1879">
                  <c:v>80</c:v>
                </c:pt>
                <c:pt idx="1880">
                  <c:v>80</c:v>
                </c:pt>
                <c:pt idx="1881">
                  <c:v>80</c:v>
                </c:pt>
                <c:pt idx="1882">
                  <c:v>80</c:v>
                </c:pt>
                <c:pt idx="1883">
                  <c:v>80</c:v>
                </c:pt>
                <c:pt idx="1884">
                  <c:v>80</c:v>
                </c:pt>
                <c:pt idx="1885">
                  <c:v>80</c:v>
                </c:pt>
                <c:pt idx="1886">
                  <c:v>80</c:v>
                </c:pt>
                <c:pt idx="1887">
                  <c:v>80</c:v>
                </c:pt>
                <c:pt idx="1888">
                  <c:v>80</c:v>
                </c:pt>
                <c:pt idx="1889">
                  <c:v>80</c:v>
                </c:pt>
                <c:pt idx="1890">
                  <c:v>80</c:v>
                </c:pt>
                <c:pt idx="1891">
                  <c:v>80</c:v>
                </c:pt>
                <c:pt idx="1892">
                  <c:v>80</c:v>
                </c:pt>
                <c:pt idx="1893">
                  <c:v>80</c:v>
                </c:pt>
                <c:pt idx="1894">
                  <c:v>80</c:v>
                </c:pt>
                <c:pt idx="1895">
                  <c:v>80</c:v>
                </c:pt>
                <c:pt idx="1896">
                  <c:v>80</c:v>
                </c:pt>
                <c:pt idx="1897">
                  <c:v>80</c:v>
                </c:pt>
                <c:pt idx="1898">
                  <c:v>80</c:v>
                </c:pt>
                <c:pt idx="1899">
                  <c:v>80</c:v>
                </c:pt>
                <c:pt idx="1900">
                  <c:v>80</c:v>
                </c:pt>
                <c:pt idx="1901">
                  <c:v>80</c:v>
                </c:pt>
                <c:pt idx="1902">
                  <c:v>80</c:v>
                </c:pt>
                <c:pt idx="1903">
                  <c:v>80</c:v>
                </c:pt>
                <c:pt idx="1904">
                  <c:v>80</c:v>
                </c:pt>
                <c:pt idx="1905">
                  <c:v>80</c:v>
                </c:pt>
                <c:pt idx="1906">
                  <c:v>80</c:v>
                </c:pt>
                <c:pt idx="1907">
                  <c:v>80</c:v>
                </c:pt>
                <c:pt idx="1908">
                  <c:v>80</c:v>
                </c:pt>
                <c:pt idx="1909">
                  <c:v>80</c:v>
                </c:pt>
                <c:pt idx="1910">
                  <c:v>80</c:v>
                </c:pt>
                <c:pt idx="1911">
                  <c:v>80</c:v>
                </c:pt>
                <c:pt idx="1912">
                  <c:v>80</c:v>
                </c:pt>
                <c:pt idx="1913">
                  <c:v>80</c:v>
                </c:pt>
                <c:pt idx="1914">
                  <c:v>80</c:v>
                </c:pt>
                <c:pt idx="1915">
                  <c:v>80</c:v>
                </c:pt>
                <c:pt idx="1916">
                  <c:v>80</c:v>
                </c:pt>
                <c:pt idx="1917">
                  <c:v>80</c:v>
                </c:pt>
                <c:pt idx="1918">
                  <c:v>80</c:v>
                </c:pt>
                <c:pt idx="1919">
                  <c:v>80</c:v>
                </c:pt>
                <c:pt idx="1920">
                  <c:v>80</c:v>
                </c:pt>
                <c:pt idx="1921">
                  <c:v>80</c:v>
                </c:pt>
                <c:pt idx="1922">
                  <c:v>80</c:v>
                </c:pt>
                <c:pt idx="1923">
                  <c:v>80</c:v>
                </c:pt>
                <c:pt idx="1924">
                  <c:v>80</c:v>
                </c:pt>
                <c:pt idx="1925">
                  <c:v>80</c:v>
                </c:pt>
                <c:pt idx="1926">
                  <c:v>80</c:v>
                </c:pt>
                <c:pt idx="1927">
                  <c:v>80</c:v>
                </c:pt>
                <c:pt idx="1928">
                  <c:v>80</c:v>
                </c:pt>
                <c:pt idx="1929">
                  <c:v>80</c:v>
                </c:pt>
                <c:pt idx="1930">
                  <c:v>80</c:v>
                </c:pt>
                <c:pt idx="1931">
                  <c:v>80</c:v>
                </c:pt>
                <c:pt idx="1932">
                  <c:v>80</c:v>
                </c:pt>
                <c:pt idx="1933">
                  <c:v>80</c:v>
                </c:pt>
                <c:pt idx="1934">
                  <c:v>80</c:v>
                </c:pt>
                <c:pt idx="1935">
                  <c:v>80</c:v>
                </c:pt>
                <c:pt idx="1936">
                  <c:v>80</c:v>
                </c:pt>
                <c:pt idx="1937">
                  <c:v>80</c:v>
                </c:pt>
                <c:pt idx="1938">
                  <c:v>80</c:v>
                </c:pt>
                <c:pt idx="1939">
                  <c:v>80</c:v>
                </c:pt>
                <c:pt idx="1940">
                  <c:v>80</c:v>
                </c:pt>
                <c:pt idx="1941">
                  <c:v>80</c:v>
                </c:pt>
                <c:pt idx="1942">
                  <c:v>80</c:v>
                </c:pt>
                <c:pt idx="1943">
                  <c:v>80</c:v>
                </c:pt>
                <c:pt idx="1944">
                  <c:v>80</c:v>
                </c:pt>
                <c:pt idx="1945">
                  <c:v>80</c:v>
                </c:pt>
                <c:pt idx="1946">
                  <c:v>80</c:v>
                </c:pt>
                <c:pt idx="1947">
                  <c:v>80</c:v>
                </c:pt>
                <c:pt idx="1948">
                  <c:v>80</c:v>
                </c:pt>
                <c:pt idx="1949">
                  <c:v>80</c:v>
                </c:pt>
                <c:pt idx="1950">
                  <c:v>80</c:v>
                </c:pt>
                <c:pt idx="1951">
                  <c:v>80</c:v>
                </c:pt>
                <c:pt idx="1952">
                  <c:v>80</c:v>
                </c:pt>
                <c:pt idx="1953">
                  <c:v>80</c:v>
                </c:pt>
                <c:pt idx="1954">
                  <c:v>80</c:v>
                </c:pt>
                <c:pt idx="1955">
                  <c:v>80</c:v>
                </c:pt>
                <c:pt idx="1956">
                  <c:v>80</c:v>
                </c:pt>
                <c:pt idx="1957">
                  <c:v>80</c:v>
                </c:pt>
                <c:pt idx="1958">
                  <c:v>80</c:v>
                </c:pt>
                <c:pt idx="1959">
                  <c:v>80</c:v>
                </c:pt>
                <c:pt idx="1960">
                  <c:v>80</c:v>
                </c:pt>
                <c:pt idx="1961">
                  <c:v>80</c:v>
                </c:pt>
                <c:pt idx="1962">
                  <c:v>80</c:v>
                </c:pt>
                <c:pt idx="1963">
                  <c:v>80</c:v>
                </c:pt>
                <c:pt idx="1964">
                  <c:v>80</c:v>
                </c:pt>
                <c:pt idx="1965">
                  <c:v>80</c:v>
                </c:pt>
                <c:pt idx="1966">
                  <c:v>80</c:v>
                </c:pt>
                <c:pt idx="1967">
                  <c:v>80</c:v>
                </c:pt>
                <c:pt idx="1968">
                  <c:v>80</c:v>
                </c:pt>
                <c:pt idx="1969">
                  <c:v>80</c:v>
                </c:pt>
                <c:pt idx="1970">
                  <c:v>80</c:v>
                </c:pt>
                <c:pt idx="1971">
                  <c:v>80</c:v>
                </c:pt>
                <c:pt idx="1972">
                  <c:v>80</c:v>
                </c:pt>
                <c:pt idx="1973">
                  <c:v>80</c:v>
                </c:pt>
                <c:pt idx="1974">
                  <c:v>80</c:v>
                </c:pt>
                <c:pt idx="1975">
                  <c:v>80</c:v>
                </c:pt>
                <c:pt idx="1976">
                  <c:v>80</c:v>
                </c:pt>
                <c:pt idx="1977">
                  <c:v>80</c:v>
                </c:pt>
                <c:pt idx="1978">
                  <c:v>80</c:v>
                </c:pt>
                <c:pt idx="1979">
                  <c:v>80</c:v>
                </c:pt>
                <c:pt idx="1980">
                  <c:v>80</c:v>
                </c:pt>
                <c:pt idx="1981">
                  <c:v>80</c:v>
                </c:pt>
                <c:pt idx="1982">
                  <c:v>80</c:v>
                </c:pt>
                <c:pt idx="1983">
                  <c:v>80</c:v>
                </c:pt>
                <c:pt idx="1984">
                  <c:v>80</c:v>
                </c:pt>
                <c:pt idx="1985">
                  <c:v>80</c:v>
                </c:pt>
                <c:pt idx="1986">
                  <c:v>80</c:v>
                </c:pt>
                <c:pt idx="1987">
                  <c:v>80</c:v>
                </c:pt>
                <c:pt idx="1988">
                  <c:v>80</c:v>
                </c:pt>
                <c:pt idx="1989">
                  <c:v>80</c:v>
                </c:pt>
                <c:pt idx="1990">
                  <c:v>80</c:v>
                </c:pt>
                <c:pt idx="1991">
                  <c:v>80</c:v>
                </c:pt>
                <c:pt idx="1992">
                  <c:v>80</c:v>
                </c:pt>
                <c:pt idx="1993">
                  <c:v>80</c:v>
                </c:pt>
                <c:pt idx="1994">
                  <c:v>80</c:v>
                </c:pt>
                <c:pt idx="1995">
                  <c:v>80</c:v>
                </c:pt>
                <c:pt idx="1996">
                  <c:v>80</c:v>
                </c:pt>
                <c:pt idx="1997">
                  <c:v>80</c:v>
                </c:pt>
                <c:pt idx="1998">
                  <c:v>80</c:v>
                </c:pt>
                <c:pt idx="1999">
                  <c:v>80</c:v>
                </c:pt>
                <c:pt idx="2000">
                  <c:v>80</c:v>
                </c:pt>
                <c:pt idx="2001">
                  <c:v>80</c:v>
                </c:pt>
                <c:pt idx="2002">
                  <c:v>80</c:v>
                </c:pt>
                <c:pt idx="2003">
                  <c:v>80</c:v>
                </c:pt>
                <c:pt idx="2004">
                  <c:v>80</c:v>
                </c:pt>
                <c:pt idx="2005">
                  <c:v>80</c:v>
                </c:pt>
                <c:pt idx="2006">
                  <c:v>80</c:v>
                </c:pt>
                <c:pt idx="2007">
                  <c:v>80</c:v>
                </c:pt>
                <c:pt idx="2008">
                  <c:v>80</c:v>
                </c:pt>
                <c:pt idx="2009">
                  <c:v>80</c:v>
                </c:pt>
                <c:pt idx="2010">
                  <c:v>80</c:v>
                </c:pt>
                <c:pt idx="2011">
                  <c:v>80</c:v>
                </c:pt>
                <c:pt idx="2012">
                  <c:v>80</c:v>
                </c:pt>
                <c:pt idx="2013">
                  <c:v>80</c:v>
                </c:pt>
                <c:pt idx="2014">
                  <c:v>80</c:v>
                </c:pt>
                <c:pt idx="2015">
                  <c:v>80</c:v>
                </c:pt>
                <c:pt idx="2016">
                  <c:v>80</c:v>
                </c:pt>
                <c:pt idx="2017">
                  <c:v>80</c:v>
                </c:pt>
                <c:pt idx="2018">
                  <c:v>80</c:v>
                </c:pt>
                <c:pt idx="2019">
                  <c:v>80</c:v>
                </c:pt>
                <c:pt idx="2020">
                  <c:v>80</c:v>
                </c:pt>
                <c:pt idx="2021">
                  <c:v>80</c:v>
                </c:pt>
                <c:pt idx="2022">
                  <c:v>80</c:v>
                </c:pt>
                <c:pt idx="2023">
                  <c:v>80</c:v>
                </c:pt>
                <c:pt idx="2024">
                  <c:v>80</c:v>
                </c:pt>
                <c:pt idx="2025">
                  <c:v>80</c:v>
                </c:pt>
                <c:pt idx="2026">
                  <c:v>80</c:v>
                </c:pt>
                <c:pt idx="2027">
                  <c:v>80</c:v>
                </c:pt>
                <c:pt idx="2028">
                  <c:v>80</c:v>
                </c:pt>
                <c:pt idx="2029">
                  <c:v>80</c:v>
                </c:pt>
                <c:pt idx="2030">
                  <c:v>80</c:v>
                </c:pt>
                <c:pt idx="2031">
                  <c:v>80</c:v>
                </c:pt>
                <c:pt idx="2032">
                  <c:v>80</c:v>
                </c:pt>
                <c:pt idx="2033">
                  <c:v>80</c:v>
                </c:pt>
                <c:pt idx="2034">
                  <c:v>80</c:v>
                </c:pt>
                <c:pt idx="2035">
                  <c:v>80</c:v>
                </c:pt>
                <c:pt idx="2036">
                  <c:v>80</c:v>
                </c:pt>
                <c:pt idx="2037">
                  <c:v>80</c:v>
                </c:pt>
                <c:pt idx="2038">
                  <c:v>80</c:v>
                </c:pt>
                <c:pt idx="2039">
                  <c:v>80</c:v>
                </c:pt>
                <c:pt idx="2040">
                  <c:v>80</c:v>
                </c:pt>
                <c:pt idx="2041">
                  <c:v>80</c:v>
                </c:pt>
                <c:pt idx="2042">
                  <c:v>80</c:v>
                </c:pt>
                <c:pt idx="2043">
                  <c:v>80</c:v>
                </c:pt>
                <c:pt idx="2044">
                  <c:v>80</c:v>
                </c:pt>
                <c:pt idx="2045">
                  <c:v>80</c:v>
                </c:pt>
                <c:pt idx="2046">
                  <c:v>80</c:v>
                </c:pt>
                <c:pt idx="2047">
                  <c:v>80</c:v>
                </c:pt>
                <c:pt idx="2048">
                  <c:v>80</c:v>
                </c:pt>
                <c:pt idx="2049">
                  <c:v>80</c:v>
                </c:pt>
                <c:pt idx="2050">
                  <c:v>80</c:v>
                </c:pt>
                <c:pt idx="2051">
                  <c:v>80</c:v>
                </c:pt>
                <c:pt idx="2052">
                  <c:v>80</c:v>
                </c:pt>
                <c:pt idx="2053">
                  <c:v>80</c:v>
                </c:pt>
                <c:pt idx="2054">
                  <c:v>80</c:v>
                </c:pt>
                <c:pt idx="2055">
                  <c:v>80</c:v>
                </c:pt>
                <c:pt idx="2056">
                  <c:v>80</c:v>
                </c:pt>
                <c:pt idx="2057">
                  <c:v>80</c:v>
                </c:pt>
                <c:pt idx="2058">
                  <c:v>80</c:v>
                </c:pt>
                <c:pt idx="2059">
                  <c:v>80</c:v>
                </c:pt>
                <c:pt idx="2060">
                  <c:v>80</c:v>
                </c:pt>
                <c:pt idx="2061">
                  <c:v>80</c:v>
                </c:pt>
                <c:pt idx="2062">
                  <c:v>80</c:v>
                </c:pt>
                <c:pt idx="2063">
                  <c:v>80</c:v>
                </c:pt>
                <c:pt idx="2064">
                  <c:v>80</c:v>
                </c:pt>
                <c:pt idx="2065">
                  <c:v>80</c:v>
                </c:pt>
                <c:pt idx="2066">
                  <c:v>80</c:v>
                </c:pt>
                <c:pt idx="2067">
                  <c:v>80</c:v>
                </c:pt>
                <c:pt idx="2068">
                  <c:v>80</c:v>
                </c:pt>
                <c:pt idx="2069">
                  <c:v>80</c:v>
                </c:pt>
                <c:pt idx="2070">
                  <c:v>80</c:v>
                </c:pt>
                <c:pt idx="2071">
                  <c:v>80</c:v>
                </c:pt>
                <c:pt idx="2072">
                  <c:v>80</c:v>
                </c:pt>
                <c:pt idx="2073">
                  <c:v>80</c:v>
                </c:pt>
                <c:pt idx="2074">
                  <c:v>80</c:v>
                </c:pt>
                <c:pt idx="2075">
                  <c:v>80</c:v>
                </c:pt>
                <c:pt idx="2076">
                  <c:v>80</c:v>
                </c:pt>
                <c:pt idx="2077">
                  <c:v>80</c:v>
                </c:pt>
                <c:pt idx="2078">
                  <c:v>80</c:v>
                </c:pt>
                <c:pt idx="2079">
                  <c:v>80</c:v>
                </c:pt>
                <c:pt idx="2080">
                  <c:v>80</c:v>
                </c:pt>
                <c:pt idx="2081">
                  <c:v>80</c:v>
                </c:pt>
                <c:pt idx="2082">
                  <c:v>80</c:v>
                </c:pt>
                <c:pt idx="2083">
                  <c:v>80</c:v>
                </c:pt>
                <c:pt idx="2084">
                  <c:v>80</c:v>
                </c:pt>
                <c:pt idx="2085">
                  <c:v>80</c:v>
                </c:pt>
                <c:pt idx="2086">
                  <c:v>80</c:v>
                </c:pt>
                <c:pt idx="2087">
                  <c:v>80</c:v>
                </c:pt>
                <c:pt idx="2088">
                  <c:v>80</c:v>
                </c:pt>
                <c:pt idx="2089">
                  <c:v>80</c:v>
                </c:pt>
                <c:pt idx="2090">
                  <c:v>80</c:v>
                </c:pt>
                <c:pt idx="2091">
                  <c:v>80</c:v>
                </c:pt>
                <c:pt idx="2092">
                  <c:v>80</c:v>
                </c:pt>
                <c:pt idx="2093">
                  <c:v>80</c:v>
                </c:pt>
                <c:pt idx="2094">
                  <c:v>80</c:v>
                </c:pt>
                <c:pt idx="2095">
                  <c:v>80</c:v>
                </c:pt>
                <c:pt idx="2096">
                  <c:v>80</c:v>
                </c:pt>
                <c:pt idx="2097">
                  <c:v>80</c:v>
                </c:pt>
                <c:pt idx="2098">
                  <c:v>80</c:v>
                </c:pt>
                <c:pt idx="2099">
                  <c:v>80</c:v>
                </c:pt>
                <c:pt idx="2100">
                  <c:v>80</c:v>
                </c:pt>
                <c:pt idx="2101">
                  <c:v>80</c:v>
                </c:pt>
                <c:pt idx="2102">
                  <c:v>80</c:v>
                </c:pt>
                <c:pt idx="2103">
                  <c:v>80</c:v>
                </c:pt>
                <c:pt idx="2104">
                  <c:v>80</c:v>
                </c:pt>
                <c:pt idx="2105">
                  <c:v>80</c:v>
                </c:pt>
                <c:pt idx="2106">
                  <c:v>80</c:v>
                </c:pt>
                <c:pt idx="2107">
                  <c:v>80</c:v>
                </c:pt>
                <c:pt idx="2108">
                  <c:v>80</c:v>
                </c:pt>
                <c:pt idx="2109">
                  <c:v>80</c:v>
                </c:pt>
                <c:pt idx="2110">
                  <c:v>80</c:v>
                </c:pt>
                <c:pt idx="2111">
                  <c:v>80</c:v>
                </c:pt>
                <c:pt idx="2112">
                  <c:v>80</c:v>
                </c:pt>
                <c:pt idx="2113">
                  <c:v>80</c:v>
                </c:pt>
                <c:pt idx="2114">
                  <c:v>80</c:v>
                </c:pt>
                <c:pt idx="2115">
                  <c:v>80</c:v>
                </c:pt>
                <c:pt idx="2116">
                  <c:v>80</c:v>
                </c:pt>
                <c:pt idx="2117">
                  <c:v>80</c:v>
                </c:pt>
                <c:pt idx="2118">
                  <c:v>80</c:v>
                </c:pt>
                <c:pt idx="2119">
                  <c:v>80</c:v>
                </c:pt>
                <c:pt idx="2120">
                  <c:v>80</c:v>
                </c:pt>
                <c:pt idx="2121">
                  <c:v>80</c:v>
                </c:pt>
                <c:pt idx="2122">
                  <c:v>80</c:v>
                </c:pt>
                <c:pt idx="2123">
                  <c:v>80</c:v>
                </c:pt>
                <c:pt idx="2124">
                  <c:v>80</c:v>
                </c:pt>
                <c:pt idx="2125">
                  <c:v>80</c:v>
                </c:pt>
                <c:pt idx="2126">
                  <c:v>80</c:v>
                </c:pt>
                <c:pt idx="2127">
                  <c:v>80</c:v>
                </c:pt>
                <c:pt idx="2128">
                  <c:v>80</c:v>
                </c:pt>
                <c:pt idx="2129">
                  <c:v>80</c:v>
                </c:pt>
                <c:pt idx="2130">
                  <c:v>80</c:v>
                </c:pt>
                <c:pt idx="2131">
                  <c:v>80</c:v>
                </c:pt>
                <c:pt idx="2132">
                  <c:v>80</c:v>
                </c:pt>
                <c:pt idx="2133">
                  <c:v>80</c:v>
                </c:pt>
                <c:pt idx="2134">
                  <c:v>80</c:v>
                </c:pt>
                <c:pt idx="2135">
                  <c:v>80</c:v>
                </c:pt>
                <c:pt idx="2136">
                  <c:v>80</c:v>
                </c:pt>
                <c:pt idx="2137">
                  <c:v>80</c:v>
                </c:pt>
                <c:pt idx="2138">
                  <c:v>80</c:v>
                </c:pt>
                <c:pt idx="2139">
                  <c:v>80</c:v>
                </c:pt>
                <c:pt idx="2140">
                  <c:v>80</c:v>
                </c:pt>
                <c:pt idx="2141">
                  <c:v>80</c:v>
                </c:pt>
                <c:pt idx="2142">
                  <c:v>80</c:v>
                </c:pt>
                <c:pt idx="2143">
                  <c:v>80</c:v>
                </c:pt>
                <c:pt idx="2144">
                  <c:v>80</c:v>
                </c:pt>
                <c:pt idx="2145">
                  <c:v>80</c:v>
                </c:pt>
                <c:pt idx="2146">
                  <c:v>80</c:v>
                </c:pt>
                <c:pt idx="2147">
                  <c:v>80</c:v>
                </c:pt>
                <c:pt idx="2148">
                  <c:v>80</c:v>
                </c:pt>
                <c:pt idx="2149">
                  <c:v>80</c:v>
                </c:pt>
                <c:pt idx="2150">
                  <c:v>80</c:v>
                </c:pt>
                <c:pt idx="2151">
                  <c:v>80</c:v>
                </c:pt>
                <c:pt idx="2152">
                  <c:v>80</c:v>
                </c:pt>
                <c:pt idx="2153">
                  <c:v>80</c:v>
                </c:pt>
                <c:pt idx="2154">
                  <c:v>80</c:v>
                </c:pt>
                <c:pt idx="2155">
                  <c:v>80</c:v>
                </c:pt>
                <c:pt idx="2156">
                  <c:v>80</c:v>
                </c:pt>
                <c:pt idx="2157">
                  <c:v>80</c:v>
                </c:pt>
                <c:pt idx="2158">
                  <c:v>80</c:v>
                </c:pt>
                <c:pt idx="2159">
                  <c:v>100</c:v>
                </c:pt>
                <c:pt idx="2160">
                  <c:v>100</c:v>
                </c:pt>
                <c:pt idx="2161">
                  <c:v>100</c:v>
                </c:pt>
                <c:pt idx="2162">
                  <c:v>100</c:v>
                </c:pt>
                <c:pt idx="2163">
                  <c:v>100</c:v>
                </c:pt>
                <c:pt idx="2164">
                  <c:v>100</c:v>
                </c:pt>
                <c:pt idx="2165">
                  <c:v>100</c:v>
                </c:pt>
                <c:pt idx="2166">
                  <c:v>100</c:v>
                </c:pt>
                <c:pt idx="2167">
                  <c:v>100</c:v>
                </c:pt>
                <c:pt idx="2168">
                  <c:v>100</c:v>
                </c:pt>
                <c:pt idx="2169">
                  <c:v>100</c:v>
                </c:pt>
                <c:pt idx="2170">
                  <c:v>100</c:v>
                </c:pt>
                <c:pt idx="2171">
                  <c:v>100</c:v>
                </c:pt>
                <c:pt idx="2172">
                  <c:v>100</c:v>
                </c:pt>
                <c:pt idx="2173">
                  <c:v>100</c:v>
                </c:pt>
                <c:pt idx="2174">
                  <c:v>100</c:v>
                </c:pt>
                <c:pt idx="2175">
                  <c:v>100</c:v>
                </c:pt>
                <c:pt idx="2176">
                  <c:v>100</c:v>
                </c:pt>
                <c:pt idx="2177">
                  <c:v>100</c:v>
                </c:pt>
                <c:pt idx="2178">
                  <c:v>100</c:v>
                </c:pt>
                <c:pt idx="2179">
                  <c:v>100</c:v>
                </c:pt>
                <c:pt idx="2180">
                  <c:v>100</c:v>
                </c:pt>
                <c:pt idx="2181">
                  <c:v>100</c:v>
                </c:pt>
                <c:pt idx="2182">
                  <c:v>100</c:v>
                </c:pt>
                <c:pt idx="2183">
                  <c:v>100</c:v>
                </c:pt>
                <c:pt idx="2184">
                  <c:v>100</c:v>
                </c:pt>
                <c:pt idx="2185">
                  <c:v>100</c:v>
                </c:pt>
                <c:pt idx="2186">
                  <c:v>100</c:v>
                </c:pt>
                <c:pt idx="2187">
                  <c:v>100</c:v>
                </c:pt>
                <c:pt idx="2188">
                  <c:v>100</c:v>
                </c:pt>
                <c:pt idx="2189">
                  <c:v>100</c:v>
                </c:pt>
                <c:pt idx="2190">
                  <c:v>100</c:v>
                </c:pt>
                <c:pt idx="2191">
                  <c:v>100</c:v>
                </c:pt>
                <c:pt idx="2192">
                  <c:v>100</c:v>
                </c:pt>
                <c:pt idx="2193">
                  <c:v>100</c:v>
                </c:pt>
                <c:pt idx="2194">
                  <c:v>100</c:v>
                </c:pt>
                <c:pt idx="2195">
                  <c:v>100</c:v>
                </c:pt>
                <c:pt idx="2196">
                  <c:v>100</c:v>
                </c:pt>
                <c:pt idx="2197">
                  <c:v>100</c:v>
                </c:pt>
                <c:pt idx="2198">
                  <c:v>100</c:v>
                </c:pt>
                <c:pt idx="2199">
                  <c:v>100</c:v>
                </c:pt>
                <c:pt idx="2200">
                  <c:v>100</c:v>
                </c:pt>
                <c:pt idx="2201">
                  <c:v>100</c:v>
                </c:pt>
                <c:pt idx="2202">
                  <c:v>100</c:v>
                </c:pt>
                <c:pt idx="2203">
                  <c:v>100</c:v>
                </c:pt>
                <c:pt idx="2204">
                  <c:v>100</c:v>
                </c:pt>
                <c:pt idx="2205">
                  <c:v>100</c:v>
                </c:pt>
                <c:pt idx="2206">
                  <c:v>100</c:v>
                </c:pt>
                <c:pt idx="2207">
                  <c:v>100</c:v>
                </c:pt>
                <c:pt idx="2208">
                  <c:v>100</c:v>
                </c:pt>
                <c:pt idx="2209">
                  <c:v>100</c:v>
                </c:pt>
                <c:pt idx="2210">
                  <c:v>100</c:v>
                </c:pt>
                <c:pt idx="2211">
                  <c:v>100</c:v>
                </c:pt>
                <c:pt idx="2212">
                  <c:v>100</c:v>
                </c:pt>
                <c:pt idx="2213">
                  <c:v>100</c:v>
                </c:pt>
                <c:pt idx="2214">
                  <c:v>100</c:v>
                </c:pt>
                <c:pt idx="2215">
                  <c:v>100</c:v>
                </c:pt>
                <c:pt idx="2216">
                  <c:v>100</c:v>
                </c:pt>
                <c:pt idx="2217">
                  <c:v>100</c:v>
                </c:pt>
                <c:pt idx="2218">
                  <c:v>100</c:v>
                </c:pt>
                <c:pt idx="2219">
                  <c:v>100</c:v>
                </c:pt>
                <c:pt idx="2220">
                  <c:v>100</c:v>
                </c:pt>
                <c:pt idx="2221">
                  <c:v>100</c:v>
                </c:pt>
                <c:pt idx="2222">
                  <c:v>100</c:v>
                </c:pt>
                <c:pt idx="2223">
                  <c:v>100</c:v>
                </c:pt>
                <c:pt idx="2224">
                  <c:v>100</c:v>
                </c:pt>
                <c:pt idx="2225">
                  <c:v>100</c:v>
                </c:pt>
                <c:pt idx="2226">
                  <c:v>100</c:v>
                </c:pt>
                <c:pt idx="2227">
                  <c:v>100</c:v>
                </c:pt>
                <c:pt idx="2228">
                  <c:v>100</c:v>
                </c:pt>
                <c:pt idx="2229">
                  <c:v>100</c:v>
                </c:pt>
                <c:pt idx="2230">
                  <c:v>100</c:v>
                </c:pt>
                <c:pt idx="2231">
                  <c:v>100</c:v>
                </c:pt>
                <c:pt idx="2232">
                  <c:v>100</c:v>
                </c:pt>
                <c:pt idx="2233">
                  <c:v>100</c:v>
                </c:pt>
                <c:pt idx="2234">
                  <c:v>100</c:v>
                </c:pt>
                <c:pt idx="2235">
                  <c:v>100</c:v>
                </c:pt>
                <c:pt idx="2236">
                  <c:v>100</c:v>
                </c:pt>
                <c:pt idx="2237">
                  <c:v>100</c:v>
                </c:pt>
                <c:pt idx="2238">
                  <c:v>100</c:v>
                </c:pt>
                <c:pt idx="2239">
                  <c:v>100</c:v>
                </c:pt>
                <c:pt idx="2240">
                  <c:v>100</c:v>
                </c:pt>
                <c:pt idx="2241">
                  <c:v>100</c:v>
                </c:pt>
                <c:pt idx="2242">
                  <c:v>100</c:v>
                </c:pt>
                <c:pt idx="2243">
                  <c:v>100</c:v>
                </c:pt>
                <c:pt idx="2244">
                  <c:v>100</c:v>
                </c:pt>
                <c:pt idx="2245">
                  <c:v>100</c:v>
                </c:pt>
                <c:pt idx="2246">
                  <c:v>100</c:v>
                </c:pt>
                <c:pt idx="2247">
                  <c:v>100</c:v>
                </c:pt>
                <c:pt idx="2248">
                  <c:v>100</c:v>
                </c:pt>
                <c:pt idx="2249">
                  <c:v>100</c:v>
                </c:pt>
                <c:pt idx="2250">
                  <c:v>100</c:v>
                </c:pt>
                <c:pt idx="2251">
                  <c:v>100</c:v>
                </c:pt>
                <c:pt idx="2252">
                  <c:v>100</c:v>
                </c:pt>
                <c:pt idx="2253">
                  <c:v>100</c:v>
                </c:pt>
                <c:pt idx="2254">
                  <c:v>100</c:v>
                </c:pt>
                <c:pt idx="2255">
                  <c:v>100</c:v>
                </c:pt>
                <c:pt idx="2256">
                  <c:v>100</c:v>
                </c:pt>
                <c:pt idx="2257">
                  <c:v>100</c:v>
                </c:pt>
                <c:pt idx="2258">
                  <c:v>100</c:v>
                </c:pt>
                <c:pt idx="2259">
                  <c:v>100</c:v>
                </c:pt>
                <c:pt idx="2260">
                  <c:v>100</c:v>
                </c:pt>
                <c:pt idx="2261">
                  <c:v>100</c:v>
                </c:pt>
                <c:pt idx="2262">
                  <c:v>100</c:v>
                </c:pt>
                <c:pt idx="2263">
                  <c:v>100</c:v>
                </c:pt>
                <c:pt idx="2264">
                  <c:v>100</c:v>
                </c:pt>
                <c:pt idx="2265">
                  <c:v>100</c:v>
                </c:pt>
                <c:pt idx="2266">
                  <c:v>100</c:v>
                </c:pt>
                <c:pt idx="2267">
                  <c:v>100</c:v>
                </c:pt>
                <c:pt idx="2268">
                  <c:v>100</c:v>
                </c:pt>
                <c:pt idx="2269">
                  <c:v>100</c:v>
                </c:pt>
                <c:pt idx="2270">
                  <c:v>100</c:v>
                </c:pt>
                <c:pt idx="2271">
                  <c:v>100</c:v>
                </c:pt>
                <c:pt idx="2272">
                  <c:v>100</c:v>
                </c:pt>
                <c:pt idx="2273">
                  <c:v>100</c:v>
                </c:pt>
                <c:pt idx="2274">
                  <c:v>100</c:v>
                </c:pt>
                <c:pt idx="2275">
                  <c:v>100</c:v>
                </c:pt>
                <c:pt idx="2276">
                  <c:v>100</c:v>
                </c:pt>
                <c:pt idx="2277">
                  <c:v>100</c:v>
                </c:pt>
                <c:pt idx="2278">
                  <c:v>100</c:v>
                </c:pt>
                <c:pt idx="2279">
                  <c:v>100</c:v>
                </c:pt>
                <c:pt idx="2280">
                  <c:v>100</c:v>
                </c:pt>
                <c:pt idx="2281">
                  <c:v>100</c:v>
                </c:pt>
                <c:pt idx="2282">
                  <c:v>100</c:v>
                </c:pt>
                <c:pt idx="2283">
                  <c:v>100</c:v>
                </c:pt>
                <c:pt idx="2284">
                  <c:v>100</c:v>
                </c:pt>
                <c:pt idx="2285">
                  <c:v>100</c:v>
                </c:pt>
                <c:pt idx="2286">
                  <c:v>100</c:v>
                </c:pt>
                <c:pt idx="2287">
                  <c:v>100</c:v>
                </c:pt>
                <c:pt idx="2288">
                  <c:v>100</c:v>
                </c:pt>
                <c:pt idx="2289">
                  <c:v>100</c:v>
                </c:pt>
                <c:pt idx="2290">
                  <c:v>100</c:v>
                </c:pt>
                <c:pt idx="2291">
                  <c:v>100</c:v>
                </c:pt>
                <c:pt idx="2292">
                  <c:v>100</c:v>
                </c:pt>
                <c:pt idx="2293">
                  <c:v>100</c:v>
                </c:pt>
                <c:pt idx="2294">
                  <c:v>100</c:v>
                </c:pt>
                <c:pt idx="2295">
                  <c:v>100</c:v>
                </c:pt>
                <c:pt idx="2296">
                  <c:v>100</c:v>
                </c:pt>
                <c:pt idx="2297">
                  <c:v>100</c:v>
                </c:pt>
                <c:pt idx="2298">
                  <c:v>100</c:v>
                </c:pt>
                <c:pt idx="2299">
                  <c:v>100</c:v>
                </c:pt>
                <c:pt idx="2300">
                  <c:v>100</c:v>
                </c:pt>
                <c:pt idx="2301">
                  <c:v>100</c:v>
                </c:pt>
                <c:pt idx="2302">
                  <c:v>100</c:v>
                </c:pt>
                <c:pt idx="2303">
                  <c:v>100</c:v>
                </c:pt>
                <c:pt idx="2304">
                  <c:v>100</c:v>
                </c:pt>
                <c:pt idx="2305">
                  <c:v>100</c:v>
                </c:pt>
                <c:pt idx="2306">
                  <c:v>100</c:v>
                </c:pt>
                <c:pt idx="2307">
                  <c:v>100</c:v>
                </c:pt>
                <c:pt idx="2308">
                  <c:v>100</c:v>
                </c:pt>
                <c:pt idx="2309">
                  <c:v>100</c:v>
                </c:pt>
                <c:pt idx="2310">
                  <c:v>100</c:v>
                </c:pt>
                <c:pt idx="2311">
                  <c:v>100</c:v>
                </c:pt>
                <c:pt idx="2312">
                  <c:v>100</c:v>
                </c:pt>
                <c:pt idx="2313">
                  <c:v>100</c:v>
                </c:pt>
                <c:pt idx="2314">
                  <c:v>100</c:v>
                </c:pt>
                <c:pt idx="2315">
                  <c:v>100</c:v>
                </c:pt>
                <c:pt idx="2316">
                  <c:v>100</c:v>
                </c:pt>
                <c:pt idx="2317">
                  <c:v>100</c:v>
                </c:pt>
                <c:pt idx="2318">
                  <c:v>100</c:v>
                </c:pt>
                <c:pt idx="2319">
                  <c:v>100</c:v>
                </c:pt>
                <c:pt idx="2320">
                  <c:v>100</c:v>
                </c:pt>
                <c:pt idx="2321">
                  <c:v>100</c:v>
                </c:pt>
                <c:pt idx="2322">
                  <c:v>100</c:v>
                </c:pt>
                <c:pt idx="2323">
                  <c:v>100</c:v>
                </c:pt>
                <c:pt idx="2324">
                  <c:v>100</c:v>
                </c:pt>
                <c:pt idx="2325">
                  <c:v>100</c:v>
                </c:pt>
                <c:pt idx="2326">
                  <c:v>100</c:v>
                </c:pt>
                <c:pt idx="2327">
                  <c:v>100</c:v>
                </c:pt>
                <c:pt idx="2328">
                  <c:v>100</c:v>
                </c:pt>
                <c:pt idx="2329">
                  <c:v>100</c:v>
                </c:pt>
                <c:pt idx="2330">
                  <c:v>100</c:v>
                </c:pt>
                <c:pt idx="2331">
                  <c:v>100</c:v>
                </c:pt>
                <c:pt idx="2332">
                  <c:v>100</c:v>
                </c:pt>
                <c:pt idx="2333">
                  <c:v>100</c:v>
                </c:pt>
                <c:pt idx="2334">
                  <c:v>100</c:v>
                </c:pt>
                <c:pt idx="2335">
                  <c:v>100</c:v>
                </c:pt>
                <c:pt idx="2336">
                  <c:v>100</c:v>
                </c:pt>
                <c:pt idx="2337">
                  <c:v>100</c:v>
                </c:pt>
                <c:pt idx="2338">
                  <c:v>100</c:v>
                </c:pt>
                <c:pt idx="2339">
                  <c:v>100</c:v>
                </c:pt>
                <c:pt idx="2340">
                  <c:v>100</c:v>
                </c:pt>
                <c:pt idx="2341">
                  <c:v>100</c:v>
                </c:pt>
                <c:pt idx="2342">
                  <c:v>100</c:v>
                </c:pt>
                <c:pt idx="2343">
                  <c:v>100</c:v>
                </c:pt>
                <c:pt idx="2344">
                  <c:v>100</c:v>
                </c:pt>
                <c:pt idx="2345">
                  <c:v>100</c:v>
                </c:pt>
                <c:pt idx="2346">
                  <c:v>100</c:v>
                </c:pt>
                <c:pt idx="2347">
                  <c:v>100</c:v>
                </c:pt>
                <c:pt idx="2348">
                  <c:v>100</c:v>
                </c:pt>
                <c:pt idx="2349">
                  <c:v>100</c:v>
                </c:pt>
                <c:pt idx="2350">
                  <c:v>100</c:v>
                </c:pt>
                <c:pt idx="2351">
                  <c:v>100</c:v>
                </c:pt>
                <c:pt idx="2352">
                  <c:v>100</c:v>
                </c:pt>
                <c:pt idx="2353">
                  <c:v>100</c:v>
                </c:pt>
                <c:pt idx="2354">
                  <c:v>100</c:v>
                </c:pt>
                <c:pt idx="2355">
                  <c:v>100</c:v>
                </c:pt>
                <c:pt idx="2356">
                  <c:v>100</c:v>
                </c:pt>
                <c:pt idx="2357">
                  <c:v>100</c:v>
                </c:pt>
                <c:pt idx="2358">
                  <c:v>100</c:v>
                </c:pt>
                <c:pt idx="2359">
                  <c:v>100</c:v>
                </c:pt>
                <c:pt idx="2360">
                  <c:v>100</c:v>
                </c:pt>
                <c:pt idx="2361">
                  <c:v>100</c:v>
                </c:pt>
                <c:pt idx="2362">
                  <c:v>100</c:v>
                </c:pt>
                <c:pt idx="2363">
                  <c:v>100</c:v>
                </c:pt>
                <c:pt idx="2364">
                  <c:v>100</c:v>
                </c:pt>
                <c:pt idx="2365">
                  <c:v>100</c:v>
                </c:pt>
                <c:pt idx="2366">
                  <c:v>100</c:v>
                </c:pt>
                <c:pt idx="2367">
                  <c:v>100</c:v>
                </c:pt>
                <c:pt idx="2368">
                  <c:v>100</c:v>
                </c:pt>
                <c:pt idx="2369">
                  <c:v>100</c:v>
                </c:pt>
                <c:pt idx="2370">
                  <c:v>100</c:v>
                </c:pt>
                <c:pt idx="2371">
                  <c:v>100</c:v>
                </c:pt>
                <c:pt idx="2372">
                  <c:v>100</c:v>
                </c:pt>
                <c:pt idx="2373">
                  <c:v>100</c:v>
                </c:pt>
                <c:pt idx="2374">
                  <c:v>100</c:v>
                </c:pt>
                <c:pt idx="2375">
                  <c:v>100</c:v>
                </c:pt>
                <c:pt idx="2376">
                  <c:v>100</c:v>
                </c:pt>
                <c:pt idx="2377">
                  <c:v>100</c:v>
                </c:pt>
                <c:pt idx="2378">
                  <c:v>100</c:v>
                </c:pt>
                <c:pt idx="2379">
                  <c:v>100</c:v>
                </c:pt>
                <c:pt idx="2380">
                  <c:v>100</c:v>
                </c:pt>
                <c:pt idx="2381">
                  <c:v>100</c:v>
                </c:pt>
                <c:pt idx="2382">
                  <c:v>100</c:v>
                </c:pt>
                <c:pt idx="2383">
                  <c:v>100</c:v>
                </c:pt>
                <c:pt idx="2384">
                  <c:v>100</c:v>
                </c:pt>
                <c:pt idx="2385">
                  <c:v>100</c:v>
                </c:pt>
                <c:pt idx="2386">
                  <c:v>100</c:v>
                </c:pt>
                <c:pt idx="2387">
                  <c:v>100</c:v>
                </c:pt>
                <c:pt idx="2388">
                  <c:v>100</c:v>
                </c:pt>
                <c:pt idx="2389">
                  <c:v>100</c:v>
                </c:pt>
                <c:pt idx="2390">
                  <c:v>100</c:v>
                </c:pt>
                <c:pt idx="2391">
                  <c:v>100</c:v>
                </c:pt>
                <c:pt idx="2392">
                  <c:v>100</c:v>
                </c:pt>
                <c:pt idx="2393">
                  <c:v>100</c:v>
                </c:pt>
                <c:pt idx="2394">
                  <c:v>100</c:v>
                </c:pt>
                <c:pt idx="2395">
                  <c:v>100</c:v>
                </c:pt>
                <c:pt idx="2396">
                  <c:v>100</c:v>
                </c:pt>
                <c:pt idx="2397">
                  <c:v>100</c:v>
                </c:pt>
                <c:pt idx="2398">
                  <c:v>100</c:v>
                </c:pt>
                <c:pt idx="2399">
                  <c:v>100</c:v>
                </c:pt>
                <c:pt idx="2400">
                  <c:v>100</c:v>
                </c:pt>
                <c:pt idx="2401">
                  <c:v>100</c:v>
                </c:pt>
                <c:pt idx="2402">
                  <c:v>100</c:v>
                </c:pt>
                <c:pt idx="2403">
                  <c:v>100</c:v>
                </c:pt>
                <c:pt idx="2404">
                  <c:v>100</c:v>
                </c:pt>
                <c:pt idx="2405">
                  <c:v>100</c:v>
                </c:pt>
                <c:pt idx="2406">
                  <c:v>100</c:v>
                </c:pt>
                <c:pt idx="2407">
                  <c:v>100</c:v>
                </c:pt>
                <c:pt idx="2408">
                  <c:v>100</c:v>
                </c:pt>
                <c:pt idx="2409">
                  <c:v>100</c:v>
                </c:pt>
                <c:pt idx="2410">
                  <c:v>100</c:v>
                </c:pt>
                <c:pt idx="2411">
                  <c:v>100</c:v>
                </c:pt>
                <c:pt idx="2412">
                  <c:v>100</c:v>
                </c:pt>
                <c:pt idx="2413">
                  <c:v>100</c:v>
                </c:pt>
                <c:pt idx="2414">
                  <c:v>100</c:v>
                </c:pt>
                <c:pt idx="2415">
                  <c:v>100</c:v>
                </c:pt>
                <c:pt idx="2416">
                  <c:v>100</c:v>
                </c:pt>
                <c:pt idx="2417">
                  <c:v>100</c:v>
                </c:pt>
                <c:pt idx="2418">
                  <c:v>100</c:v>
                </c:pt>
                <c:pt idx="2419">
                  <c:v>100</c:v>
                </c:pt>
                <c:pt idx="2420">
                  <c:v>100</c:v>
                </c:pt>
                <c:pt idx="2421">
                  <c:v>100</c:v>
                </c:pt>
                <c:pt idx="2422">
                  <c:v>100</c:v>
                </c:pt>
                <c:pt idx="2423">
                  <c:v>100</c:v>
                </c:pt>
                <c:pt idx="2424">
                  <c:v>100</c:v>
                </c:pt>
                <c:pt idx="2425">
                  <c:v>100</c:v>
                </c:pt>
                <c:pt idx="2426">
                  <c:v>100</c:v>
                </c:pt>
                <c:pt idx="2427">
                  <c:v>100</c:v>
                </c:pt>
                <c:pt idx="2428">
                  <c:v>100</c:v>
                </c:pt>
                <c:pt idx="2429">
                  <c:v>100</c:v>
                </c:pt>
                <c:pt idx="2430">
                  <c:v>100</c:v>
                </c:pt>
                <c:pt idx="2431">
                  <c:v>100</c:v>
                </c:pt>
                <c:pt idx="2432">
                  <c:v>100</c:v>
                </c:pt>
                <c:pt idx="2433">
                  <c:v>100</c:v>
                </c:pt>
                <c:pt idx="2434">
                  <c:v>100</c:v>
                </c:pt>
                <c:pt idx="2435">
                  <c:v>100</c:v>
                </c:pt>
                <c:pt idx="2436">
                  <c:v>100</c:v>
                </c:pt>
                <c:pt idx="2437">
                  <c:v>100</c:v>
                </c:pt>
                <c:pt idx="2438">
                  <c:v>100</c:v>
                </c:pt>
                <c:pt idx="2439">
                  <c:v>100</c:v>
                </c:pt>
                <c:pt idx="2440">
                  <c:v>100</c:v>
                </c:pt>
                <c:pt idx="2441">
                  <c:v>100</c:v>
                </c:pt>
                <c:pt idx="2442">
                  <c:v>100</c:v>
                </c:pt>
                <c:pt idx="2443">
                  <c:v>100</c:v>
                </c:pt>
                <c:pt idx="2444">
                  <c:v>100</c:v>
                </c:pt>
                <c:pt idx="2445">
                  <c:v>100</c:v>
                </c:pt>
                <c:pt idx="2446">
                  <c:v>100</c:v>
                </c:pt>
                <c:pt idx="2447">
                  <c:v>100</c:v>
                </c:pt>
                <c:pt idx="2448">
                  <c:v>100</c:v>
                </c:pt>
                <c:pt idx="2449">
                  <c:v>100</c:v>
                </c:pt>
                <c:pt idx="2450">
                  <c:v>100</c:v>
                </c:pt>
                <c:pt idx="2451">
                  <c:v>100</c:v>
                </c:pt>
                <c:pt idx="2452">
                  <c:v>100</c:v>
                </c:pt>
                <c:pt idx="2453">
                  <c:v>100</c:v>
                </c:pt>
                <c:pt idx="2454">
                  <c:v>100</c:v>
                </c:pt>
                <c:pt idx="2455">
                  <c:v>100</c:v>
                </c:pt>
                <c:pt idx="2456">
                  <c:v>100</c:v>
                </c:pt>
                <c:pt idx="2457">
                  <c:v>100</c:v>
                </c:pt>
                <c:pt idx="2458">
                  <c:v>100</c:v>
                </c:pt>
                <c:pt idx="2459">
                  <c:v>100</c:v>
                </c:pt>
                <c:pt idx="2460">
                  <c:v>100</c:v>
                </c:pt>
                <c:pt idx="2461">
                  <c:v>100</c:v>
                </c:pt>
                <c:pt idx="2462">
                  <c:v>100</c:v>
                </c:pt>
                <c:pt idx="2463">
                  <c:v>100</c:v>
                </c:pt>
                <c:pt idx="2464">
                  <c:v>100</c:v>
                </c:pt>
                <c:pt idx="2465">
                  <c:v>100</c:v>
                </c:pt>
                <c:pt idx="2466">
                  <c:v>100</c:v>
                </c:pt>
                <c:pt idx="2467">
                  <c:v>100</c:v>
                </c:pt>
                <c:pt idx="2468">
                  <c:v>100</c:v>
                </c:pt>
                <c:pt idx="2469">
                  <c:v>100</c:v>
                </c:pt>
                <c:pt idx="2470">
                  <c:v>100</c:v>
                </c:pt>
                <c:pt idx="2471">
                  <c:v>100</c:v>
                </c:pt>
                <c:pt idx="2472">
                  <c:v>100</c:v>
                </c:pt>
                <c:pt idx="2473">
                  <c:v>100</c:v>
                </c:pt>
                <c:pt idx="2474">
                  <c:v>100</c:v>
                </c:pt>
                <c:pt idx="2475">
                  <c:v>100</c:v>
                </c:pt>
                <c:pt idx="2476">
                  <c:v>100</c:v>
                </c:pt>
                <c:pt idx="2477">
                  <c:v>100</c:v>
                </c:pt>
                <c:pt idx="2478">
                  <c:v>100</c:v>
                </c:pt>
                <c:pt idx="2479">
                  <c:v>100</c:v>
                </c:pt>
                <c:pt idx="2480">
                  <c:v>100</c:v>
                </c:pt>
                <c:pt idx="2481">
                  <c:v>100</c:v>
                </c:pt>
                <c:pt idx="2482">
                  <c:v>100</c:v>
                </c:pt>
                <c:pt idx="2483">
                  <c:v>100</c:v>
                </c:pt>
                <c:pt idx="2484">
                  <c:v>100</c:v>
                </c:pt>
                <c:pt idx="2485">
                  <c:v>100</c:v>
                </c:pt>
                <c:pt idx="2486">
                  <c:v>100</c:v>
                </c:pt>
                <c:pt idx="2487">
                  <c:v>100</c:v>
                </c:pt>
                <c:pt idx="2488">
                  <c:v>100</c:v>
                </c:pt>
                <c:pt idx="2489">
                  <c:v>100</c:v>
                </c:pt>
                <c:pt idx="2490">
                  <c:v>100</c:v>
                </c:pt>
                <c:pt idx="2491">
                  <c:v>100</c:v>
                </c:pt>
                <c:pt idx="2492">
                  <c:v>100</c:v>
                </c:pt>
                <c:pt idx="2493">
                  <c:v>100</c:v>
                </c:pt>
                <c:pt idx="2494">
                  <c:v>100</c:v>
                </c:pt>
                <c:pt idx="2495">
                  <c:v>100</c:v>
                </c:pt>
                <c:pt idx="2496">
                  <c:v>100</c:v>
                </c:pt>
                <c:pt idx="2497">
                  <c:v>100</c:v>
                </c:pt>
                <c:pt idx="2498">
                  <c:v>100</c:v>
                </c:pt>
                <c:pt idx="2499">
                  <c:v>100</c:v>
                </c:pt>
                <c:pt idx="2500">
                  <c:v>100</c:v>
                </c:pt>
                <c:pt idx="2501">
                  <c:v>100</c:v>
                </c:pt>
                <c:pt idx="2502">
                  <c:v>100</c:v>
                </c:pt>
                <c:pt idx="2503">
                  <c:v>100</c:v>
                </c:pt>
                <c:pt idx="2504">
                  <c:v>100</c:v>
                </c:pt>
                <c:pt idx="2505">
                  <c:v>100</c:v>
                </c:pt>
                <c:pt idx="2506">
                  <c:v>100</c:v>
                </c:pt>
                <c:pt idx="2507">
                  <c:v>100</c:v>
                </c:pt>
                <c:pt idx="2508">
                  <c:v>100</c:v>
                </c:pt>
                <c:pt idx="2509">
                  <c:v>100</c:v>
                </c:pt>
                <c:pt idx="2510">
                  <c:v>100</c:v>
                </c:pt>
                <c:pt idx="2511">
                  <c:v>100</c:v>
                </c:pt>
                <c:pt idx="2512">
                  <c:v>100</c:v>
                </c:pt>
                <c:pt idx="2513">
                  <c:v>100</c:v>
                </c:pt>
                <c:pt idx="2514">
                  <c:v>100</c:v>
                </c:pt>
                <c:pt idx="2515">
                  <c:v>100</c:v>
                </c:pt>
                <c:pt idx="2516">
                  <c:v>100</c:v>
                </c:pt>
                <c:pt idx="2517">
                  <c:v>100</c:v>
                </c:pt>
                <c:pt idx="2518">
                  <c:v>100</c:v>
                </c:pt>
                <c:pt idx="2519">
                  <c:v>100</c:v>
                </c:pt>
                <c:pt idx="2520">
                  <c:v>100</c:v>
                </c:pt>
                <c:pt idx="2521">
                  <c:v>100</c:v>
                </c:pt>
                <c:pt idx="2522">
                  <c:v>100</c:v>
                </c:pt>
                <c:pt idx="2523">
                  <c:v>100</c:v>
                </c:pt>
                <c:pt idx="2524">
                  <c:v>100</c:v>
                </c:pt>
                <c:pt idx="2525">
                  <c:v>100</c:v>
                </c:pt>
                <c:pt idx="2526">
                  <c:v>100</c:v>
                </c:pt>
                <c:pt idx="2527">
                  <c:v>100</c:v>
                </c:pt>
                <c:pt idx="2528">
                  <c:v>100</c:v>
                </c:pt>
                <c:pt idx="2529">
                  <c:v>100</c:v>
                </c:pt>
                <c:pt idx="2530">
                  <c:v>100</c:v>
                </c:pt>
                <c:pt idx="2531">
                  <c:v>100</c:v>
                </c:pt>
                <c:pt idx="2532">
                  <c:v>100</c:v>
                </c:pt>
                <c:pt idx="2533">
                  <c:v>100</c:v>
                </c:pt>
                <c:pt idx="2534">
                  <c:v>100</c:v>
                </c:pt>
                <c:pt idx="2535">
                  <c:v>100</c:v>
                </c:pt>
                <c:pt idx="2536">
                  <c:v>100</c:v>
                </c:pt>
                <c:pt idx="2537">
                  <c:v>100</c:v>
                </c:pt>
                <c:pt idx="2538">
                  <c:v>100</c:v>
                </c:pt>
                <c:pt idx="2539">
                  <c:v>100</c:v>
                </c:pt>
                <c:pt idx="2540">
                  <c:v>100</c:v>
                </c:pt>
                <c:pt idx="2541">
                  <c:v>100</c:v>
                </c:pt>
                <c:pt idx="2542">
                  <c:v>100</c:v>
                </c:pt>
                <c:pt idx="2543">
                  <c:v>100</c:v>
                </c:pt>
                <c:pt idx="2544">
                  <c:v>100</c:v>
                </c:pt>
                <c:pt idx="2545">
                  <c:v>100</c:v>
                </c:pt>
                <c:pt idx="2546">
                  <c:v>100</c:v>
                </c:pt>
                <c:pt idx="2547">
                  <c:v>100</c:v>
                </c:pt>
                <c:pt idx="2548">
                  <c:v>100</c:v>
                </c:pt>
                <c:pt idx="2549">
                  <c:v>100</c:v>
                </c:pt>
                <c:pt idx="2550">
                  <c:v>100</c:v>
                </c:pt>
                <c:pt idx="2551">
                  <c:v>100</c:v>
                </c:pt>
                <c:pt idx="2552">
                  <c:v>100</c:v>
                </c:pt>
                <c:pt idx="2553">
                  <c:v>100</c:v>
                </c:pt>
                <c:pt idx="2554">
                  <c:v>100</c:v>
                </c:pt>
                <c:pt idx="2555">
                  <c:v>100</c:v>
                </c:pt>
                <c:pt idx="2556">
                  <c:v>100</c:v>
                </c:pt>
                <c:pt idx="2557">
                  <c:v>100</c:v>
                </c:pt>
                <c:pt idx="2558">
                  <c:v>100</c:v>
                </c:pt>
                <c:pt idx="2559">
                  <c:v>100</c:v>
                </c:pt>
                <c:pt idx="2560">
                  <c:v>100</c:v>
                </c:pt>
                <c:pt idx="2561">
                  <c:v>100</c:v>
                </c:pt>
                <c:pt idx="2562">
                  <c:v>100</c:v>
                </c:pt>
                <c:pt idx="2563">
                  <c:v>100</c:v>
                </c:pt>
                <c:pt idx="2564">
                  <c:v>100</c:v>
                </c:pt>
                <c:pt idx="2565">
                  <c:v>100</c:v>
                </c:pt>
                <c:pt idx="2566">
                  <c:v>100</c:v>
                </c:pt>
                <c:pt idx="2567">
                  <c:v>100</c:v>
                </c:pt>
                <c:pt idx="2568">
                  <c:v>100</c:v>
                </c:pt>
                <c:pt idx="2569">
                  <c:v>100</c:v>
                </c:pt>
                <c:pt idx="2570">
                  <c:v>100</c:v>
                </c:pt>
                <c:pt idx="2571">
                  <c:v>100</c:v>
                </c:pt>
                <c:pt idx="2572">
                  <c:v>100</c:v>
                </c:pt>
                <c:pt idx="2573">
                  <c:v>100</c:v>
                </c:pt>
                <c:pt idx="2574">
                  <c:v>100</c:v>
                </c:pt>
                <c:pt idx="2575">
                  <c:v>100</c:v>
                </c:pt>
                <c:pt idx="2576">
                  <c:v>100</c:v>
                </c:pt>
                <c:pt idx="2577">
                  <c:v>100</c:v>
                </c:pt>
                <c:pt idx="2578">
                  <c:v>100</c:v>
                </c:pt>
                <c:pt idx="2579">
                  <c:v>100</c:v>
                </c:pt>
                <c:pt idx="2580">
                  <c:v>100</c:v>
                </c:pt>
                <c:pt idx="2581">
                  <c:v>100</c:v>
                </c:pt>
                <c:pt idx="2582">
                  <c:v>100</c:v>
                </c:pt>
                <c:pt idx="2583">
                  <c:v>100</c:v>
                </c:pt>
                <c:pt idx="2584">
                  <c:v>100</c:v>
                </c:pt>
                <c:pt idx="2585">
                  <c:v>100</c:v>
                </c:pt>
                <c:pt idx="2586">
                  <c:v>100</c:v>
                </c:pt>
                <c:pt idx="2587">
                  <c:v>100</c:v>
                </c:pt>
                <c:pt idx="2588">
                  <c:v>100</c:v>
                </c:pt>
                <c:pt idx="2589">
                  <c:v>100</c:v>
                </c:pt>
                <c:pt idx="2590">
                  <c:v>100</c:v>
                </c:pt>
                <c:pt idx="2591">
                  <c:v>100</c:v>
                </c:pt>
                <c:pt idx="2592">
                  <c:v>100</c:v>
                </c:pt>
                <c:pt idx="2593">
                  <c:v>100</c:v>
                </c:pt>
                <c:pt idx="2594">
                  <c:v>100</c:v>
                </c:pt>
                <c:pt idx="2595">
                  <c:v>100</c:v>
                </c:pt>
                <c:pt idx="2596">
                  <c:v>100</c:v>
                </c:pt>
                <c:pt idx="2597">
                  <c:v>100</c:v>
                </c:pt>
                <c:pt idx="2598">
                  <c:v>100</c:v>
                </c:pt>
                <c:pt idx="2599">
                  <c:v>100</c:v>
                </c:pt>
                <c:pt idx="2600">
                  <c:v>100</c:v>
                </c:pt>
                <c:pt idx="2601">
                  <c:v>100</c:v>
                </c:pt>
                <c:pt idx="2602">
                  <c:v>100</c:v>
                </c:pt>
                <c:pt idx="2603">
                  <c:v>100</c:v>
                </c:pt>
                <c:pt idx="2604">
                  <c:v>100</c:v>
                </c:pt>
                <c:pt idx="2605">
                  <c:v>100</c:v>
                </c:pt>
                <c:pt idx="2606">
                  <c:v>100</c:v>
                </c:pt>
                <c:pt idx="2607">
                  <c:v>100</c:v>
                </c:pt>
                <c:pt idx="2608">
                  <c:v>100</c:v>
                </c:pt>
                <c:pt idx="2609">
                  <c:v>100</c:v>
                </c:pt>
                <c:pt idx="2610">
                  <c:v>100</c:v>
                </c:pt>
                <c:pt idx="2611">
                  <c:v>100</c:v>
                </c:pt>
                <c:pt idx="2612">
                  <c:v>100</c:v>
                </c:pt>
                <c:pt idx="2613">
                  <c:v>100</c:v>
                </c:pt>
                <c:pt idx="2614">
                  <c:v>100</c:v>
                </c:pt>
                <c:pt idx="2615">
                  <c:v>100</c:v>
                </c:pt>
                <c:pt idx="2616">
                  <c:v>100</c:v>
                </c:pt>
                <c:pt idx="2617">
                  <c:v>100</c:v>
                </c:pt>
                <c:pt idx="2618">
                  <c:v>100</c:v>
                </c:pt>
                <c:pt idx="2619">
                  <c:v>100</c:v>
                </c:pt>
                <c:pt idx="2620">
                  <c:v>100</c:v>
                </c:pt>
                <c:pt idx="2621">
                  <c:v>100</c:v>
                </c:pt>
                <c:pt idx="2622">
                  <c:v>100</c:v>
                </c:pt>
                <c:pt idx="2623">
                  <c:v>100</c:v>
                </c:pt>
                <c:pt idx="2624">
                  <c:v>100</c:v>
                </c:pt>
                <c:pt idx="2625">
                  <c:v>100</c:v>
                </c:pt>
                <c:pt idx="2626">
                  <c:v>100</c:v>
                </c:pt>
                <c:pt idx="2627">
                  <c:v>100</c:v>
                </c:pt>
                <c:pt idx="2628">
                  <c:v>100</c:v>
                </c:pt>
                <c:pt idx="2629">
                  <c:v>100</c:v>
                </c:pt>
                <c:pt idx="2630">
                  <c:v>100</c:v>
                </c:pt>
                <c:pt idx="2631">
                  <c:v>100</c:v>
                </c:pt>
                <c:pt idx="2632">
                  <c:v>100</c:v>
                </c:pt>
                <c:pt idx="2633">
                  <c:v>100</c:v>
                </c:pt>
                <c:pt idx="2634">
                  <c:v>100</c:v>
                </c:pt>
                <c:pt idx="2635">
                  <c:v>100</c:v>
                </c:pt>
                <c:pt idx="2636">
                  <c:v>100</c:v>
                </c:pt>
                <c:pt idx="2637">
                  <c:v>100</c:v>
                </c:pt>
                <c:pt idx="2638">
                  <c:v>100</c:v>
                </c:pt>
                <c:pt idx="2639">
                  <c:v>100</c:v>
                </c:pt>
                <c:pt idx="2640">
                  <c:v>100</c:v>
                </c:pt>
                <c:pt idx="2641">
                  <c:v>100</c:v>
                </c:pt>
                <c:pt idx="2642">
                  <c:v>100</c:v>
                </c:pt>
                <c:pt idx="2643">
                  <c:v>100</c:v>
                </c:pt>
                <c:pt idx="2644">
                  <c:v>100</c:v>
                </c:pt>
                <c:pt idx="2645">
                  <c:v>100</c:v>
                </c:pt>
                <c:pt idx="2646">
                  <c:v>100</c:v>
                </c:pt>
                <c:pt idx="2647">
                  <c:v>100</c:v>
                </c:pt>
                <c:pt idx="2648">
                  <c:v>100</c:v>
                </c:pt>
                <c:pt idx="2649">
                  <c:v>100</c:v>
                </c:pt>
                <c:pt idx="2650">
                  <c:v>100</c:v>
                </c:pt>
                <c:pt idx="2651">
                  <c:v>100</c:v>
                </c:pt>
                <c:pt idx="2652">
                  <c:v>100</c:v>
                </c:pt>
                <c:pt idx="2653">
                  <c:v>100</c:v>
                </c:pt>
                <c:pt idx="2654">
                  <c:v>100</c:v>
                </c:pt>
                <c:pt idx="2655">
                  <c:v>100</c:v>
                </c:pt>
                <c:pt idx="2656">
                  <c:v>100</c:v>
                </c:pt>
                <c:pt idx="2657">
                  <c:v>100</c:v>
                </c:pt>
                <c:pt idx="2658">
                  <c:v>100</c:v>
                </c:pt>
                <c:pt idx="2659">
                  <c:v>100</c:v>
                </c:pt>
                <c:pt idx="2660">
                  <c:v>100</c:v>
                </c:pt>
                <c:pt idx="2661">
                  <c:v>100</c:v>
                </c:pt>
                <c:pt idx="2662">
                  <c:v>100</c:v>
                </c:pt>
                <c:pt idx="2663">
                  <c:v>100</c:v>
                </c:pt>
                <c:pt idx="2664">
                  <c:v>100</c:v>
                </c:pt>
                <c:pt idx="2665">
                  <c:v>100</c:v>
                </c:pt>
                <c:pt idx="2666">
                  <c:v>100</c:v>
                </c:pt>
                <c:pt idx="2667">
                  <c:v>100</c:v>
                </c:pt>
                <c:pt idx="2668">
                  <c:v>100</c:v>
                </c:pt>
                <c:pt idx="2669">
                  <c:v>100</c:v>
                </c:pt>
                <c:pt idx="2670">
                  <c:v>100</c:v>
                </c:pt>
                <c:pt idx="2671">
                  <c:v>100</c:v>
                </c:pt>
                <c:pt idx="2672">
                  <c:v>100</c:v>
                </c:pt>
                <c:pt idx="2673">
                  <c:v>100</c:v>
                </c:pt>
                <c:pt idx="2674">
                  <c:v>100</c:v>
                </c:pt>
                <c:pt idx="2675">
                  <c:v>100</c:v>
                </c:pt>
                <c:pt idx="2676">
                  <c:v>100</c:v>
                </c:pt>
                <c:pt idx="2677">
                  <c:v>100</c:v>
                </c:pt>
                <c:pt idx="2678">
                  <c:v>100</c:v>
                </c:pt>
                <c:pt idx="2679">
                  <c:v>100</c:v>
                </c:pt>
                <c:pt idx="2680">
                  <c:v>100</c:v>
                </c:pt>
                <c:pt idx="2681">
                  <c:v>100</c:v>
                </c:pt>
                <c:pt idx="2682">
                  <c:v>100</c:v>
                </c:pt>
                <c:pt idx="2683">
                  <c:v>100</c:v>
                </c:pt>
                <c:pt idx="2684">
                  <c:v>100</c:v>
                </c:pt>
                <c:pt idx="2685">
                  <c:v>100</c:v>
                </c:pt>
                <c:pt idx="2686">
                  <c:v>100</c:v>
                </c:pt>
                <c:pt idx="2687">
                  <c:v>100</c:v>
                </c:pt>
                <c:pt idx="2688">
                  <c:v>100</c:v>
                </c:pt>
                <c:pt idx="2689">
                  <c:v>100</c:v>
                </c:pt>
                <c:pt idx="2690">
                  <c:v>100</c:v>
                </c:pt>
                <c:pt idx="2691">
                  <c:v>100</c:v>
                </c:pt>
                <c:pt idx="2692">
                  <c:v>100</c:v>
                </c:pt>
                <c:pt idx="2693">
                  <c:v>100</c:v>
                </c:pt>
                <c:pt idx="2694">
                  <c:v>100</c:v>
                </c:pt>
                <c:pt idx="2695">
                  <c:v>100</c:v>
                </c:pt>
                <c:pt idx="2696">
                  <c:v>100</c:v>
                </c:pt>
                <c:pt idx="2697">
                  <c:v>100</c:v>
                </c:pt>
                <c:pt idx="2698">
                  <c:v>100</c:v>
                </c:pt>
                <c:pt idx="2699">
                  <c:v>100</c:v>
                </c:pt>
                <c:pt idx="2700">
                  <c:v>100</c:v>
                </c:pt>
                <c:pt idx="2701">
                  <c:v>100</c:v>
                </c:pt>
                <c:pt idx="2702">
                  <c:v>100</c:v>
                </c:pt>
                <c:pt idx="2703">
                  <c:v>100</c:v>
                </c:pt>
                <c:pt idx="2704">
                  <c:v>100</c:v>
                </c:pt>
                <c:pt idx="2705">
                  <c:v>100</c:v>
                </c:pt>
                <c:pt idx="2706">
                  <c:v>100</c:v>
                </c:pt>
                <c:pt idx="2707">
                  <c:v>100</c:v>
                </c:pt>
                <c:pt idx="2708">
                  <c:v>100</c:v>
                </c:pt>
                <c:pt idx="2709">
                  <c:v>100</c:v>
                </c:pt>
                <c:pt idx="2710">
                  <c:v>100</c:v>
                </c:pt>
                <c:pt idx="2711">
                  <c:v>100</c:v>
                </c:pt>
                <c:pt idx="2712">
                  <c:v>100</c:v>
                </c:pt>
                <c:pt idx="2713">
                  <c:v>100</c:v>
                </c:pt>
                <c:pt idx="2714">
                  <c:v>100</c:v>
                </c:pt>
                <c:pt idx="2715">
                  <c:v>100</c:v>
                </c:pt>
                <c:pt idx="2716">
                  <c:v>100</c:v>
                </c:pt>
                <c:pt idx="2717">
                  <c:v>100</c:v>
                </c:pt>
                <c:pt idx="2718">
                  <c:v>100</c:v>
                </c:pt>
                <c:pt idx="2719">
                  <c:v>100</c:v>
                </c:pt>
                <c:pt idx="2720">
                  <c:v>100</c:v>
                </c:pt>
                <c:pt idx="2721">
                  <c:v>100</c:v>
                </c:pt>
                <c:pt idx="2722">
                  <c:v>100</c:v>
                </c:pt>
                <c:pt idx="2723">
                  <c:v>100</c:v>
                </c:pt>
                <c:pt idx="2724">
                  <c:v>100</c:v>
                </c:pt>
                <c:pt idx="2725">
                  <c:v>100</c:v>
                </c:pt>
                <c:pt idx="2726">
                  <c:v>100</c:v>
                </c:pt>
                <c:pt idx="2727">
                  <c:v>100</c:v>
                </c:pt>
                <c:pt idx="2728">
                  <c:v>100</c:v>
                </c:pt>
                <c:pt idx="2729">
                  <c:v>100</c:v>
                </c:pt>
                <c:pt idx="2730">
                  <c:v>100</c:v>
                </c:pt>
                <c:pt idx="2731">
                  <c:v>100</c:v>
                </c:pt>
                <c:pt idx="2732">
                  <c:v>100</c:v>
                </c:pt>
                <c:pt idx="2733">
                  <c:v>100</c:v>
                </c:pt>
                <c:pt idx="2734">
                  <c:v>100</c:v>
                </c:pt>
                <c:pt idx="2735">
                  <c:v>100</c:v>
                </c:pt>
                <c:pt idx="2736">
                  <c:v>100</c:v>
                </c:pt>
                <c:pt idx="2737">
                  <c:v>100</c:v>
                </c:pt>
                <c:pt idx="2738">
                  <c:v>100</c:v>
                </c:pt>
                <c:pt idx="2739">
                  <c:v>100</c:v>
                </c:pt>
                <c:pt idx="2740">
                  <c:v>100</c:v>
                </c:pt>
                <c:pt idx="2741">
                  <c:v>100</c:v>
                </c:pt>
                <c:pt idx="2742">
                  <c:v>100</c:v>
                </c:pt>
                <c:pt idx="2743">
                  <c:v>100</c:v>
                </c:pt>
                <c:pt idx="2744">
                  <c:v>100</c:v>
                </c:pt>
                <c:pt idx="2745">
                  <c:v>100</c:v>
                </c:pt>
                <c:pt idx="2746">
                  <c:v>100</c:v>
                </c:pt>
                <c:pt idx="2747">
                  <c:v>100</c:v>
                </c:pt>
                <c:pt idx="2748">
                  <c:v>100</c:v>
                </c:pt>
                <c:pt idx="2749">
                  <c:v>100</c:v>
                </c:pt>
                <c:pt idx="2750">
                  <c:v>100</c:v>
                </c:pt>
                <c:pt idx="2751">
                  <c:v>100</c:v>
                </c:pt>
                <c:pt idx="2752">
                  <c:v>100</c:v>
                </c:pt>
                <c:pt idx="2753">
                  <c:v>100</c:v>
                </c:pt>
                <c:pt idx="2754">
                  <c:v>100</c:v>
                </c:pt>
                <c:pt idx="2755">
                  <c:v>100</c:v>
                </c:pt>
                <c:pt idx="2756">
                  <c:v>100</c:v>
                </c:pt>
                <c:pt idx="2757">
                  <c:v>100</c:v>
                </c:pt>
                <c:pt idx="2758">
                  <c:v>100</c:v>
                </c:pt>
                <c:pt idx="2759">
                  <c:v>100</c:v>
                </c:pt>
                <c:pt idx="2760">
                  <c:v>100</c:v>
                </c:pt>
                <c:pt idx="2761">
                  <c:v>100</c:v>
                </c:pt>
                <c:pt idx="2762">
                  <c:v>100</c:v>
                </c:pt>
                <c:pt idx="2763">
                  <c:v>100</c:v>
                </c:pt>
                <c:pt idx="2764">
                  <c:v>100</c:v>
                </c:pt>
                <c:pt idx="2765">
                  <c:v>100</c:v>
                </c:pt>
                <c:pt idx="2766">
                  <c:v>100</c:v>
                </c:pt>
                <c:pt idx="2767">
                  <c:v>100</c:v>
                </c:pt>
                <c:pt idx="2768">
                  <c:v>100</c:v>
                </c:pt>
                <c:pt idx="2769">
                  <c:v>100</c:v>
                </c:pt>
                <c:pt idx="2770">
                  <c:v>100</c:v>
                </c:pt>
                <c:pt idx="2771">
                  <c:v>100</c:v>
                </c:pt>
                <c:pt idx="2772">
                  <c:v>100</c:v>
                </c:pt>
                <c:pt idx="2773">
                  <c:v>100</c:v>
                </c:pt>
                <c:pt idx="2774">
                  <c:v>100</c:v>
                </c:pt>
                <c:pt idx="2775">
                  <c:v>100</c:v>
                </c:pt>
                <c:pt idx="2776">
                  <c:v>100</c:v>
                </c:pt>
                <c:pt idx="2777">
                  <c:v>100</c:v>
                </c:pt>
                <c:pt idx="2778">
                  <c:v>100</c:v>
                </c:pt>
                <c:pt idx="2779">
                  <c:v>100</c:v>
                </c:pt>
                <c:pt idx="2780">
                  <c:v>100</c:v>
                </c:pt>
                <c:pt idx="2781">
                  <c:v>100</c:v>
                </c:pt>
                <c:pt idx="2782">
                  <c:v>100</c:v>
                </c:pt>
                <c:pt idx="2783">
                  <c:v>100</c:v>
                </c:pt>
                <c:pt idx="2784">
                  <c:v>100</c:v>
                </c:pt>
                <c:pt idx="2785">
                  <c:v>100</c:v>
                </c:pt>
                <c:pt idx="2786">
                  <c:v>100</c:v>
                </c:pt>
                <c:pt idx="2787">
                  <c:v>100</c:v>
                </c:pt>
                <c:pt idx="2788">
                  <c:v>100</c:v>
                </c:pt>
                <c:pt idx="2789">
                  <c:v>100</c:v>
                </c:pt>
                <c:pt idx="2790">
                  <c:v>100</c:v>
                </c:pt>
                <c:pt idx="2791">
                  <c:v>100</c:v>
                </c:pt>
                <c:pt idx="2792">
                  <c:v>100</c:v>
                </c:pt>
                <c:pt idx="2793">
                  <c:v>100</c:v>
                </c:pt>
                <c:pt idx="2794">
                  <c:v>100</c:v>
                </c:pt>
                <c:pt idx="2795">
                  <c:v>100</c:v>
                </c:pt>
                <c:pt idx="2796">
                  <c:v>100</c:v>
                </c:pt>
                <c:pt idx="2797">
                  <c:v>100</c:v>
                </c:pt>
                <c:pt idx="2798">
                  <c:v>100</c:v>
                </c:pt>
                <c:pt idx="2799">
                  <c:v>100</c:v>
                </c:pt>
                <c:pt idx="2800">
                  <c:v>100</c:v>
                </c:pt>
                <c:pt idx="2801">
                  <c:v>100</c:v>
                </c:pt>
                <c:pt idx="2802">
                  <c:v>100</c:v>
                </c:pt>
                <c:pt idx="2803">
                  <c:v>100</c:v>
                </c:pt>
                <c:pt idx="2804">
                  <c:v>100</c:v>
                </c:pt>
                <c:pt idx="2805">
                  <c:v>100</c:v>
                </c:pt>
                <c:pt idx="2806">
                  <c:v>100</c:v>
                </c:pt>
                <c:pt idx="2807">
                  <c:v>100</c:v>
                </c:pt>
                <c:pt idx="2808">
                  <c:v>100</c:v>
                </c:pt>
                <c:pt idx="2809">
                  <c:v>100</c:v>
                </c:pt>
                <c:pt idx="2810">
                  <c:v>100</c:v>
                </c:pt>
                <c:pt idx="2811">
                  <c:v>100</c:v>
                </c:pt>
                <c:pt idx="2812">
                  <c:v>100</c:v>
                </c:pt>
                <c:pt idx="2813">
                  <c:v>100</c:v>
                </c:pt>
                <c:pt idx="2814">
                  <c:v>100</c:v>
                </c:pt>
                <c:pt idx="2815">
                  <c:v>100</c:v>
                </c:pt>
                <c:pt idx="2816">
                  <c:v>100</c:v>
                </c:pt>
                <c:pt idx="2817">
                  <c:v>100</c:v>
                </c:pt>
                <c:pt idx="2818">
                  <c:v>100</c:v>
                </c:pt>
                <c:pt idx="2819">
                  <c:v>100</c:v>
                </c:pt>
                <c:pt idx="2820">
                  <c:v>100</c:v>
                </c:pt>
                <c:pt idx="2821">
                  <c:v>100</c:v>
                </c:pt>
                <c:pt idx="2822">
                  <c:v>100</c:v>
                </c:pt>
                <c:pt idx="2823">
                  <c:v>100</c:v>
                </c:pt>
                <c:pt idx="2824">
                  <c:v>100</c:v>
                </c:pt>
                <c:pt idx="2825">
                  <c:v>100</c:v>
                </c:pt>
                <c:pt idx="2826">
                  <c:v>100</c:v>
                </c:pt>
                <c:pt idx="2827">
                  <c:v>100</c:v>
                </c:pt>
                <c:pt idx="2828">
                  <c:v>100</c:v>
                </c:pt>
                <c:pt idx="2829">
                  <c:v>100</c:v>
                </c:pt>
                <c:pt idx="2830">
                  <c:v>100</c:v>
                </c:pt>
                <c:pt idx="2831">
                  <c:v>100</c:v>
                </c:pt>
                <c:pt idx="2832">
                  <c:v>100</c:v>
                </c:pt>
                <c:pt idx="2833">
                  <c:v>100</c:v>
                </c:pt>
                <c:pt idx="2834">
                  <c:v>100</c:v>
                </c:pt>
                <c:pt idx="2835">
                  <c:v>100</c:v>
                </c:pt>
                <c:pt idx="2836">
                  <c:v>100</c:v>
                </c:pt>
                <c:pt idx="2837">
                  <c:v>100</c:v>
                </c:pt>
                <c:pt idx="2838">
                  <c:v>100</c:v>
                </c:pt>
                <c:pt idx="2839">
                  <c:v>100</c:v>
                </c:pt>
                <c:pt idx="2840">
                  <c:v>100</c:v>
                </c:pt>
                <c:pt idx="2841">
                  <c:v>100</c:v>
                </c:pt>
                <c:pt idx="2842">
                  <c:v>100</c:v>
                </c:pt>
                <c:pt idx="2843">
                  <c:v>100</c:v>
                </c:pt>
                <c:pt idx="2844">
                  <c:v>100</c:v>
                </c:pt>
                <c:pt idx="2845">
                  <c:v>100</c:v>
                </c:pt>
                <c:pt idx="2846">
                  <c:v>100</c:v>
                </c:pt>
                <c:pt idx="2847">
                  <c:v>100</c:v>
                </c:pt>
                <c:pt idx="2848">
                  <c:v>100</c:v>
                </c:pt>
                <c:pt idx="2849">
                  <c:v>100</c:v>
                </c:pt>
                <c:pt idx="2850">
                  <c:v>100</c:v>
                </c:pt>
                <c:pt idx="2851">
                  <c:v>100</c:v>
                </c:pt>
                <c:pt idx="2852">
                  <c:v>100</c:v>
                </c:pt>
                <c:pt idx="2853">
                  <c:v>100</c:v>
                </c:pt>
                <c:pt idx="2854">
                  <c:v>100</c:v>
                </c:pt>
                <c:pt idx="2855">
                  <c:v>100</c:v>
                </c:pt>
                <c:pt idx="2856">
                  <c:v>100</c:v>
                </c:pt>
                <c:pt idx="2857">
                  <c:v>100</c:v>
                </c:pt>
                <c:pt idx="2858">
                  <c:v>100</c:v>
                </c:pt>
                <c:pt idx="2859">
                  <c:v>100</c:v>
                </c:pt>
                <c:pt idx="2860">
                  <c:v>100</c:v>
                </c:pt>
                <c:pt idx="2861">
                  <c:v>100</c:v>
                </c:pt>
                <c:pt idx="2862">
                  <c:v>100</c:v>
                </c:pt>
                <c:pt idx="2863">
                  <c:v>100</c:v>
                </c:pt>
                <c:pt idx="2864">
                  <c:v>100</c:v>
                </c:pt>
                <c:pt idx="2865">
                  <c:v>100</c:v>
                </c:pt>
                <c:pt idx="2866">
                  <c:v>100</c:v>
                </c:pt>
                <c:pt idx="2867">
                  <c:v>100</c:v>
                </c:pt>
                <c:pt idx="2868">
                  <c:v>100</c:v>
                </c:pt>
                <c:pt idx="2869">
                  <c:v>100</c:v>
                </c:pt>
                <c:pt idx="2870">
                  <c:v>100</c:v>
                </c:pt>
                <c:pt idx="2871">
                  <c:v>100</c:v>
                </c:pt>
                <c:pt idx="2872">
                  <c:v>100</c:v>
                </c:pt>
                <c:pt idx="2873">
                  <c:v>100</c:v>
                </c:pt>
                <c:pt idx="2874">
                  <c:v>100</c:v>
                </c:pt>
                <c:pt idx="2875">
                  <c:v>100</c:v>
                </c:pt>
                <c:pt idx="2876">
                  <c:v>100</c:v>
                </c:pt>
                <c:pt idx="2877">
                  <c:v>100</c:v>
                </c:pt>
                <c:pt idx="2878">
                  <c:v>100</c:v>
                </c:pt>
                <c:pt idx="2879">
                  <c:v>100</c:v>
                </c:pt>
                <c:pt idx="2880">
                  <c:v>100</c:v>
                </c:pt>
                <c:pt idx="2881">
                  <c:v>100</c:v>
                </c:pt>
                <c:pt idx="2882">
                  <c:v>100</c:v>
                </c:pt>
                <c:pt idx="2883">
                  <c:v>100</c:v>
                </c:pt>
                <c:pt idx="2884">
                  <c:v>100</c:v>
                </c:pt>
                <c:pt idx="2885">
                  <c:v>100</c:v>
                </c:pt>
                <c:pt idx="2886">
                  <c:v>100</c:v>
                </c:pt>
                <c:pt idx="2887">
                  <c:v>100</c:v>
                </c:pt>
                <c:pt idx="2888">
                  <c:v>100</c:v>
                </c:pt>
                <c:pt idx="2889">
                  <c:v>100</c:v>
                </c:pt>
                <c:pt idx="2890">
                  <c:v>100</c:v>
                </c:pt>
                <c:pt idx="2891">
                  <c:v>100</c:v>
                </c:pt>
                <c:pt idx="2892">
                  <c:v>100</c:v>
                </c:pt>
                <c:pt idx="2893">
                  <c:v>100</c:v>
                </c:pt>
                <c:pt idx="2894">
                  <c:v>100</c:v>
                </c:pt>
                <c:pt idx="2895">
                  <c:v>100</c:v>
                </c:pt>
                <c:pt idx="2896">
                  <c:v>100</c:v>
                </c:pt>
                <c:pt idx="2897">
                  <c:v>100</c:v>
                </c:pt>
                <c:pt idx="2898">
                  <c:v>100</c:v>
                </c:pt>
                <c:pt idx="2899">
                  <c:v>100</c:v>
                </c:pt>
                <c:pt idx="2900">
                  <c:v>100</c:v>
                </c:pt>
                <c:pt idx="2901">
                  <c:v>100</c:v>
                </c:pt>
                <c:pt idx="2902">
                  <c:v>100</c:v>
                </c:pt>
                <c:pt idx="2903">
                  <c:v>100</c:v>
                </c:pt>
                <c:pt idx="2904">
                  <c:v>100</c:v>
                </c:pt>
                <c:pt idx="2905">
                  <c:v>100</c:v>
                </c:pt>
                <c:pt idx="2906">
                  <c:v>100</c:v>
                </c:pt>
                <c:pt idx="2907">
                  <c:v>100</c:v>
                </c:pt>
                <c:pt idx="2908">
                  <c:v>100</c:v>
                </c:pt>
                <c:pt idx="2909">
                  <c:v>100</c:v>
                </c:pt>
                <c:pt idx="2910">
                  <c:v>100</c:v>
                </c:pt>
                <c:pt idx="2911">
                  <c:v>100</c:v>
                </c:pt>
                <c:pt idx="2912">
                  <c:v>100</c:v>
                </c:pt>
                <c:pt idx="2913">
                  <c:v>100</c:v>
                </c:pt>
                <c:pt idx="2914">
                  <c:v>100</c:v>
                </c:pt>
                <c:pt idx="2915">
                  <c:v>100</c:v>
                </c:pt>
                <c:pt idx="2916">
                  <c:v>100</c:v>
                </c:pt>
                <c:pt idx="2917">
                  <c:v>100</c:v>
                </c:pt>
                <c:pt idx="2918">
                  <c:v>100</c:v>
                </c:pt>
                <c:pt idx="2919">
                  <c:v>100</c:v>
                </c:pt>
                <c:pt idx="2920">
                  <c:v>100</c:v>
                </c:pt>
                <c:pt idx="2921">
                  <c:v>100</c:v>
                </c:pt>
                <c:pt idx="2922">
                  <c:v>100</c:v>
                </c:pt>
                <c:pt idx="2923">
                  <c:v>100</c:v>
                </c:pt>
                <c:pt idx="2924">
                  <c:v>100</c:v>
                </c:pt>
                <c:pt idx="2925">
                  <c:v>100</c:v>
                </c:pt>
                <c:pt idx="2926">
                  <c:v>100</c:v>
                </c:pt>
                <c:pt idx="2927">
                  <c:v>100</c:v>
                </c:pt>
                <c:pt idx="2928">
                  <c:v>100</c:v>
                </c:pt>
                <c:pt idx="2929">
                  <c:v>100</c:v>
                </c:pt>
                <c:pt idx="2930">
                  <c:v>100</c:v>
                </c:pt>
                <c:pt idx="2931">
                  <c:v>100</c:v>
                </c:pt>
                <c:pt idx="2932">
                  <c:v>100</c:v>
                </c:pt>
                <c:pt idx="2933">
                  <c:v>100</c:v>
                </c:pt>
                <c:pt idx="2934">
                  <c:v>100</c:v>
                </c:pt>
                <c:pt idx="2935">
                  <c:v>100</c:v>
                </c:pt>
                <c:pt idx="2936">
                  <c:v>100</c:v>
                </c:pt>
                <c:pt idx="2937">
                  <c:v>100</c:v>
                </c:pt>
                <c:pt idx="2938">
                  <c:v>100</c:v>
                </c:pt>
                <c:pt idx="2939">
                  <c:v>100</c:v>
                </c:pt>
                <c:pt idx="2940">
                  <c:v>100</c:v>
                </c:pt>
                <c:pt idx="2941">
                  <c:v>100</c:v>
                </c:pt>
                <c:pt idx="2942">
                  <c:v>100</c:v>
                </c:pt>
                <c:pt idx="2943">
                  <c:v>100</c:v>
                </c:pt>
                <c:pt idx="2944">
                  <c:v>100</c:v>
                </c:pt>
                <c:pt idx="2945">
                  <c:v>100</c:v>
                </c:pt>
                <c:pt idx="2946">
                  <c:v>100</c:v>
                </c:pt>
                <c:pt idx="2947">
                  <c:v>100</c:v>
                </c:pt>
                <c:pt idx="2948">
                  <c:v>100</c:v>
                </c:pt>
                <c:pt idx="2949">
                  <c:v>100</c:v>
                </c:pt>
                <c:pt idx="2950">
                  <c:v>100</c:v>
                </c:pt>
                <c:pt idx="2951">
                  <c:v>100</c:v>
                </c:pt>
                <c:pt idx="2952">
                  <c:v>100</c:v>
                </c:pt>
                <c:pt idx="2953">
                  <c:v>100</c:v>
                </c:pt>
                <c:pt idx="2954">
                  <c:v>100</c:v>
                </c:pt>
                <c:pt idx="2955">
                  <c:v>100</c:v>
                </c:pt>
                <c:pt idx="2956">
                  <c:v>100</c:v>
                </c:pt>
                <c:pt idx="2957">
                  <c:v>100</c:v>
                </c:pt>
                <c:pt idx="2958">
                  <c:v>100</c:v>
                </c:pt>
                <c:pt idx="2959">
                  <c:v>100</c:v>
                </c:pt>
                <c:pt idx="2960">
                  <c:v>100</c:v>
                </c:pt>
                <c:pt idx="2961">
                  <c:v>100</c:v>
                </c:pt>
                <c:pt idx="2962">
                  <c:v>100</c:v>
                </c:pt>
                <c:pt idx="2963">
                  <c:v>100</c:v>
                </c:pt>
                <c:pt idx="2964">
                  <c:v>100</c:v>
                </c:pt>
                <c:pt idx="2965">
                  <c:v>100</c:v>
                </c:pt>
                <c:pt idx="2966">
                  <c:v>100</c:v>
                </c:pt>
                <c:pt idx="2967">
                  <c:v>100</c:v>
                </c:pt>
                <c:pt idx="2968">
                  <c:v>100</c:v>
                </c:pt>
                <c:pt idx="2969">
                  <c:v>100</c:v>
                </c:pt>
                <c:pt idx="2970">
                  <c:v>100</c:v>
                </c:pt>
                <c:pt idx="2971">
                  <c:v>100</c:v>
                </c:pt>
                <c:pt idx="2972">
                  <c:v>100</c:v>
                </c:pt>
                <c:pt idx="2973">
                  <c:v>100</c:v>
                </c:pt>
                <c:pt idx="2974">
                  <c:v>100</c:v>
                </c:pt>
                <c:pt idx="2975">
                  <c:v>100</c:v>
                </c:pt>
                <c:pt idx="2976">
                  <c:v>100</c:v>
                </c:pt>
                <c:pt idx="2977">
                  <c:v>100</c:v>
                </c:pt>
                <c:pt idx="2978">
                  <c:v>100</c:v>
                </c:pt>
                <c:pt idx="2979">
                  <c:v>100</c:v>
                </c:pt>
                <c:pt idx="2980">
                  <c:v>100</c:v>
                </c:pt>
                <c:pt idx="2981">
                  <c:v>100</c:v>
                </c:pt>
                <c:pt idx="2982">
                  <c:v>100</c:v>
                </c:pt>
                <c:pt idx="2983">
                  <c:v>100</c:v>
                </c:pt>
                <c:pt idx="2984">
                  <c:v>100</c:v>
                </c:pt>
                <c:pt idx="2985">
                  <c:v>100</c:v>
                </c:pt>
                <c:pt idx="2986">
                  <c:v>100</c:v>
                </c:pt>
                <c:pt idx="2987">
                  <c:v>100</c:v>
                </c:pt>
                <c:pt idx="2988">
                  <c:v>100</c:v>
                </c:pt>
                <c:pt idx="2989">
                  <c:v>100</c:v>
                </c:pt>
                <c:pt idx="2990">
                  <c:v>100</c:v>
                </c:pt>
                <c:pt idx="2991">
                  <c:v>100</c:v>
                </c:pt>
                <c:pt idx="2992">
                  <c:v>100</c:v>
                </c:pt>
                <c:pt idx="2993">
                  <c:v>100</c:v>
                </c:pt>
                <c:pt idx="2994">
                  <c:v>100</c:v>
                </c:pt>
                <c:pt idx="2995">
                  <c:v>100</c:v>
                </c:pt>
                <c:pt idx="2996">
                  <c:v>100</c:v>
                </c:pt>
                <c:pt idx="2997">
                  <c:v>100</c:v>
                </c:pt>
                <c:pt idx="2998">
                  <c:v>100</c:v>
                </c:pt>
                <c:pt idx="2999">
                  <c:v>100</c:v>
                </c:pt>
                <c:pt idx="3000">
                  <c:v>100</c:v>
                </c:pt>
                <c:pt idx="3001">
                  <c:v>100</c:v>
                </c:pt>
                <c:pt idx="3002">
                  <c:v>100</c:v>
                </c:pt>
                <c:pt idx="3003">
                  <c:v>100</c:v>
                </c:pt>
                <c:pt idx="3004">
                  <c:v>100</c:v>
                </c:pt>
                <c:pt idx="3005">
                  <c:v>100</c:v>
                </c:pt>
                <c:pt idx="3006">
                  <c:v>100</c:v>
                </c:pt>
                <c:pt idx="3007">
                  <c:v>100</c:v>
                </c:pt>
                <c:pt idx="3008">
                  <c:v>100</c:v>
                </c:pt>
                <c:pt idx="3009">
                  <c:v>100</c:v>
                </c:pt>
                <c:pt idx="3010">
                  <c:v>100</c:v>
                </c:pt>
                <c:pt idx="3011">
                  <c:v>100</c:v>
                </c:pt>
                <c:pt idx="3012">
                  <c:v>100</c:v>
                </c:pt>
                <c:pt idx="3013">
                  <c:v>100</c:v>
                </c:pt>
                <c:pt idx="3014">
                  <c:v>100</c:v>
                </c:pt>
                <c:pt idx="3015">
                  <c:v>100</c:v>
                </c:pt>
                <c:pt idx="3016">
                  <c:v>100</c:v>
                </c:pt>
                <c:pt idx="3017">
                  <c:v>100</c:v>
                </c:pt>
                <c:pt idx="3018">
                  <c:v>100</c:v>
                </c:pt>
                <c:pt idx="3019">
                  <c:v>100</c:v>
                </c:pt>
                <c:pt idx="3020">
                  <c:v>100</c:v>
                </c:pt>
                <c:pt idx="3021">
                  <c:v>100</c:v>
                </c:pt>
                <c:pt idx="3022">
                  <c:v>100</c:v>
                </c:pt>
                <c:pt idx="3023">
                  <c:v>100</c:v>
                </c:pt>
                <c:pt idx="3024">
                  <c:v>100</c:v>
                </c:pt>
                <c:pt idx="3025">
                  <c:v>100</c:v>
                </c:pt>
                <c:pt idx="3026">
                  <c:v>100</c:v>
                </c:pt>
                <c:pt idx="3027">
                  <c:v>100</c:v>
                </c:pt>
                <c:pt idx="3028">
                  <c:v>100</c:v>
                </c:pt>
                <c:pt idx="3029">
                  <c:v>100</c:v>
                </c:pt>
                <c:pt idx="3030">
                  <c:v>100</c:v>
                </c:pt>
                <c:pt idx="3031">
                  <c:v>100</c:v>
                </c:pt>
                <c:pt idx="3032">
                  <c:v>100</c:v>
                </c:pt>
                <c:pt idx="3033">
                  <c:v>100</c:v>
                </c:pt>
                <c:pt idx="3034">
                  <c:v>100</c:v>
                </c:pt>
                <c:pt idx="3035">
                  <c:v>100</c:v>
                </c:pt>
                <c:pt idx="3036">
                  <c:v>100</c:v>
                </c:pt>
                <c:pt idx="3037">
                  <c:v>100</c:v>
                </c:pt>
                <c:pt idx="3038">
                  <c:v>100</c:v>
                </c:pt>
                <c:pt idx="3039">
                  <c:v>100</c:v>
                </c:pt>
                <c:pt idx="3040">
                  <c:v>100</c:v>
                </c:pt>
                <c:pt idx="3041">
                  <c:v>100</c:v>
                </c:pt>
                <c:pt idx="3042">
                  <c:v>100</c:v>
                </c:pt>
                <c:pt idx="3043">
                  <c:v>100</c:v>
                </c:pt>
                <c:pt idx="3044">
                  <c:v>100</c:v>
                </c:pt>
                <c:pt idx="3045">
                  <c:v>100</c:v>
                </c:pt>
                <c:pt idx="3046">
                  <c:v>100</c:v>
                </c:pt>
                <c:pt idx="3047">
                  <c:v>100</c:v>
                </c:pt>
                <c:pt idx="3048">
                  <c:v>100</c:v>
                </c:pt>
                <c:pt idx="3049">
                  <c:v>100</c:v>
                </c:pt>
                <c:pt idx="3050">
                  <c:v>100</c:v>
                </c:pt>
                <c:pt idx="3051">
                  <c:v>100</c:v>
                </c:pt>
                <c:pt idx="3052">
                  <c:v>100</c:v>
                </c:pt>
                <c:pt idx="3053">
                  <c:v>100</c:v>
                </c:pt>
                <c:pt idx="3054">
                  <c:v>100</c:v>
                </c:pt>
                <c:pt idx="3055">
                  <c:v>100</c:v>
                </c:pt>
                <c:pt idx="3056">
                  <c:v>100</c:v>
                </c:pt>
                <c:pt idx="3057">
                  <c:v>100</c:v>
                </c:pt>
                <c:pt idx="3058">
                  <c:v>100</c:v>
                </c:pt>
                <c:pt idx="3059">
                  <c:v>100</c:v>
                </c:pt>
                <c:pt idx="3060">
                  <c:v>100</c:v>
                </c:pt>
                <c:pt idx="3061">
                  <c:v>100</c:v>
                </c:pt>
                <c:pt idx="3062">
                  <c:v>100</c:v>
                </c:pt>
                <c:pt idx="3063">
                  <c:v>100</c:v>
                </c:pt>
                <c:pt idx="3064">
                  <c:v>100</c:v>
                </c:pt>
                <c:pt idx="3065">
                  <c:v>100</c:v>
                </c:pt>
                <c:pt idx="3066">
                  <c:v>100</c:v>
                </c:pt>
                <c:pt idx="3067">
                  <c:v>100</c:v>
                </c:pt>
                <c:pt idx="3068">
                  <c:v>100</c:v>
                </c:pt>
                <c:pt idx="3069">
                  <c:v>100</c:v>
                </c:pt>
                <c:pt idx="3070">
                  <c:v>100</c:v>
                </c:pt>
                <c:pt idx="3071">
                  <c:v>100</c:v>
                </c:pt>
                <c:pt idx="3072">
                  <c:v>100</c:v>
                </c:pt>
                <c:pt idx="3073">
                  <c:v>100</c:v>
                </c:pt>
                <c:pt idx="3074">
                  <c:v>100</c:v>
                </c:pt>
                <c:pt idx="3075">
                  <c:v>100</c:v>
                </c:pt>
                <c:pt idx="3076">
                  <c:v>100</c:v>
                </c:pt>
                <c:pt idx="3077">
                  <c:v>100</c:v>
                </c:pt>
                <c:pt idx="3078">
                  <c:v>100</c:v>
                </c:pt>
                <c:pt idx="3079">
                  <c:v>100</c:v>
                </c:pt>
                <c:pt idx="3080">
                  <c:v>100</c:v>
                </c:pt>
                <c:pt idx="3081">
                  <c:v>100</c:v>
                </c:pt>
                <c:pt idx="3082">
                  <c:v>100</c:v>
                </c:pt>
                <c:pt idx="3083">
                  <c:v>100</c:v>
                </c:pt>
                <c:pt idx="3084">
                  <c:v>100</c:v>
                </c:pt>
                <c:pt idx="3085">
                  <c:v>100</c:v>
                </c:pt>
                <c:pt idx="3086">
                  <c:v>100</c:v>
                </c:pt>
                <c:pt idx="3087">
                  <c:v>100</c:v>
                </c:pt>
                <c:pt idx="3088">
                  <c:v>100</c:v>
                </c:pt>
                <c:pt idx="3089">
                  <c:v>100</c:v>
                </c:pt>
                <c:pt idx="3090">
                  <c:v>100</c:v>
                </c:pt>
                <c:pt idx="3091">
                  <c:v>100</c:v>
                </c:pt>
                <c:pt idx="3092">
                  <c:v>100</c:v>
                </c:pt>
                <c:pt idx="3093">
                  <c:v>100</c:v>
                </c:pt>
                <c:pt idx="3094">
                  <c:v>100</c:v>
                </c:pt>
                <c:pt idx="3095">
                  <c:v>100</c:v>
                </c:pt>
                <c:pt idx="3096">
                  <c:v>100</c:v>
                </c:pt>
                <c:pt idx="3097">
                  <c:v>100</c:v>
                </c:pt>
                <c:pt idx="3098">
                  <c:v>100</c:v>
                </c:pt>
                <c:pt idx="3099">
                  <c:v>100</c:v>
                </c:pt>
                <c:pt idx="3100">
                  <c:v>100</c:v>
                </c:pt>
                <c:pt idx="3101">
                  <c:v>100</c:v>
                </c:pt>
                <c:pt idx="3102">
                  <c:v>100</c:v>
                </c:pt>
                <c:pt idx="3103">
                  <c:v>100</c:v>
                </c:pt>
                <c:pt idx="3104">
                  <c:v>100</c:v>
                </c:pt>
                <c:pt idx="3105">
                  <c:v>100</c:v>
                </c:pt>
                <c:pt idx="3106">
                  <c:v>100</c:v>
                </c:pt>
                <c:pt idx="3107">
                  <c:v>100</c:v>
                </c:pt>
                <c:pt idx="3108">
                  <c:v>100</c:v>
                </c:pt>
                <c:pt idx="3109">
                  <c:v>100</c:v>
                </c:pt>
                <c:pt idx="3110">
                  <c:v>100</c:v>
                </c:pt>
                <c:pt idx="3111">
                  <c:v>100</c:v>
                </c:pt>
                <c:pt idx="3112">
                  <c:v>100</c:v>
                </c:pt>
                <c:pt idx="3113">
                  <c:v>100</c:v>
                </c:pt>
                <c:pt idx="3114">
                  <c:v>100</c:v>
                </c:pt>
                <c:pt idx="3115">
                  <c:v>100</c:v>
                </c:pt>
                <c:pt idx="3116">
                  <c:v>100</c:v>
                </c:pt>
                <c:pt idx="3117">
                  <c:v>100</c:v>
                </c:pt>
                <c:pt idx="3118">
                  <c:v>100</c:v>
                </c:pt>
                <c:pt idx="3119">
                  <c:v>100</c:v>
                </c:pt>
                <c:pt idx="3120">
                  <c:v>100</c:v>
                </c:pt>
                <c:pt idx="3121">
                  <c:v>100</c:v>
                </c:pt>
                <c:pt idx="3122">
                  <c:v>100</c:v>
                </c:pt>
                <c:pt idx="3123">
                  <c:v>100</c:v>
                </c:pt>
                <c:pt idx="3124">
                  <c:v>100</c:v>
                </c:pt>
                <c:pt idx="3125">
                  <c:v>100</c:v>
                </c:pt>
                <c:pt idx="3126">
                  <c:v>100</c:v>
                </c:pt>
                <c:pt idx="3127">
                  <c:v>100</c:v>
                </c:pt>
                <c:pt idx="3128">
                  <c:v>100</c:v>
                </c:pt>
                <c:pt idx="3129">
                  <c:v>100</c:v>
                </c:pt>
                <c:pt idx="3130">
                  <c:v>100</c:v>
                </c:pt>
                <c:pt idx="3131">
                  <c:v>100</c:v>
                </c:pt>
                <c:pt idx="3132">
                  <c:v>100</c:v>
                </c:pt>
                <c:pt idx="3133">
                  <c:v>100</c:v>
                </c:pt>
                <c:pt idx="3134">
                  <c:v>100</c:v>
                </c:pt>
                <c:pt idx="3135">
                  <c:v>100</c:v>
                </c:pt>
                <c:pt idx="3136">
                  <c:v>100</c:v>
                </c:pt>
                <c:pt idx="3137">
                  <c:v>100</c:v>
                </c:pt>
                <c:pt idx="3138">
                  <c:v>100</c:v>
                </c:pt>
                <c:pt idx="3139">
                  <c:v>100</c:v>
                </c:pt>
                <c:pt idx="3140">
                  <c:v>100</c:v>
                </c:pt>
                <c:pt idx="3141">
                  <c:v>100</c:v>
                </c:pt>
                <c:pt idx="3142">
                  <c:v>100</c:v>
                </c:pt>
                <c:pt idx="3143">
                  <c:v>100</c:v>
                </c:pt>
                <c:pt idx="3144">
                  <c:v>100</c:v>
                </c:pt>
                <c:pt idx="3145">
                  <c:v>100</c:v>
                </c:pt>
                <c:pt idx="3146">
                  <c:v>100</c:v>
                </c:pt>
                <c:pt idx="3147">
                  <c:v>100</c:v>
                </c:pt>
                <c:pt idx="3148">
                  <c:v>100</c:v>
                </c:pt>
                <c:pt idx="3149">
                  <c:v>100</c:v>
                </c:pt>
                <c:pt idx="3150">
                  <c:v>100</c:v>
                </c:pt>
                <c:pt idx="3151">
                  <c:v>100</c:v>
                </c:pt>
                <c:pt idx="3152">
                  <c:v>100</c:v>
                </c:pt>
                <c:pt idx="3153">
                  <c:v>100</c:v>
                </c:pt>
                <c:pt idx="3154">
                  <c:v>100</c:v>
                </c:pt>
                <c:pt idx="3155">
                  <c:v>100</c:v>
                </c:pt>
                <c:pt idx="3156">
                  <c:v>100</c:v>
                </c:pt>
                <c:pt idx="3157">
                  <c:v>100</c:v>
                </c:pt>
                <c:pt idx="3158">
                  <c:v>100</c:v>
                </c:pt>
                <c:pt idx="3159">
                  <c:v>100</c:v>
                </c:pt>
                <c:pt idx="3160">
                  <c:v>100</c:v>
                </c:pt>
                <c:pt idx="3161">
                  <c:v>100</c:v>
                </c:pt>
                <c:pt idx="3162">
                  <c:v>100</c:v>
                </c:pt>
                <c:pt idx="3163">
                  <c:v>100</c:v>
                </c:pt>
                <c:pt idx="3164">
                  <c:v>100</c:v>
                </c:pt>
                <c:pt idx="3165">
                  <c:v>100</c:v>
                </c:pt>
                <c:pt idx="3166">
                  <c:v>100</c:v>
                </c:pt>
                <c:pt idx="3167">
                  <c:v>100</c:v>
                </c:pt>
                <c:pt idx="3168">
                  <c:v>100</c:v>
                </c:pt>
                <c:pt idx="3169">
                  <c:v>100</c:v>
                </c:pt>
                <c:pt idx="3170">
                  <c:v>100</c:v>
                </c:pt>
                <c:pt idx="3171">
                  <c:v>100</c:v>
                </c:pt>
                <c:pt idx="3172">
                  <c:v>100</c:v>
                </c:pt>
                <c:pt idx="3173">
                  <c:v>100</c:v>
                </c:pt>
                <c:pt idx="3174">
                  <c:v>100</c:v>
                </c:pt>
                <c:pt idx="3175">
                  <c:v>100</c:v>
                </c:pt>
                <c:pt idx="3176">
                  <c:v>100</c:v>
                </c:pt>
                <c:pt idx="3177">
                  <c:v>100</c:v>
                </c:pt>
                <c:pt idx="3178">
                  <c:v>100</c:v>
                </c:pt>
                <c:pt idx="3179">
                  <c:v>100</c:v>
                </c:pt>
                <c:pt idx="3180">
                  <c:v>100</c:v>
                </c:pt>
                <c:pt idx="3181">
                  <c:v>100</c:v>
                </c:pt>
                <c:pt idx="3182">
                  <c:v>100</c:v>
                </c:pt>
                <c:pt idx="3183">
                  <c:v>100</c:v>
                </c:pt>
                <c:pt idx="3184">
                  <c:v>100</c:v>
                </c:pt>
                <c:pt idx="3185">
                  <c:v>100</c:v>
                </c:pt>
                <c:pt idx="3186">
                  <c:v>100</c:v>
                </c:pt>
                <c:pt idx="3187">
                  <c:v>100</c:v>
                </c:pt>
                <c:pt idx="3188">
                  <c:v>100</c:v>
                </c:pt>
                <c:pt idx="3189">
                  <c:v>100</c:v>
                </c:pt>
                <c:pt idx="3190">
                  <c:v>100</c:v>
                </c:pt>
                <c:pt idx="3191">
                  <c:v>100</c:v>
                </c:pt>
                <c:pt idx="3192">
                  <c:v>100</c:v>
                </c:pt>
                <c:pt idx="3193">
                  <c:v>100</c:v>
                </c:pt>
                <c:pt idx="3194">
                  <c:v>100</c:v>
                </c:pt>
                <c:pt idx="3195">
                  <c:v>100</c:v>
                </c:pt>
                <c:pt idx="3196">
                  <c:v>100</c:v>
                </c:pt>
                <c:pt idx="3197">
                  <c:v>100</c:v>
                </c:pt>
                <c:pt idx="3198">
                  <c:v>100</c:v>
                </c:pt>
                <c:pt idx="3199">
                  <c:v>100</c:v>
                </c:pt>
                <c:pt idx="3200">
                  <c:v>100</c:v>
                </c:pt>
                <c:pt idx="3201">
                  <c:v>100</c:v>
                </c:pt>
                <c:pt idx="3202">
                  <c:v>100</c:v>
                </c:pt>
                <c:pt idx="3203">
                  <c:v>100</c:v>
                </c:pt>
                <c:pt idx="3204">
                  <c:v>100</c:v>
                </c:pt>
                <c:pt idx="3205">
                  <c:v>100</c:v>
                </c:pt>
                <c:pt idx="3206">
                  <c:v>100</c:v>
                </c:pt>
                <c:pt idx="3207">
                  <c:v>100</c:v>
                </c:pt>
                <c:pt idx="3208">
                  <c:v>100</c:v>
                </c:pt>
                <c:pt idx="3209">
                  <c:v>100</c:v>
                </c:pt>
                <c:pt idx="3210">
                  <c:v>100</c:v>
                </c:pt>
                <c:pt idx="3211">
                  <c:v>100</c:v>
                </c:pt>
                <c:pt idx="3212">
                  <c:v>100</c:v>
                </c:pt>
                <c:pt idx="3213">
                  <c:v>100</c:v>
                </c:pt>
                <c:pt idx="3214">
                  <c:v>100</c:v>
                </c:pt>
                <c:pt idx="3215">
                  <c:v>100</c:v>
                </c:pt>
                <c:pt idx="3216">
                  <c:v>100</c:v>
                </c:pt>
                <c:pt idx="3217">
                  <c:v>100</c:v>
                </c:pt>
                <c:pt idx="3218">
                  <c:v>100</c:v>
                </c:pt>
                <c:pt idx="3219">
                  <c:v>100</c:v>
                </c:pt>
                <c:pt idx="3220">
                  <c:v>100</c:v>
                </c:pt>
                <c:pt idx="3221">
                  <c:v>100</c:v>
                </c:pt>
                <c:pt idx="3222">
                  <c:v>100</c:v>
                </c:pt>
                <c:pt idx="3223">
                  <c:v>100</c:v>
                </c:pt>
                <c:pt idx="3224">
                  <c:v>100</c:v>
                </c:pt>
                <c:pt idx="3225">
                  <c:v>100</c:v>
                </c:pt>
                <c:pt idx="3226">
                  <c:v>100</c:v>
                </c:pt>
                <c:pt idx="3227">
                  <c:v>100</c:v>
                </c:pt>
                <c:pt idx="3228">
                  <c:v>100</c:v>
                </c:pt>
                <c:pt idx="3229">
                  <c:v>100</c:v>
                </c:pt>
                <c:pt idx="3230">
                  <c:v>100</c:v>
                </c:pt>
                <c:pt idx="3231">
                  <c:v>100</c:v>
                </c:pt>
                <c:pt idx="3232">
                  <c:v>100</c:v>
                </c:pt>
                <c:pt idx="3233">
                  <c:v>100</c:v>
                </c:pt>
                <c:pt idx="3234">
                  <c:v>100</c:v>
                </c:pt>
                <c:pt idx="3235">
                  <c:v>100</c:v>
                </c:pt>
                <c:pt idx="3236">
                  <c:v>100</c:v>
                </c:pt>
                <c:pt idx="3237">
                  <c:v>100</c:v>
                </c:pt>
                <c:pt idx="3238">
                  <c:v>100</c:v>
                </c:pt>
                <c:pt idx="3239">
                  <c:v>100</c:v>
                </c:pt>
                <c:pt idx="3240">
                  <c:v>100</c:v>
                </c:pt>
                <c:pt idx="3241">
                  <c:v>100</c:v>
                </c:pt>
                <c:pt idx="3242">
                  <c:v>100</c:v>
                </c:pt>
                <c:pt idx="3243">
                  <c:v>100</c:v>
                </c:pt>
                <c:pt idx="3244">
                  <c:v>100</c:v>
                </c:pt>
                <c:pt idx="3245">
                  <c:v>100</c:v>
                </c:pt>
                <c:pt idx="3246">
                  <c:v>100</c:v>
                </c:pt>
                <c:pt idx="3247">
                  <c:v>100</c:v>
                </c:pt>
                <c:pt idx="3248">
                  <c:v>100</c:v>
                </c:pt>
                <c:pt idx="3249">
                  <c:v>100</c:v>
                </c:pt>
                <c:pt idx="3250">
                  <c:v>100</c:v>
                </c:pt>
                <c:pt idx="3251">
                  <c:v>100</c:v>
                </c:pt>
                <c:pt idx="3252">
                  <c:v>100</c:v>
                </c:pt>
                <c:pt idx="3253">
                  <c:v>100</c:v>
                </c:pt>
                <c:pt idx="3254">
                  <c:v>100</c:v>
                </c:pt>
                <c:pt idx="3255">
                  <c:v>100</c:v>
                </c:pt>
                <c:pt idx="3256">
                  <c:v>100</c:v>
                </c:pt>
                <c:pt idx="3257">
                  <c:v>100</c:v>
                </c:pt>
                <c:pt idx="3258">
                  <c:v>100</c:v>
                </c:pt>
                <c:pt idx="3259">
                  <c:v>100</c:v>
                </c:pt>
                <c:pt idx="3260">
                  <c:v>100</c:v>
                </c:pt>
                <c:pt idx="3261">
                  <c:v>100</c:v>
                </c:pt>
                <c:pt idx="3262">
                  <c:v>100</c:v>
                </c:pt>
                <c:pt idx="3263">
                  <c:v>100</c:v>
                </c:pt>
                <c:pt idx="3264">
                  <c:v>100</c:v>
                </c:pt>
                <c:pt idx="3265">
                  <c:v>100</c:v>
                </c:pt>
                <c:pt idx="3266">
                  <c:v>100</c:v>
                </c:pt>
                <c:pt idx="3267">
                  <c:v>100</c:v>
                </c:pt>
                <c:pt idx="3268">
                  <c:v>100</c:v>
                </c:pt>
                <c:pt idx="3269">
                  <c:v>100</c:v>
                </c:pt>
                <c:pt idx="3270">
                  <c:v>100</c:v>
                </c:pt>
                <c:pt idx="3271">
                  <c:v>100</c:v>
                </c:pt>
                <c:pt idx="3272">
                  <c:v>100</c:v>
                </c:pt>
                <c:pt idx="3273">
                  <c:v>100</c:v>
                </c:pt>
                <c:pt idx="3274">
                  <c:v>100</c:v>
                </c:pt>
                <c:pt idx="3275">
                  <c:v>100</c:v>
                </c:pt>
                <c:pt idx="3276">
                  <c:v>100</c:v>
                </c:pt>
                <c:pt idx="3277">
                  <c:v>100</c:v>
                </c:pt>
                <c:pt idx="3278">
                  <c:v>100</c:v>
                </c:pt>
                <c:pt idx="3279">
                  <c:v>100</c:v>
                </c:pt>
                <c:pt idx="3280">
                  <c:v>100</c:v>
                </c:pt>
                <c:pt idx="3281">
                  <c:v>100</c:v>
                </c:pt>
                <c:pt idx="3282">
                  <c:v>100</c:v>
                </c:pt>
                <c:pt idx="3283">
                  <c:v>100</c:v>
                </c:pt>
                <c:pt idx="3284">
                  <c:v>100</c:v>
                </c:pt>
                <c:pt idx="3285">
                  <c:v>100</c:v>
                </c:pt>
                <c:pt idx="3286">
                  <c:v>100</c:v>
                </c:pt>
                <c:pt idx="3287">
                  <c:v>100</c:v>
                </c:pt>
                <c:pt idx="3288">
                  <c:v>100</c:v>
                </c:pt>
                <c:pt idx="3289">
                  <c:v>100</c:v>
                </c:pt>
                <c:pt idx="3290">
                  <c:v>100</c:v>
                </c:pt>
                <c:pt idx="3291">
                  <c:v>100</c:v>
                </c:pt>
                <c:pt idx="3292">
                  <c:v>100</c:v>
                </c:pt>
                <c:pt idx="3293">
                  <c:v>100</c:v>
                </c:pt>
                <c:pt idx="3294">
                  <c:v>100</c:v>
                </c:pt>
                <c:pt idx="3295">
                  <c:v>100</c:v>
                </c:pt>
                <c:pt idx="3296">
                  <c:v>100</c:v>
                </c:pt>
                <c:pt idx="3297">
                  <c:v>100</c:v>
                </c:pt>
                <c:pt idx="3298">
                  <c:v>100</c:v>
                </c:pt>
                <c:pt idx="3299">
                  <c:v>100</c:v>
                </c:pt>
                <c:pt idx="3300">
                  <c:v>100</c:v>
                </c:pt>
                <c:pt idx="3301">
                  <c:v>100</c:v>
                </c:pt>
                <c:pt idx="3302">
                  <c:v>100</c:v>
                </c:pt>
                <c:pt idx="3303">
                  <c:v>100</c:v>
                </c:pt>
                <c:pt idx="3304">
                  <c:v>100</c:v>
                </c:pt>
                <c:pt idx="3305">
                  <c:v>100</c:v>
                </c:pt>
                <c:pt idx="3306">
                  <c:v>100</c:v>
                </c:pt>
                <c:pt idx="3307">
                  <c:v>100</c:v>
                </c:pt>
                <c:pt idx="3308">
                  <c:v>100</c:v>
                </c:pt>
                <c:pt idx="3309">
                  <c:v>100</c:v>
                </c:pt>
                <c:pt idx="3310">
                  <c:v>100</c:v>
                </c:pt>
                <c:pt idx="3311">
                  <c:v>100</c:v>
                </c:pt>
                <c:pt idx="3312">
                  <c:v>100</c:v>
                </c:pt>
                <c:pt idx="3313">
                  <c:v>100</c:v>
                </c:pt>
                <c:pt idx="3314">
                  <c:v>100</c:v>
                </c:pt>
                <c:pt idx="3315">
                  <c:v>100</c:v>
                </c:pt>
                <c:pt idx="3316">
                  <c:v>100</c:v>
                </c:pt>
                <c:pt idx="3317">
                  <c:v>100</c:v>
                </c:pt>
                <c:pt idx="3318">
                  <c:v>100</c:v>
                </c:pt>
                <c:pt idx="3319">
                  <c:v>100</c:v>
                </c:pt>
                <c:pt idx="3320">
                  <c:v>100</c:v>
                </c:pt>
                <c:pt idx="3321">
                  <c:v>100</c:v>
                </c:pt>
                <c:pt idx="3322">
                  <c:v>100</c:v>
                </c:pt>
                <c:pt idx="3323">
                  <c:v>100</c:v>
                </c:pt>
                <c:pt idx="3324">
                  <c:v>100</c:v>
                </c:pt>
                <c:pt idx="3325">
                  <c:v>100</c:v>
                </c:pt>
                <c:pt idx="3326">
                  <c:v>100</c:v>
                </c:pt>
                <c:pt idx="3327">
                  <c:v>100</c:v>
                </c:pt>
                <c:pt idx="3328">
                  <c:v>100</c:v>
                </c:pt>
                <c:pt idx="3329">
                  <c:v>100</c:v>
                </c:pt>
                <c:pt idx="3330">
                  <c:v>100</c:v>
                </c:pt>
                <c:pt idx="3331">
                  <c:v>100</c:v>
                </c:pt>
                <c:pt idx="3332">
                  <c:v>100</c:v>
                </c:pt>
                <c:pt idx="3333">
                  <c:v>100</c:v>
                </c:pt>
                <c:pt idx="3334">
                  <c:v>100</c:v>
                </c:pt>
                <c:pt idx="3335">
                  <c:v>100</c:v>
                </c:pt>
                <c:pt idx="3336">
                  <c:v>100</c:v>
                </c:pt>
                <c:pt idx="3337">
                  <c:v>100</c:v>
                </c:pt>
                <c:pt idx="3338">
                  <c:v>100</c:v>
                </c:pt>
                <c:pt idx="3339">
                  <c:v>100</c:v>
                </c:pt>
                <c:pt idx="3340">
                  <c:v>100</c:v>
                </c:pt>
                <c:pt idx="3341">
                  <c:v>100</c:v>
                </c:pt>
                <c:pt idx="3342">
                  <c:v>100</c:v>
                </c:pt>
                <c:pt idx="3343">
                  <c:v>100</c:v>
                </c:pt>
                <c:pt idx="3344">
                  <c:v>100</c:v>
                </c:pt>
                <c:pt idx="3345">
                  <c:v>100</c:v>
                </c:pt>
                <c:pt idx="3346">
                  <c:v>100</c:v>
                </c:pt>
                <c:pt idx="3347">
                  <c:v>100</c:v>
                </c:pt>
                <c:pt idx="3348">
                  <c:v>100</c:v>
                </c:pt>
                <c:pt idx="3349">
                  <c:v>100</c:v>
                </c:pt>
                <c:pt idx="3350">
                  <c:v>100</c:v>
                </c:pt>
                <c:pt idx="3351">
                  <c:v>100</c:v>
                </c:pt>
                <c:pt idx="3352">
                  <c:v>100</c:v>
                </c:pt>
                <c:pt idx="3353">
                  <c:v>100</c:v>
                </c:pt>
                <c:pt idx="3354">
                  <c:v>100</c:v>
                </c:pt>
                <c:pt idx="3355">
                  <c:v>100</c:v>
                </c:pt>
                <c:pt idx="3356">
                  <c:v>100</c:v>
                </c:pt>
                <c:pt idx="3357">
                  <c:v>100</c:v>
                </c:pt>
                <c:pt idx="3358">
                  <c:v>100</c:v>
                </c:pt>
                <c:pt idx="3359">
                  <c:v>100</c:v>
                </c:pt>
                <c:pt idx="3360">
                  <c:v>100</c:v>
                </c:pt>
                <c:pt idx="3361">
                  <c:v>100</c:v>
                </c:pt>
                <c:pt idx="3362">
                  <c:v>100</c:v>
                </c:pt>
                <c:pt idx="3363">
                  <c:v>100</c:v>
                </c:pt>
                <c:pt idx="3364">
                  <c:v>100</c:v>
                </c:pt>
                <c:pt idx="3365">
                  <c:v>100</c:v>
                </c:pt>
                <c:pt idx="3366">
                  <c:v>100</c:v>
                </c:pt>
                <c:pt idx="3367">
                  <c:v>100</c:v>
                </c:pt>
                <c:pt idx="3368">
                  <c:v>100</c:v>
                </c:pt>
                <c:pt idx="3369">
                  <c:v>100</c:v>
                </c:pt>
                <c:pt idx="3370">
                  <c:v>100</c:v>
                </c:pt>
                <c:pt idx="3371">
                  <c:v>100</c:v>
                </c:pt>
                <c:pt idx="3372">
                  <c:v>100</c:v>
                </c:pt>
                <c:pt idx="3373">
                  <c:v>100</c:v>
                </c:pt>
                <c:pt idx="3374">
                  <c:v>100</c:v>
                </c:pt>
                <c:pt idx="3375">
                  <c:v>100</c:v>
                </c:pt>
                <c:pt idx="3376">
                  <c:v>100</c:v>
                </c:pt>
                <c:pt idx="3377">
                  <c:v>100</c:v>
                </c:pt>
                <c:pt idx="3378">
                  <c:v>100</c:v>
                </c:pt>
                <c:pt idx="3379">
                  <c:v>100</c:v>
                </c:pt>
                <c:pt idx="3380">
                  <c:v>100</c:v>
                </c:pt>
                <c:pt idx="3381">
                  <c:v>100</c:v>
                </c:pt>
                <c:pt idx="3382">
                  <c:v>100</c:v>
                </c:pt>
                <c:pt idx="3383">
                  <c:v>100</c:v>
                </c:pt>
                <c:pt idx="3384">
                  <c:v>100</c:v>
                </c:pt>
                <c:pt idx="3385">
                  <c:v>100</c:v>
                </c:pt>
                <c:pt idx="3386">
                  <c:v>100</c:v>
                </c:pt>
                <c:pt idx="3387">
                  <c:v>100</c:v>
                </c:pt>
                <c:pt idx="3388">
                  <c:v>100</c:v>
                </c:pt>
                <c:pt idx="3389">
                  <c:v>100</c:v>
                </c:pt>
                <c:pt idx="3390">
                  <c:v>100</c:v>
                </c:pt>
                <c:pt idx="3391">
                  <c:v>100</c:v>
                </c:pt>
                <c:pt idx="3392">
                  <c:v>100</c:v>
                </c:pt>
                <c:pt idx="3393">
                  <c:v>100</c:v>
                </c:pt>
                <c:pt idx="3394">
                  <c:v>100</c:v>
                </c:pt>
                <c:pt idx="3395">
                  <c:v>100</c:v>
                </c:pt>
                <c:pt idx="3396">
                  <c:v>100</c:v>
                </c:pt>
                <c:pt idx="3397">
                  <c:v>100</c:v>
                </c:pt>
                <c:pt idx="3398">
                  <c:v>100</c:v>
                </c:pt>
                <c:pt idx="3399">
                  <c:v>100</c:v>
                </c:pt>
                <c:pt idx="3400">
                  <c:v>100</c:v>
                </c:pt>
                <c:pt idx="3401">
                  <c:v>100</c:v>
                </c:pt>
                <c:pt idx="3402">
                  <c:v>100</c:v>
                </c:pt>
                <c:pt idx="3403">
                  <c:v>100</c:v>
                </c:pt>
                <c:pt idx="3404">
                  <c:v>100</c:v>
                </c:pt>
                <c:pt idx="3405">
                  <c:v>100</c:v>
                </c:pt>
                <c:pt idx="3406">
                  <c:v>100</c:v>
                </c:pt>
                <c:pt idx="3407">
                  <c:v>100</c:v>
                </c:pt>
                <c:pt idx="3408">
                  <c:v>100</c:v>
                </c:pt>
                <c:pt idx="3409">
                  <c:v>100</c:v>
                </c:pt>
                <c:pt idx="3410">
                  <c:v>100</c:v>
                </c:pt>
                <c:pt idx="3411">
                  <c:v>100</c:v>
                </c:pt>
                <c:pt idx="3412">
                  <c:v>100</c:v>
                </c:pt>
                <c:pt idx="3413">
                  <c:v>100</c:v>
                </c:pt>
                <c:pt idx="3414">
                  <c:v>100</c:v>
                </c:pt>
                <c:pt idx="3415">
                  <c:v>100</c:v>
                </c:pt>
                <c:pt idx="3416">
                  <c:v>100</c:v>
                </c:pt>
                <c:pt idx="3417">
                  <c:v>100</c:v>
                </c:pt>
                <c:pt idx="3418">
                  <c:v>100</c:v>
                </c:pt>
                <c:pt idx="3419">
                  <c:v>100</c:v>
                </c:pt>
                <c:pt idx="3420">
                  <c:v>100</c:v>
                </c:pt>
                <c:pt idx="3421">
                  <c:v>100</c:v>
                </c:pt>
                <c:pt idx="3422">
                  <c:v>100</c:v>
                </c:pt>
                <c:pt idx="3423">
                  <c:v>100</c:v>
                </c:pt>
                <c:pt idx="3424">
                  <c:v>100</c:v>
                </c:pt>
                <c:pt idx="3425">
                  <c:v>100</c:v>
                </c:pt>
                <c:pt idx="3426">
                  <c:v>100</c:v>
                </c:pt>
                <c:pt idx="3427">
                  <c:v>100</c:v>
                </c:pt>
                <c:pt idx="3428">
                  <c:v>100</c:v>
                </c:pt>
                <c:pt idx="3429">
                  <c:v>100</c:v>
                </c:pt>
                <c:pt idx="3430">
                  <c:v>100</c:v>
                </c:pt>
                <c:pt idx="3431">
                  <c:v>100</c:v>
                </c:pt>
                <c:pt idx="3432">
                  <c:v>100</c:v>
                </c:pt>
                <c:pt idx="3433">
                  <c:v>100</c:v>
                </c:pt>
                <c:pt idx="3434">
                  <c:v>100</c:v>
                </c:pt>
                <c:pt idx="3435">
                  <c:v>100</c:v>
                </c:pt>
                <c:pt idx="3436">
                  <c:v>100</c:v>
                </c:pt>
                <c:pt idx="3437">
                  <c:v>100</c:v>
                </c:pt>
                <c:pt idx="3438">
                  <c:v>100</c:v>
                </c:pt>
                <c:pt idx="3439">
                  <c:v>100</c:v>
                </c:pt>
                <c:pt idx="3440">
                  <c:v>100</c:v>
                </c:pt>
                <c:pt idx="3441">
                  <c:v>100</c:v>
                </c:pt>
                <c:pt idx="3442">
                  <c:v>100</c:v>
                </c:pt>
                <c:pt idx="3443">
                  <c:v>100</c:v>
                </c:pt>
                <c:pt idx="3444">
                  <c:v>100</c:v>
                </c:pt>
                <c:pt idx="3445">
                  <c:v>100</c:v>
                </c:pt>
                <c:pt idx="3446">
                  <c:v>100</c:v>
                </c:pt>
                <c:pt idx="3447">
                  <c:v>100</c:v>
                </c:pt>
                <c:pt idx="3448">
                  <c:v>100</c:v>
                </c:pt>
                <c:pt idx="3449">
                  <c:v>100</c:v>
                </c:pt>
                <c:pt idx="3450">
                  <c:v>100</c:v>
                </c:pt>
                <c:pt idx="3451">
                  <c:v>100</c:v>
                </c:pt>
                <c:pt idx="3452">
                  <c:v>100</c:v>
                </c:pt>
                <c:pt idx="3453">
                  <c:v>100</c:v>
                </c:pt>
                <c:pt idx="3454">
                  <c:v>100</c:v>
                </c:pt>
                <c:pt idx="3455">
                  <c:v>100</c:v>
                </c:pt>
                <c:pt idx="3456">
                  <c:v>100</c:v>
                </c:pt>
                <c:pt idx="3457">
                  <c:v>100</c:v>
                </c:pt>
                <c:pt idx="3458">
                  <c:v>100</c:v>
                </c:pt>
                <c:pt idx="3459">
                  <c:v>100</c:v>
                </c:pt>
                <c:pt idx="3460">
                  <c:v>100</c:v>
                </c:pt>
                <c:pt idx="3461">
                  <c:v>100</c:v>
                </c:pt>
                <c:pt idx="3462">
                  <c:v>100</c:v>
                </c:pt>
                <c:pt idx="3463">
                  <c:v>100</c:v>
                </c:pt>
                <c:pt idx="3464">
                  <c:v>100</c:v>
                </c:pt>
                <c:pt idx="3465">
                  <c:v>100</c:v>
                </c:pt>
                <c:pt idx="3466">
                  <c:v>100</c:v>
                </c:pt>
                <c:pt idx="3467">
                  <c:v>100</c:v>
                </c:pt>
                <c:pt idx="3468">
                  <c:v>100</c:v>
                </c:pt>
                <c:pt idx="3469">
                  <c:v>100</c:v>
                </c:pt>
                <c:pt idx="3470">
                  <c:v>100</c:v>
                </c:pt>
                <c:pt idx="3471">
                  <c:v>100</c:v>
                </c:pt>
                <c:pt idx="3472">
                  <c:v>100</c:v>
                </c:pt>
                <c:pt idx="3473">
                  <c:v>100</c:v>
                </c:pt>
                <c:pt idx="3474">
                  <c:v>100</c:v>
                </c:pt>
                <c:pt idx="3475">
                  <c:v>100</c:v>
                </c:pt>
                <c:pt idx="3476">
                  <c:v>100</c:v>
                </c:pt>
                <c:pt idx="3477">
                  <c:v>100</c:v>
                </c:pt>
                <c:pt idx="3478">
                  <c:v>100</c:v>
                </c:pt>
                <c:pt idx="3479">
                  <c:v>100</c:v>
                </c:pt>
                <c:pt idx="3480">
                  <c:v>100</c:v>
                </c:pt>
                <c:pt idx="3481">
                  <c:v>100</c:v>
                </c:pt>
                <c:pt idx="3482">
                  <c:v>100</c:v>
                </c:pt>
                <c:pt idx="3483">
                  <c:v>100</c:v>
                </c:pt>
                <c:pt idx="3484">
                  <c:v>100</c:v>
                </c:pt>
                <c:pt idx="3485">
                  <c:v>100</c:v>
                </c:pt>
                <c:pt idx="3486">
                  <c:v>100</c:v>
                </c:pt>
                <c:pt idx="3487">
                  <c:v>100</c:v>
                </c:pt>
                <c:pt idx="3488">
                  <c:v>100</c:v>
                </c:pt>
                <c:pt idx="3489">
                  <c:v>100</c:v>
                </c:pt>
                <c:pt idx="3490">
                  <c:v>100</c:v>
                </c:pt>
                <c:pt idx="3491">
                  <c:v>100</c:v>
                </c:pt>
                <c:pt idx="3492">
                  <c:v>100</c:v>
                </c:pt>
                <c:pt idx="3493">
                  <c:v>100</c:v>
                </c:pt>
                <c:pt idx="3494">
                  <c:v>100</c:v>
                </c:pt>
                <c:pt idx="3495">
                  <c:v>100</c:v>
                </c:pt>
                <c:pt idx="3496">
                  <c:v>100</c:v>
                </c:pt>
                <c:pt idx="3497">
                  <c:v>100</c:v>
                </c:pt>
                <c:pt idx="3498">
                  <c:v>100</c:v>
                </c:pt>
                <c:pt idx="3499">
                  <c:v>100</c:v>
                </c:pt>
                <c:pt idx="3500">
                  <c:v>100</c:v>
                </c:pt>
                <c:pt idx="3501">
                  <c:v>100</c:v>
                </c:pt>
                <c:pt idx="3502">
                  <c:v>100</c:v>
                </c:pt>
                <c:pt idx="3503">
                  <c:v>100</c:v>
                </c:pt>
                <c:pt idx="3504">
                  <c:v>100</c:v>
                </c:pt>
                <c:pt idx="3505">
                  <c:v>100</c:v>
                </c:pt>
                <c:pt idx="3506">
                  <c:v>100</c:v>
                </c:pt>
                <c:pt idx="3507">
                  <c:v>100</c:v>
                </c:pt>
                <c:pt idx="3508">
                  <c:v>100</c:v>
                </c:pt>
                <c:pt idx="3509">
                  <c:v>100</c:v>
                </c:pt>
                <c:pt idx="3510">
                  <c:v>100</c:v>
                </c:pt>
                <c:pt idx="3511">
                  <c:v>100</c:v>
                </c:pt>
                <c:pt idx="3512">
                  <c:v>100</c:v>
                </c:pt>
                <c:pt idx="3513">
                  <c:v>100</c:v>
                </c:pt>
                <c:pt idx="3514">
                  <c:v>100</c:v>
                </c:pt>
                <c:pt idx="3515">
                  <c:v>100</c:v>
                </c:pt>
                <c:pt idx="3516">
                  <c:v>100</c:v>
                </c:pt>
                <c:pt idx="3517">
                  <c:v>100</c:v>
                </c:pt>
                <c:pt idx="3518">
                  <c:v>100</c:v>
                </c:pt>
                <c:pt idx="3519">
                  <c:v>100</c:v>
                </c:pt>
                <c:pt idx="3520">
                  <c:v>100</c:v>
                </c:pt>
                <c:pt idx="3521">
                  <c:v>100</c:v>
                </c:pt>
                <c:pt idx="3522">
                  <c:v>100</c:v>
                </c:pt>
                <c:pt idx="3523">
                  <c:v>100</c:v>
                </c:pt>
                <c:pt idx="3524">
                  <c:v>100</c:v>
                </c:pt>
                <c:pt idx="3525">
                  <c:v>100</c:v>
                </c:pt>
                <c:pt idx="3526">
                  <c:v>100</c:v>
                </c:pt>
                <c:pt idx="3527">
                  <c:v>100</c:v>
                </c:pt>
                <c:pt idx="3528">
                  <c:v>100</c:v>
                </c:pt>
                <c:pt idx="3529">
                  <c:v>100</c:v>
                </c:pt>
                <c:pt idx="3530">
                  <c:v>100</c:v>
                </c:pt>
                <c:pt idx="3531">
                  <c:v>100</c:v>
                </c:pt>
                <c:pt idx="3532">
                  <c:v>100</c:v>
                </c:pt>
                <c:pt idx="3533">
                  <c:v>100</c:v>
                </c:pt>
                <c:pt idx="3534">
                  <c:v>100</c:v>
                </c:pt>
                <c:pt idx="3535">
                  <c:v>100</c:v>
                </c:pt>
                <c:pt idx="3536">
                  <c:v>100</c:v>
                </c:pt>
                <c:pt idx="3537">
                  <c:v>100</c:v>
                </c:pt>
                <c:pt idx="3538">
                  <c:v>100</c:v>
                </c:pt>
                <c:pt idx="3539">
                  <c:v>100</c:v>
                </c:pt>
                <c:pt idx="3540">
                  <c:v>100</c:v>
                </c:pt>
                <c:pt idx="3541">
                  <c:v>100</c:v>
                </c:pt>
                <c:pt idx="3542">
                  <c:v>100</c:v>
                </c:pt>
                <c:pt idx="3543">
                  <c:v>100</c:v>
                </c:pt>
                <c:pt idx="3544">
                  <c:v>100</c:v>
                </c:pt>
                <c:pt idx="3545">
                  <c:v>100</c:v>
                </c:pt>
                <c:pt idx="3546">
                  <c:v>100</c:v>
                </c:pt>
                <c:pt idx="3547">
                  <c:v>100</c:v>
                </c:pt>
                <c:pt idx="3548">
                  <c:v>100</c:v>
                </c:pt>
                <c:pt idx="3549">
                  <c:v>100</c:v>
                </c:pt>
                <c:pt idx="3550">
                  <c:v>100</c:v>
                </c:pt>
                <c:pt idx="3551">
                  <c:v>100</c:v>
                </c:pt>
                <c:pt idx="3552">
                  <c:v>100</c:v>
                </c:pt>
                <c:pt idx="3553">
                  <c:v>100</c:v>
                </c:pt>
                <c:pt idx="3554">
                  <c:v>100</c:v>
                </c:pt>
                <c:pt idx="3555">
                  <c:v>100</c:v>
                </c:pt>
                <c:pt idx="3556">
                  <c:v>100</c:v>
                </c:pt>
                <c:pt idx="3557">
                  <c:v>100</c:v>
                </c:pt>
                <c:pt idx="3558">
                  <c:v>100</c:v>
                </c:pt>
                <c:pt idx="3559">
                  <c:v>100</c:v>
                </c:pt>
                <c:pt idx="3560">
                  <c:v>100</c:v>
                </c:pt>
                <c:pt idx="3561">
                  <c:v>100</c:v>
                </c:pt>
                <c:pt idx="3562">
                  <c:v>100</c:v>
                </c:pt>
                <c:pt idx="3563">
                  <c:v>100</c:v>
                </c:pt>
                <c:pt idx="3564">
                  <c:v>100</c:v>
                </c:pt>
                <c:pt idx="3565">
                  <c:v>100</c:v>
                </c:pt>
                <c:pt idx="3566">
                  <c:v>100</c:v>
                </c:pt>
                <c:pt idx="3567">
                  <c:v>100</c:v>
                </c:pt>
                <c:pt idx="3568">
                  <c:v>100</c:v>
                </c:pt>
                <c:pt idx="3569">
                  <c:v>100</c:v>
                </c:pt>
                <c:pt idx="3570">
                  <c:v>100</c:v>
                </c:pt>
                <c:pt idx="3571">
                  <c:v>100</c:v>
                </c:pt>
                <c:pt idx="3572">
                  <c:v>100</c:v>
                </c:pt>
                <c:pt idx="3573">
                  <c:v>100</c:v>
                </c:pt>
                <c:pt idx="3574">
                  <c:v>100</c:v>
                </c:pt>
                <c:pt idx="3575">
                  <c:v>100</c:v>
                </c:pt>
                <c:pt idx="3576">
                  <c:v>100</c:v>
                </c:pt>
                <c:pt idx="3577">
                  <c:v>100</c:v>
                </c:pt>
                <c:pt idx="3578">
                  <c:v>100</c:v>
                </c:pt>
                <c:pt idx="3579">
                  <c:v>100</c:v>
                </c:pt>
                <c:pt idx="3580">
                  <c:v>100</c:v>
                </c:pt>
                <c:pt idx="3581">
                  <c:v>100</c:v>
                </c:pt>
                <c:pt idx="3582">
                  <c:v>100</c:v>
                </c:pt>
                <c:pt idx="3583">
                  <c:v>100</c:v>
                </c:pt>
                <c:pt idx="3584">
                  <c:v>100</c:v>
                </c:pt>
                <c:pt idx="3585">
                  <c:v>100</c:v>
                </c:pt>
                <c:pt idx="3586">
                  <c:v>100</c:v>
                </c:pt>
                <c:pt idx="3587">
                  <c:v>100</c:v>
                </c:pt>
                <c:pt idx="3588">
                  <c:v>100</c:v>
                </c:pt>
                <c:pt idx="3589">
                  <c:v>100</c:v>
                </c:pt>
                <c:pt idx="3590">
                  <c:v>100</c:v>
                </c:pt>
                <c:pt idx="3591">
                  <c:v>100</c:v>
                </c:pt>
                <c:pt idx="3592">
                  <c:v>100</c:v>
                </c:pt>
                <c:pt idx="3593">
                  <c:v>100</c:v>
                </c:pt>
                <c:pt idx="3594">
                  <c:v>100</c:v>
                </c:pt>
                <c:pt idx="3595">
                  <c:v>100</c:v>
                </c:pt>
                <c:pt idx="3596">
                  <c:v>100</c:v>
                </c:pt>
                <c:pt idx="3597">
                  <c:v>100</c:v>
                </c:pt>
                <c:pt idx="3598">
                  <c:v>100</c:v>
                </c:pt>
                <c:pt idx="3599">
                  <c:v>100</c:v>
                </c:pt>
                <c:pt idx="3600">
                  <c:v>100</c:v>
                </c:pt>
                <c:pt idx="3601">
                  <c:v>100</c:v>
                </c:pt>
                <c:pt idx="3602">
                  <c:v>100</c:v>
                </c:pt>
                <c:pt idx="3603">
                  <c:v>100</c:v>
                </c:pt>
                <c:pt idx="3604">
                  <c:v>100</c:v>
                </c:pt>
                <c:pt idx="3605">
                  <c:v>100</c:v>
                </c:pt>
                <c:pt idx="3606">
                  <c:v>100</c:v>
                </c:pt>
                <c:pt idx="3607">
                  <c:v>100</c:v>
                </c:pt>
                <c:pt idx="3608">
                  <c:v>100</c:v>
                </c:pt>
                <c:pt idx="3609">
                  <c:v>100</c:v>
                </c:pt>
                <c:pt idx="3610">
                  <c:v>100</c:v>
                </c:pt>
                <c:pt idx="3611">
                  <c:v>100</c:v>
                </c:pt>
                <c:pt idx="3612">
                  <c:v>100</c:v>
                </c:pt>
                <c:pt idx="3613">
                  <c:v>100</c:v>
                </c:pt>
                <c:pt idx="3614">
                  <c:v>100</c:v>
                </c:pt>
                <c:pt idx="3615">
                  <c:v>100</c:v>
                </c:pt>
                <c:pt idx="3616">
                  <c:v>100</c:v>
                </c:pt>
                <c:pt idx="3617">
                  <c:v>100</c:v>
                </c:pt>
                <c:pt idx="3618">
                  <c:v>100</c:v>
                </c:pt>
                <c:pt idx="3619">
                  <c:v>100</c:v>
                </c:pt>
                <c:pt idx="3620">
                  <c:v>100</c:v>
                </c:pt>
                <c:pt idx="3621">
                  <c:v>100</c:v>
                </c:pt>
                <c:pt idx="3622">
                  <c:v>100</c:v>
                </c:pt>
                <c:pt idx="3623">
                  <c:v>100</c:v>
                </c:pt>
                <c:pt idx="3624">
                  <c:v>100</c:v>
                </c:pt>
                <c:pt idx="3625">
                  <c:v>100</c:v>
                </c:pt>
                <c:pt idx="3626">
                  <c:v>100</c:v>
                </c:pt>
                <c:pt idx="3627">
                  <c:v>100</c:v>
                </c:pt>
                <c:pt idx="3628">
                  <c:v>100</c:v>
                </c:pt>
                <c:pt idx="3629">
                  <c:v>100</c:v>
                </c:pt>
                <c:pt idx="3630">
                  <c:v>100</c:v>
                </c:pt>
                <c:pt idx="3631">
                  <c:v>100</c:v>
                </c:pt>
                <c:pt idx="3632">
                  <c:v>100</c:v>
                </c:pt>
                <c:pt idx="3633">
                  <c:v>100</c:v>
                </c:pt>
                <c:pt idx="3634">
                  <c:v>100</c:v>
                </c:pt>
                <c:pt idx="3635">
                  <c:v>100</c:v>
                </c:pt>
                <c:pt idx="3636">
                  <c:v>100</c:v>
                </c:pt>
                <c:pt idx="3637">
                  <c:v>100</c:v>
                </c:pt>
                <c:pt idx="3638">
                  <c:v>100</c:v>
                </c:pt>
                <c:pt idx="3639">
                  <c:v>100</c:v>
                </c:pt>
                <c:pt idx="3640">
                  <c:v>100</c:v>
                </c:pt>
                <c:pt idx="3641">
                  <c:v>100</c:v>
                </c:pt>
                <c:pt idx="3642">
                  <c:v>100</c:v>
                </c:pt>
                <c:pt idx="3643">
                  <c:v>100</c:v>
                </c:pt>
                <c:pt idx="3644">
                  <c:v>100</c:v>
                </c:pt>
                <c:pt idx="3645">
                  <c:v>100</c:v>
                </c:pt>
                <c:pt idx="3646">
                  <c:v>100</c:v>
                </c:pt>
                <c:pt idx="3647">
                  <c:v>100</c:v>
                </c:pt>
                <c:pt idx="3648">
                  <c:v>100</c:v>
                </c:pt>
                <c:pt idx="3649">
                  <c:v>100</c:v>
                </c:pt>
                <c:pt idx="3650">
                  <c:v>100</c:v>
                </c:pt>
                <c:pt idx="3651">
                  <c:v>100</c:v>
                </c:pt>
                <c:pt idx="3652">
                  <c:v>100</c:v>
                </c:pt>
                <c:pt idx="3653">
                  <c:v>100</c:v>
                </c:pt>
                <c:pt idx="3654">
                  <c:v>100</c:v>
                </c:pt>
                <c:pt idx="3655">
                  <c:v>100</c:v>
                </c:pt>
                <c:pt idx="3656">
                  <c:v>100</c:v>
                </c:pt>
                <c:pt idx="3657">
                  <c:v>100</c:v>
                </c:pt>
                <c:pt idx="3658">
                  <c:v>100</c:v>
                </c:pt>
                <c:pt idx="3659">
                  <c:v>100</c:v>
                </c:pt>
                <c:pt idx="3660">
                  <c:v>100</c:v>
                </c:pt>
                <c:pt idx="3661">
                  <c:v>100</c:v>
                </c:pt>
                <c:pt idx="3662">
                  <c:v>100</c:v>
                </c:pt>
                <c:pt idx="3663">
                  <c:v>100</c:v>
                </c:pt>
                <c:pt idx="3664">
                  <c:v>100</c:v>
                </c:pt>
                <c:pt idx="3665">
                  <c:v>100</c:v>
                </c:pt>
                <c:pt idx="3666">
                  <c:v>100</c:v>
                </c:pt>
                <c:pt idx="3667">
                  <c:v>100</c:v>
                </c:pt>
                <c:pt idx="3668">
                  <c:v>100</c:v>
                </c:pt>
                <c:pt idx="3669">
                  <c:v>100</c:v>
                </c:pt>
                <c:pt idx="3670">
                  <c:v>100</c:v>
                </c:pt>
                <c:pt idx="3671">
                  <c:v>100</c:v>
                </c:pt>
                <c:pt idx="3672">
                  <c:v>100</c:v>
                </c:pt>
                <c:pt idx="3673">
                  <c:v>100</c:v>
                </c:pt>
                <c:pt idx="3674">
                  <c:v>100</c:v>
                </c:pt>
                <c:pt idx="3675">
                  <c:v>100</c:v>
                </c:pt>
                <c:pt idx="3676">
                  <c:v>100</c:v>
                </c:pt>
                <c:pt idx="3677">
                  <c:v>100</c:v>
                </c:pt>
                <c:pt idx="3678">
                  <c:v>100</c:v>
                </c:pt>
                <c:pt idx="3679">
                  <c:v>100</c:v>
                </c:pt>
                <c:pt idx="3680">
                  <c:v>100</c:v>
                </c:pt>
                <c:pt idx="3681">
                  <c:v>100</c:v>
                </c:pt>
                <c:pt idx="3682">
                  <c:v>100</c:v>
                </c:pt>
                <c:pt idx="3683">
                  <c:v>100</c:v>
                </c:pt>
                <c:pt idx="3684">
                  <c:v>100</c:v>
                </c:pt>
                <c:pt idx="3685">
                  <c:v>100</c:v>
                </c:pt>
                <c:pt idx="3686">
                  <c:v>100</c:v>
                </c:pt>
                <c:pt idx="3687">
                  <c:v>100</c:v>
                </c:pt>
                <c:pt idx="3688">
                  <c:v>100</c:v>
                </c:pt>
                <c:pt idx="3689">
                  <c:v>100</c:v>
                </c:pt>
                <c:pt idx="3690">
                  <c:v>100</c:v>
                </c:pt>
                <c:pt idx="3691">
                  <c:v>100</c:v>
                </c:pt>
                <c:pt idx="3692">
                  <c:v>100</c:v>
                </c:pt>
                <c:pt idx="3693">
                  <c:v>100</c:v>
                </c:pt>
                <c:pt idx="3694">
                  <c:v>100</c:v>
                </c:pt>
                <c:pt idx="3695">
                  <c:v>100</c:v>
                </c:pt>
                <c:pt idx="3696">
                  <c:v>100</c:v>
                </c:pt>
                <c:pt idx="3697">
                  <c:v>100</c:v>
                </c:pt>
                <c:pt idx="3698">
                  <c:v>100</c:v>
                </c:pt>
                <c:pt idx="3699">
                  <c:v>100</c:v>
                </c:pt>
                <c:pt idx="3700">
                  <c:v>100</c:v>
                </c:pt>
                <c:pt idx="3701">
                  <c:v>100</c:v>
                </c:pt>
                <c:pt idx="3702">
                  <c:v>100</c:v>
                </c:pt>
                <c:pt idx="3703">
                  <c:v>100</c:v>
                </c:pt>
                <c:pt idx="3704">
                  <c:v>100</c:v>
                </c:pt>
                <c:pt idx="3705">
                  <c:v>100</c:v>
                </c:pt>
                <c:pt idx="3706">
                  <c:v>100</c:v>
                </c:pt>
                <c:pt idx="3707">
                  <c:v>100</c:v>
                </c:pt>
                <c:pt idx="3708">
                  <c:v>100</c:v>
                </c:pt>
                <c:pt idx="3709">
                  <c:v>100</c:v>
                </c:pt>
                <c:pt idx="3710">
                  <c:v>100</c:v>
                </c:pt>
                <c:pt idx="3711">
                  <c:v>100</c:v>
                </c:pt>
                <c:pt idx="3712">
                  <c:v>100</c:v>
                </c:pt>
                <c:pt idx="3713">
                  <c:v>100</c:v>
                </c:pt>
                <c:pt idx="3714">
                  <c:v>100</c:v>
                </c:pt>
                <c:pt idx="3715">
                  <c:v>100</c:v>
                </c:pt>
                <c:pt idx="3716">
                  <c:v>100</c:v>
                </c:pt>
                <c:pt idx="3717">
                  <c:v>100</c:v>
                </c:pt>
                <c:pt idx="3718">
                  <c:v>100</c:v>
                </c:pt>
                <c:pt idx="3719">
                  <c:v>100</c:v>
                </c:pt>
                <c:pt idx="3720">
                  <c:v>100</c:v>
                </c:pt>
                <c:pt idx="3721">
                  <c:v>100</c:v>
                </c:pt>
                <c:pt idx="3722">
                  <c:v>100</c:v>
                </c:pt>
                <c:pt idx="3723">
                  <c:v>100</c:v>
                </c:pt>
                <c:pt idx="3724">
                  <c:v>100</c:v>
                </c:pt>
                <c:pt idx="3725">
                  <c:v>100</c:v>
                </c:pt>
                <c:pt idx="3726">
                  <c:v>100</c:v>
                </c:pt>
                <c:pt idx="3727">
                  <c:v>100</c:v>
                </c:pt>
                <c:pt idx="3728">
                  <c:v>100</c:v>
                </c:pt>
                <c:pt idx="3729">
                  <c:v>100</c:v>
                </c:pt>
                <c:pt idx="3730">
                  <c:v>100</c:v>
                </c:pt>
                <c:pt idx="3731">
                  <c:v>100</c:v>
                </c:pt>
                <c:pt idx="3732">
                  <c:v>100</c:v>
                </c:pt>
                <c:pt idx="3733">
                  <c:v>100</c:v>
                </c:pt>
                <c:pt idx="3734">
                  <c:v>100</c:v>
                </c:pt>
                <c:pt idx="3735">
                  <c:v>100</c:v>
                </c:pt>
                <c:pt idx="3736">
                  <c:v>100</c:v>
                </c:pt>
                <c:pt idx="3737">
                  <c:v>100</c:v>
                </c:pt>
                <c:pt idx="3738">
                  <c:v>100</c:v>
                </c:pt>
                <c:pt idx="3739">
                  <c:v>100</c:v>
                </c:pt>
                <c:pt idx="3740">
                  <c:v>100</c:v>
                </c:pt>
                <c:pt idx="3741">
                  <c:v>100</c:v>
                </c:pt>
                <c:pt idx="3742">
                  <c:v>100</c:v>
                </c:pt>
                <c:pt idx="3743">
                  <c:v>100</c:v>
                </c:pt>
                <c:pt idx="3744">
                  <c:v>100</c:v>
                </c:pt>
                <c:pt idx="3745">
                  <c:v>100</c:v>
                </c:pt>
                <c:pt idx="3746">
                  <c:v>100</c:v>
                </c:pt>
                <c:pt idx="3747">
                  <c:v>100</c:v>
                </c:pt>
                <c:pt idx="3748">
                  <c:v>100</c:v>
                </c:pt>
                <c:pt idx="3749">
                  <c:v>100</c:v>
                </c:pt>
                <c:pt idx="3750">
                  <c:v>100</c:v>
                </c:pt>
                <c:pt idx="3751">
                  <c:v>100</c:v>
                </c:pt>
                <c:pt idx="3752">
                  <c:v>100</c:v>
                </c:pt>
                <c:pt idx="3753">
                  <c:v>100</c:v>
                </c:pt>
                <c:pt idx="3754">
                  <c:v>100</c:v>
                </c:pt>
                <c:pt idx="3755">
                  <c:v>100</c:v>
                </c:pt>
                <c:pt idx="3756">
                  <c:v>100</c:v>
                </c:pt>
                <c:pt idx="3757">
                  <c:v>100</c:v>
                </c:pt>
                <c:pt idx="3758">
                  <c:v>100</c:v>
                </c:pt>
                <c:pt idx="3759">
                  <c:v>100</c:v>
                </c:pt>
                <c:pt idx="3760">
                  <c:v>100</c:v>
                </c:pt>
                <c:pt idx="3761">
                  <c:v>100</c:v>
                </c:pt>
                <c:pt idx="3762">
                  <c:v>100</c:v>
                </c:pt>
                <c:pt idx="3763">
                  <c:v>100</c:v>
                </c:pt>
                <c:pt idx="3764">
                  <c:v>100</c:v>
                </c:pt>
                <c:pt idx="3765">
                  <c:v>100</c:v>
                </c:pt>
                <c:pt idx="3766">
                  <c:v>100</c:v>
                </c:pt>
                <c:pt idx="3767">
                  <c:v>100</c:v>
                </c:pt>
                <c:pt idx="3768">
                  <c:v>100</c:v>
                </c:pt>
                <c:pt idx="3769">
                  <c:v>100</c:v>
                </c:pt>
                <c:pt idx="3770">
                  <c:v>100</c:v>
                </c:pt>
                <c:pt idx="3771">
                  <c:v>100</c:v>
                </c:pt>
                <c:pt idx="3772">
                  <c:v>100</c:v>
                </c:pt>
                <c:pt idx="3773">
                  <c:v>100</c:v>
                </c:pt>
                <c:pt idx="3774">
                  <c:v>100</c:v>
                </c:pt>
                <c:pt idx="3775">
                  <c:v>100</c:v>
                </c:pt>
                <c:pt idx="3776">
                  <c:v>100</c:v>
                </c:pt>
                <c:pt idx="3777">
                  <c:v>100</c:v>
                </c:pt>
                <c:pt idx="3778">
                  <c:v>100</c:v>
                </c:pt>
                <c:pt idx="3779">
                  <c:v>100</c:v>
                </c:pt>
                <c:pt idx="3780">
                  <c:v>100</c:v>
                </c:pt>
                <c:pt idx="3781">
                  <c:v>100</c:v>
                </c:pt>
                <c:pt idx="3782">
                  <c:v>100</c:v>
                </c:pt>
                <c:pt idx="3783">
                  <c:v>100</c:v>
                </c:pt>
                <c:pt idx="3784">
                  <c:v>100</c:v>
                </c:pt>
                <c:pt idx="3785">
                  <c:v>100</c:v>
                </c:pt>
                <c:pt idx="3786">
                  <c:v>100</c:v>
                </c:pt>
                <c:pt idx="3787">
                  <c:v>100</c:v>
                </c:pt>
                <c:pt idx="3788">
                  <c:v>100</c:v>
                </c:pt>
                <c:pt idx="3789">
                  <c:v>100</c:v>
                </c:pt>
                <c:pt idx="3790">
                  <c:v>100</c:v>
                </c:pt>
                <c:pt idx="3791">
                  <c:v>100</c:v>
                </c:pt>
                <c:pt idx="3792">
                  <c:v>100</c:v>
                </c:pt>
                <c:pt idx="3793">
                  <c:v>100</c:v>
                </c:pt>
                <c:pt idx="3794">
                  <c:v>100</c:v>
                </c:pt>
                <c:pt idx="3795">
                  <c:v>100</c:v>
                </c:pt>
                <c:pt idx="3796">
                  <c:v>100</c:v>
                </c:pt>
                <c:pt idx="3797">
                  <c:v>100</c:v>
                </c:pt>
                <c:pt idx="3798">
                  <c:v>100</c:v>
                </c:pt>
                <c:pt idx="3799">
                  <c:v>100</c:v>
                </c:pt>
                <c:pt idx="3800">
                  <c:v>100</c:v>
                </c:pt>
                <c:pt idx="3801">
                  <c:v>100</c:v>
                </c:pt>
                <c:pt idx="3802">
                  <c:v>100</c:v>
                </c:pt>
                <c:pt idx="3803">
                  <c:v>100</c:v>
                </c:pt>
                <c:pt idx="3804">
                  <c:v>100</c:v>
                </c:pt>
                <c:pt idx="3805">
                  <c:v>100</c:v>
                </c:pt>
                <c:pt idx="3806">
                  <c:v>100</c:v>
                </c:pt>
                <c:pt idx="3807">
                  <c:v>100</c:v>
                </c:pt>
                <c:pt idx="3808">
                  <c:v>100</c:v>
                </c:pt>
                <c:pt idx="3809">
                  <c:v>100</c:v>
                </c:pt>
                <c:pt idx="3810">
                  <c:v>100</c:v>
                </c:pt>
                <c:pt idx="3811">
                  <c:v>100</c:v>
                </c:pt>
                <c:pt idx="3812">
                  <c:v>100</c:v>
                </c:pt>
                <c:pt idx="3813">
                  <c:v>100</c:v>
                </c:pt>
                <c:pt idx="3814">
                  <c:v>100</c:v>
                </c:pt>
                <c:pt idx="3815">
                  <c:v>100</c:v>
                </c:pt>
                <c:pt idx="3816">
                  <c:v>100</c:v>
                </c:pt>
                <c:pt idx="3817">
                  <c:v>100</c:v>
                </c:pt>
                <c:pt idx="3818">
                  <c:v>100</c:v>
                </c:pt>
                <c:pt idx="3819">
                  <c:v>100</c:v>
                </c:pt>
                <c:pt idx="3820">
                  <c:v>100</c:v>
                </c:pt>
                <c:pt idx="3821">
                  <c:v>100</c:v>
                </c:pt>
                <c:pt idx="3822">
                  <c:v>100</c:v>
                </c:pt>
                <c:pt idx="3823">
                  <c:v>100</c:v>
                </c:pt>
                <c:pt idx="3824">
                  <c:v>100</c:v>
                </c:pt>
                <c:pt idx="3825">
                  <c:v>100</c:v>
                </c:pt>
                <c:pt idx="3826">
                  <c:v>100</c:v>
                </c:pt>
                <c:pt idx="3827">
                  <c:v>100</c:v>
                </c:pt>
                <c:pt idx="3828">
                  <c:v>100</c:v>
                </c:pt>
                <c:pt idx="3829">
                  <c:v>100</c:v>
                </c:pt>
                <c:pt idx="3830">
                  <c:v>100</c:v>
                </c:pt>
                <c:pt idx="3831">
                  <c:v>100</c:v>
                </c:pt>
                <c:pt idx="3832">
                  <c:v>100</c:v>
                </c:pt>
                <c:pt idx="3833">
                  <c:v>100</c:v>
                </c:pt>
                <c:pt idx="3834">
                  <c:v>100</c:v>
                </c:pt>
                <c:pt idx="3835">
                  <c:v>100</c:v>
                </c:pt>
                <c:pt idx="3836">
                  <c:v>100</c:v>
                </c:pt>
                <c:pt idx="3837">
                  <c:v>100</c:v>
                </c:pt>
                <c:pt idx="3838">
                  <c:v>100</c:v>
                </c:pt>
                <c:pt idx="3839">
                  <c:v>100</c:v>
                </c:pt>
                <c:pt idx="3840">
                  <c:v>100</c:v>
                </c:pt>
                <c:pt idx="3841">
                  <c:v>100</c:v>
                </c:pt>
                <c:pt idx="3842">
                  <c:v>100</c:v>
                </c:pt>
                <c:pt idx="3843">
                  <c:v>100</c:v>
                </c:pt>
                <c:pt idx="3844">
                  <c:v>100</c:v>
                </c:pt>
                <c:pt idx="3845">
                  <c:v>100</c:v>
                </c:pt>
                <c:pt idx="3846">
                  <c:v>100</c:v>
                </c:pt>
                <c:pt idx="3847">
                  <c:v>100</c:v>
                </c:pt>
                <c:pt idx="3848">
                  <c:v>100</c:v>
                </c:pt>
                <c:pt idx="3849">
                  <c:v>100</c:v>
                </c:pt>
                <c:pt idx="3850">
                  <c:v>100</c:v>
                </c:pt>
                <c:pt idx="3851">
                  <c:v>100</c:v>
                </c:pt>
                <c:pt idx="3852">
                  <c:v>100</c:v>
                </c:pt>
                <c:pt idx="3853">
                  <c:v>100</c:v>
                </c:pt>
                <c:pt idx="3854">
                  <c:v>100</c:v>
                </c:pt>
                <c:pt idx="3855">
                  <c:v>100</c:v>
                </c:pt>
                <c:pt idx="3856">
                  <c:v>100</c:v>
                </c:pt>
                <c:pt idx="3857">
                  <c:v>100</c:v>
                </c:pt>
                <c:pt idx="3858">
                  <c:v>100</c:v>
                </c:pt>
                <c:pt idx="3859">
                  <c:v>100</c:v>
                </c:pt>
                <c:pt idx="3860">
                  <c:v>100</c:v>
                </c:pt>
                <c:pt idx="3861">
                  <c:v>100</c:v>
                </c:pt>
                <c:pt idx="3862">
                  <c:v>100</c:v>
                </c:pt>
                <c:pt idx="3863">
                  <c:v>100</c:v>
                </c:pt>
                <c:pt idx="3864">
                  <c:v>100</c:v>
                </c:pt>
                <c:pt idx="3865">
                  <c:v>100</c:v>
                </c:pt>
                <c:pt idx="3866">
                  <c:v>100</c:v>
                </c:pt>
                <c:pt idx="3867">
                  <c:v>100</c:v>
                </c:pt>
                <c:pt idx="3868">
                  <c:v>100</c:v>
                </c:pt>
                <c:pt idx="3869">
                  <c:v>100</c:v>
                </c:pt>
                <c:pt idx="3870">
                  <c:v>100</c:v>
                </c:pt>
                <c:pt idx="3871">
                  <c:v>100</c:v>
                </c:pt>
                <c:pt idx="3872">
                  <c:v>100</c:v>
                </c:pt>
                <c:pt idx="3873">
                  <c:v>100</c:v>
                </c:pt>
                <c:pt idx="3874">
                  <c:v>100</c:v>
                </c:pt>
                <c:pt idx="3875">
                  <c:v>100</c:v>
                </c:pt>
                <c:pt idx="3876">
                  <c:v>100</c:v>
                </c:pt>
                <c:pt idx="3877">
                  <c:v>100</c:v>
                </c:pt>
                <c:pt idx="3878">
                  <c:v>100</c:v>
                </c:pt>
                <c:pt idx="3879">
                  <c:v>100</c:v>
                </c:pt>
                <c:pt idx="3880">
                  <c:v>100</c:v>
                </c:pt>
                <c:pt idx="3881">
                  <c:v>100</c:v>
                </c:pt>
                <c:pt idx="3882">
                  <c:v>100</c:v>
                </c:pt>
                <c:pt idx="3883">
                  <c:v>100</c:v>
                </c:pt>
                <c:pt idx="3884">
                  <c:v>100</c:v>
                </c:pt>
                <c:pt idx="3885">
                  <c:v>100</c:v>
                </c:pt>
                <c:pt idx="3886">
                  <c:v>100</c:v>
                </c:pt>
                <c:pt idx="3887">
                  <c:v>100</c:v>
                </c:pt>
                <c:pt idx="3888">
                  <c:v>100</c:v>
                </c:pt>
                <c:pt idx="3889">
                  <c:v>100</c:v>
                </c:pt>
                <c:pt idx="3890">
                  <c:v>100</c:v>
                </c:pt>
                <c:pt idx="3891">
                  <c:v>100</c:v>
                </c:pt>
                <c:pt idx="3892">
                  <c:v>100</c:v>
                </c:pt>
                <c:pt idx="3893">
                  <c:v>100</c:v>
                </c:pt>
                <c:pt idx="3894">
                  <c:v>100</c:v>
                </c:pt>
                <c:pt idx="3895">
                  <c:v>100</c:v>
                </c:pt>
                <c:pt idx="3896">
                  <c:v>100</c:v>
                </c:pt>
                <c:pt idx="3897">
                  <c:v>100</c:v>
                </c:pt>
                <c:pt idx="3898">
                  <c:v>100</c:v>
                </c:pt>
                <c:pt idx="3899">
                  <c:v>100</c:v>
                </c:pt>
                <c:pt idx="3900">
                  <c:v>100</c:v>
                </c:pt>
                <c:pt idx="3901">
                  <c:v>100</c:v>
                </c:pt>
                <c:pt idx="3902">
                  <c:v>100</c:v>
                </c:pt>
                <c:pt idx="3903">
                  <c:v>100</c:v>
                </c:pt>
                <c:pt idx="3904">
                  <c:v>100</c:v>
                </c:pt>
                <c:pt idx="3905">
                  <c:v>100</c:v>
                </c:pt>
                <c:pt idx="3906">
                  <c:v>100</c:v>
                </c:pt>
                <c:pt idx="3907">
                  <c:v>100</c:v>
                </c:pt>
                <c:pt idx="3908">
                  <c:v>100</c:v>
                </c:pt>
                <c:pt idx="3909">
                  <c:v>100</c:v>
                </c:pt>
                <c:pt idx="3910">
                  <c:v>100</c:v>
                </c:pt>
                <c:pt idx="3911">
                  <c:v>100</c:v>
                </c:pt>
                <c:pt idx="3912">
                  <c:v>100</c:v>
                </c:pt>
                <c:pt idx="3913">
                  <c:v>100</c:v>
                </c:pt>
                <c:pt idx="3914">
                  <c:v>100</c:v>
                </c:pt>
                <c:pt idx="3915">
                  <c:v>100</c:v>
                </c:pt>
                <c:pt idx="3916">
                  <c:v>100</c:v>
                </c:pt>
                <c:pt idx="3917">
                  <c:v>100</c:v>
                </c:pt>
                <c:pt idx="3918">
                  <c:v>100</c:v>
                </c:pt>
                <c:pt idx="3919">
                  <c:v>100</c:v>
                </c:pt>
                <c:pt idx="3920">
                  <c:v>100</c:v>
                </c:pt>
                <c:pt idx="3921">
                  <c:v>100</c:v>
                </c:pt>
                <c:pt idx="3922">
                  <c:v>100</c:v>
                </c:pt>
                <c:pt idx="3923">
                  <c:v>100</c:v>
                </c:pt>
                <c:pt idx="3924">
                  <c:v>100</c:v>
                </c:pt>
                <c:pt idx="3925">
                  <c:v>100</c:v>
                </c:pt>
                <c:pt idx="3926">
                  <c:v>100</c:v>
                </c:pt>
                <c:pt idx="3927">
                  <c:v>100</c:v>
                </c:pt>
                <c:pt idx="3928">
                  <c:v>100</c:v>
                </c:pt>
                <c:pt idx="3929">
                  <c:v>100</c:v>
                </c:pt>
                <c:pt idx="3930">
                  <c:v>100</c:v>
                </c:pt>
                <c:pt idx="3931">
                  <c:v>100</c:v>
                </c:pt>
                <c:pt idx="3932">
                  <c:v>100</c:v>
                </c:pt>
                <c:pt idx="3933">
                  <c:v>100</c:v>
                </c:pt>
                <c:pt idx="3934">
                  <c:v>100</c:v>
                </c:pt>
                <c:pt idx="3935">
                  <c:v>100</c:v>
                </c:pt>
                <c:pt idx="3936">
                  <c:v>100</c:v>
                </c:pt>
                <c:pt idx="3937">
                  <c:v>100</c:v>
                </c:pt>
                <c:pt idx="3938">
                  <c:v>100</c:v>
                </c:pt>
                <c:pt idx="3939">
                  <c:v>100</c:v>
                </c:pt>
                <c:pt idx="3940">
                  <c:v>100</c:v>
                </c:pt>
                <c:pt idx="3941">
                  <c:v>100</c:v>
                </c:pt>
                <c:pt idx="3942">
                  <c:v>100</c:v>
                </c:pt>
                <c:pt idx="3943">
                  <c:v>100</c:v>
                </c:pt>
                <c:pt idx="3944">
                  <c:v>100</c:v>
                </c:pt>
                <c:pt idx="3945">
                  <c:v>100</c:v>
                </c:pt>
                <c:pt idx="3946">
                  <c:v>100</c:v>
                </c:pt>
                <c:pt idx="3947">
                  <c:v>100</c:v>
                </c:pt>
                <c:pt idx="3948">
                  <c:v>100</c:v>
                </c:pt>
                <c:pt idx="3949">
                  <c:v>100</c:v>
                </c:pt>
                <c:pt idx="3950">
                  <c:v>100</c:v>
                </c:pt>
                <c:pt idx="3951">
                  <c:v>100</c:v>
                </c:pt>
                <c:pt idx="3952">
                  <c:v>100</c:v>
                </c:pt>
                <c:pt idx="3953">
                  <c:v>100</c:v>
                </c:pt>
                <c:pt idx="3954">
                  <c:v>100</c:v>
                </c:pt>
                <c:pt idx="3955">
                  <c:v>100</c:v>
                </c:pt>
                <c:pt idx="3956">
                  <c:v>100</c:v>
                </c:pt>
                <c:pt idx="3957">
                  <c:v>100</c:v>
                </c:pt>
                <c:pt idx="3958">
                  <c:v>100</c:v>
                </c:pt>
                <c:pt idx="3959">
                  <c:v>100</c:v>
                </c:pt>
                <c:pt idx="3960">
                  <c:v>100</c:v>
                </c:pt>
                <c:pt idx="3961">
                  <c:v>100</c:v>
                </c:pt>
                <c:pt idx="3962">
                  <c:v>100</c:v>
                </c:pt>
                <c:pt idx="3963">
                  <c:v>100</c:v>
                </c:pt>
                <c:pt idx="3964">
                  <c:v>100</c:v>
                </c:pt>
                <c:pt idx="3965">
                  <c:v>100</c:v>
                </c:pt>
                <c:pt idx="3966">
                  <c:v>100</c:v>
                </c:pt>
                <c:pt idx="3967">
                  <c:v>100</c:v>
                </c:pt>
                <c:pt idx="3968">
                  <c:v>100</c:v>
                </c:pt>
                <c:pt idx="3969">
                  <c:v>100</c:v>
                </c:pt>
                <c:pt idx="3970">
                  <c:v>100</c:v>
                </c:pt>
                <c:pt idx="3971">
                  <c:v>100</c:v>
                </c:pt>
                <c:pt idx="3972">
                  <c:v>100</c:v>
                </c:pt>
                <c:pt idx="3973">
                  <c:v>100</c:v>
                </c:pt>
                <c:pt idx="3974">
                  <c:v>100</c:v>
                </c:pt>
                <c:pt idx="3975">
                  <c:v>100</c:v>
                </c:pt>
                <c:pt idx="3976">
                  <c:v>100</c:v>
                </c:pt>
                <c:pt idx="3977">
                  <c:v>100</c:v>
                </c:pt>
                <c:pt idx="3978">
                  <c:v>100</c:v>
                </c:pt>
                <c:pt idx="3979">
                  <c:v>100</c:v>
                </c:pt>
                <c:pt idx="3980">
                  <c:v>100</c:v>
                </c:pt>
                <c:pt idx="3981">
                  <c:v>100</c:v>
                </c:pt>
                <c:pt idx="3982">
                  <c:v>100</c:v>
                </c:pt>
                <c:pt idx="3983">
                  <c:v>100</c:v>
                </c:pt>
                <c:pt idx="3984">
                  <c:v>100</c:v>
                </c:pt>
                <c:pt idx="3985">
                  <c:v>100</c:v>
                </c:pt>
                <c:pt idx="3986">
                  <c:v>100</c:v>
                </c:pt>
                <c:pt idx="3987">
                  <c:v>100</c:v>
                </c:pt>
                <c:pt idx="3988">
                  <c:v>100</c:v>
                </c:pt>
                <c:pt idx="3989">
                  <c:v>100</c:v>
                </c:pt>
                <c:pt idx="3990">
                  <c:v>100</c:v>
                </c:pt>
                <c:pt idx="3991">
                  <c:v>100</c:v>
                </c:pt>
                <c:pt idx="3992">
                  <c:v>100</c:v>
                </c:pt>
                <c:pt idx="3993">
                  <c:v>100</c:v>
                </c:pt>
                <c:pt idx="3994">
                  <c:v>100</c:v>
                </c:pt>
                <c:pt idx="3995">
                  <c:v>100</c:v>
                </c:pt>
                <c:pt idx="3996">
                  <c:v>100</c:v>
                </c:pt>
                <c:pt idx="3997">
                  <c:v>100</c:v>
                </c:pt>
                <c:pt idx="3998">
                  <c:v>100</c:v>
                </c:pt>
                <c:pt idx="3999">
                  <c:v>100</c:v>
                </c:pt>
              </c:numCache>
            </c:numRef>
          </c:yVal>
          <c:smooth val="1"/>
        </c:ser>
        <c:axId val="77333632"/>
        <c:axId val="77335168"/>
      </c:scatterChart>
      <c:valAx>
        <c:axId val="77333632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335168"/>
        <c:crosses val="autoZero"/>
        <c:crossBetween val="midCat"/>
      </c:valAx>
      <c:valAx>
        <c:axId val="7733516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333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scatterChart>
        <c:scatterStyle val="smoothMarker"/>
        <c:ser>
          <c:idx val="0"/>
          <c:order val="0"/>
          <c:tx>
            <c:strRef>
              <c:f>'Graf - Perda x Diam'!$N$1</c:f>
              <c:strCache>
                <c:ptCount val="1"/>
                <c:pt idx="0">
                  <c:v>FW - Hsiao</c:v>
                </c:pt>
              </c:strCache>
            </c:strRef>
          </c:tx>
          <c:marker>
            <c:symbol val="none"/>
          </c:marker>
          <c:xVal>
            <c:numRef>
              <c:f>'Graf - Perda x Diam'!$M$2:$M$7</c:f>
              <c:numCache>
                <c:formatCode>General</c:formatCode>
                <c:ptCount val="6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</c:numCache>
            </c:numRef>
          </c:xVal>
          <c:yVal>
            <c:numRef>
              <c:f>'Graf - Perda x Diam'!$N$2:$N$7</c:f>
              <c:numCache>
                <c:formatCode>0.000000</c:formatCode>
                <c:ptCount val="6"/>
                <c:pt idx="0">
                  <c:v>2.433652620862297E-2</c:v>
                </c:pt>
                <c:pt idx="1">
                  <c:v>7.5337504666073522E-3</c:v>
                </c:pt>
                <c:pt idx="2">
                  <c:v>2.6102894589780218E-3</c:v>
                </c:pt>
                <c:pt idx="3">
                  <c:v>9.0441156630451807E-4</c:v>
                </c:pt>
                <c:pt idx="4">
                  <c:v>3.8041285918489711E-4</c:v>
                </c:pt>
                <c:pt idx="5">
                  <c:v>1.3180522513870762E-4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Perda x Diam'!$O$1</c:f>
              <c:strCache>
                <c:ptCount val="1"/>
                <c:pt idx="0">
                  <c:v>Hazen</c:v>
                </c:pt>
              </c:strCache>
            </c:strRef>
          </c:tx>
          <c:marker>
            <c:symbol val="none"/>
          </c:marker>
          <c:xVal>
            <c:numRef>
              <c:f>'Graf - Perda x Diam'!$M$2:$M$7</c:f>
              <c:numCache>
                <c:formatCode>General</c:formatCode>
                <c:ptCount val="6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</c:numCache>
            </c:numRef>
          </c:xVal>
          <c:yVal>
            <c:numRef>
              <c:f>'Graf - Perda x Diam'!$O$2:$O$7</c:f>
              <c:numCache>
                <c:formatCode>0.000000</c:formatCode>
                <c:ptCount val="6"/>
                <c:pt idx="0">
                  <c:v>2.1390358397035836E-2</c:v>
                </c:pt>
                <c:pt idx="1">
                  <c:v>6.428438731800613E-3</c:v>
                </c:pt>
                <c:pt idx="2">
                  <c:v>2.168471635313334E-3</c:v>
                </c:pt>
                <c:pt idx="3">
                  <c:v>7.3147920192456533E-4</c:v>
                </c:pt>
                <c:pt idx="4">
                  <c:v>3.0101581544561714E-4</c:v>
                </c:pt>
                <c:pt idx="5">
                  <c:v>1.0154009158483473E-4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'Graf - Perda x Diam'!$P$1</c:f>
              <c:strCache>
                <c:ptCount val="1"/>
                <c:pt idx="0">
                  <c:v>Darcy</c:v>
                </c:pt>
              </c:strCache>
            </c:strRef>
          </c:tx>
          <c:marker>
            <c:symbol val="none"/>
          </c:marker>
          <c:xVal>
            <c:numRef>
              <c:f>'Graf - Perda x Diam'!$M$2:$M$7</c:f>
              <c:numCache>
                <c:formatCode>General</c:formatCode>
                <c:ptCount val="6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</c:numCache>
            </c:numRef>
          </c:xVal>
          <c:yVal>
            <c:numRef>
              <c:f>'Graf - Perda x Diam'!$P$2:$P$7</c:f>
              <c:numCache>
                <c:formatCode>0.000000</c:formatCode>
                <c:ptCount val="6"/>
                <c:pt idx="0">
                  <c:v>2.6439733348330691E-2</c:v>
                </c:pt>
                <c:pt idx="1">
                  <c:v>7.70804530818202E-3</c:v>
                </c:pt>
                <c:pt idx="2">
                  <c:v>2.5673042559064703E-3</c:v>
                </c:pt>
                <c:pt idx="3">
                  <c:v>8.6604937354110216E-4</c:v>
                </c:pt>
                <c:pt idx="4">
                  <c:v>3.593597128818806E-4</c:v>
                </c:pt>
                <c:pt idx="5">
                  <c:v>1.2350856656375014E-4</c:v>
                </c:pt>
              </c:numCache>
            </c:numRef>
          </c:yVal>
          <c:smooth val="1"/>
        </c:ser>
        <c:axId val="88251392"/>
        <c:axId val="88281856"/>
      </c:scatterChart>
      <c:valAx>
        <c:axId val="88251392"/>
        <c:scaling>
          <c:orientation val="minMax"/>
        </c:scaling>
        <c:axPos val="b"/>
        <c:numFmt formatCode="General" sourceLinked="1"/>
        <c:tickLblPos val="nextTo"/>
        <c:crossAx val="88281856"/>
        <c:crosses val="autoZero"/>
        <c:crossBetween val="midCat"/>
      </c:valAx>
      <c:valAx>
        <c:axId val="88281856"/>
        <c:scaling>
          <c:orientation val="minMax"/>
        </c:scaling>
        <c:axPos val="l"/>
        <c:majorGridlines/>
        <c:numFmt formatCode="0.000000" sourceLinked="1"/>
        <c:tickLblPos val="nextTo"/>
        <c:crossAx val="88251392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Perda unitária</a:t>
            </a:r>
            <a:r>
              <a:rPr lang="pt-BR" baseline="0"/>
              <a:t> x Diâmetro</a:t>
            </a:r>
            <a:endParaRPr lang="pt-BR"/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smoothMarker"/>
        <c:ser>
          <c:idx val="0"/>
          <c:order val="0"/>
          <c:tx>
            <c:strRef>
              <c:f>'Graf - Perda x Diam'!$T$1</c:f>
              <c:strCache>
                <c:ptCount val="1"/>
                <c:pt idx="0">
                  <c:v>Darcy Weisbach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- Perda x Diam'!$S$2:$S$13</c:f>
              <c:numCache>
                <c:formatCode>General</c:formatCode>
                <c:ptCount val="12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  <c:pt idx="6">
                  <c:v>85</c:v>
                </c:pt>
                <c:pt idx="7">
                  <c:v>100</c:v>
                </c:pt>
              </c:numCache>
            </c:numRef>
          </c:xVal>
          <c:yVal>
            <c:numRef>
              <c:f>'Graf - Perda x Diam'!$T$2:$T$13</c:f>
              <c:numCache>
                <c:formatCode>0.000000</c:formatCode>
                <c:ptCount val="12"/>
                <c:pt idx="0">
                  <c:v>2.6439733348330691E-2</c:v>
                </c:pt>
                <c:pt idx="1">
                  <c:v>7.70804530818202E-3</c:v>
                </c:pt>
                <c:pt idx="2">
                  <c:v>2.5673042559064703E-3</c:v>
                </c:pt>
                <c:pt idx="3">
                  <c:v>8.6604937354110216E-4</c:v>
                </c:pt>
                <c:pt idx="4">
                  <c:v>3.593597128818806E-4</c:v>
                </c:pt>
                <c:pt idx="5">
                  <c:v>1.2350856656375014E-4</c:v>
                </c:pt>
                <c:pt idx="6">
                  <c:v>6.8087218851038908E-5</c:v>
                </c:pt>
                <c:pt idx="7">
                  <c:v>3.1525810499599104E-5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Perda x Diam'!$U$1</c:f>
              <c:strCache>
                <c:ptCount val="1"/>
                <c:pt idx="0">
                  <c:v>Fair Whipple Hsiao</c:v>
                </c:pt>
              </c:strCache>
            </c:strRef>
          </c:tx>
          <c:spPr>
            <a:ln w="63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'Graf - Perda x Diam'!$S$2:$S$13</c:f>
              <c:numCache>
                <c:formatCode>General</c:formatCode>
                <c:ptCount val="12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  <c:pt idx="6">
                  <c:v>85</c:v>
                </c:pt>
                <c:pt idx="7">
                  <c:v>100</c:v>
                </c:pt>
              </c:numCache>
            </c:numRef>
          </c:xVal>
          <c:yVal>
            <c:numRef>
              <c:f>'Graf - Perda x Diam'!$U$2:$U$13</c:f>
              <c:numCache>
                <c:formatCode>0.000000</c:formatCode>
                <c:ptCount val="12"/>
                <c:pt idx="0">
                  <c:v>2.433652620862297E-2</c:v>
                </c:pt>
                <c:pt idx="1">
                  <c:v>7.5337504666073522E-3</c:v>
                </c:pt>
                <c:pt idx="2">
                  <c:v>2.6102894589780218E-3</c:v>
                </c:pt>
                <c:pt idx="3">
                  <c:v>9.0441156630451807E-4</c:v>
                </c:pt>
                <c:pt idx="4">
                  <c:v>3.8041285918489711E-4</c:v>
                </c:pt>
                <c:pt idx="5">
                  <c:v>1.3180522513870762E-4</c:v>
                </c:pt>
                <c:pt idx="6">
                  <c:v>7.2733373480085667E-5</c:v>
                </c:pt>
                <c:pt idx="7">
                  <c:v>3.3610395923127757E-5</c:v>
                </c:pt>
              </c:numCache>
            </c:numRef>
          </c:yVal>
          <c:smooth val="1"/>
        </c:ser>
        <c:axId val="88337792"/>
        <c:axId val="88754048"/>
      </c:scatterChart>
      <c:scatterChart>
        <c:scatterStyle val="smoothMarker"/>
        <c:ser>
          <c:idx val="2"/>
          <c:order val="2"/>
          <c:tx>
            <c:strRef>
              <c:f>'Graf - Perda x Diam'!$V$1</c:f>
              <c:strCache>
                <c:ptCount val="1"/>
                <c:pt idx="0">
                  <c:v>Diferença</c:v>
                </c:pt>
              </c:strCache>
            </c:strRef>
          </c:tx>
          <c:spPr>
            <a:ln w="63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'Graf - Perda x Diam'!$S$2:$S$13</c:f>
              <c:numCache>
                <c:formatCode>General</c:formatCode>
                <c:ptCount val="12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  <c:pt idx="6">
                  <c:v>85</c:v>
                </c:pt>
                <c:pt idx="7">
                  <c:v>100</c:v>
                </c:pt>
              </c:numCache>
            </c:numRef>
          </c:xVal>
          <c:yVal>
            <c:numRef>
              <c:f>'Graf - Perda x Diam'!$V$2:$V$13</c:f>
              <c:numCache>
                <c:formatCode>0.00%</c:formatCode>
                <c:ptCount val="12"/>
                <c:pt idx="0">
                  <c:v>8.6421830366344876E-2</c:v>
                </c:pt>
                <c:pt idx="1">
                  <c:v>2.3135202359994889E-2</c:v>
                </c:pt>
                <c:pt idx="2">
                  <c:v>-1.646760014438442E-2</c:v>
                </c:pt>
                <c:pt idx="3">
                  <c:v>-4.2416742766975268E-2</c:v>
                </c:pt>
                <c:pt idx="4">
                  <c:v>-5.5342888114052302E-2</c:v>
                </c:pt>
                <c:pt idx="5">
                  <c:v>-6.2946355626086525E-2</c:v>
                </c:pt>
                <c:pt idx="6">
                  <c:v>-6.3879267614596058E-2</c:v>
                </c:pt>
                <c:pt idx="7">
                  <c:v>-6.2022043069543953E-2</c:v>
                </c:pt>
              </c:numCache>
            </c:numRef>
          </c:yVal>
          <c:smooth val="1"/>
        </c:ser>
        <c:axId val="88778624"/>
        <c:axId val="88776704"/>
      </c:scatterChart>
      <c:valAx>
        <c:axId val="88337792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Diâmetro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754048"/>
        <c:crosses val="autoZero"/>
        <c:crossBetween val="midCat"/>
      </c:valAx>
      <c:valAx>
        <c:axId val="8875404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Perda de Carga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0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337792"/>
        <c:crosses val="autoZero"/>
        <c:crossBetween val="midCat"/>
      </c:valAx>
      <c:valAx>
        <c:axId val="88776704"/>
        <c:scaling>
          <c:orientation val="minMax"/>
        </c:scaling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Diferença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%" sourceLinked="0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778624"/>
        <c:crosses val="max"/>
        <c:crossBetween val="midCat"/>
      </c:valAx>
      <c:valAx>
        <c:axId val="88778624"/>
        <c:scaling>
          <c:orientation val="minMax"/>
        </c:scaling>
        <c:delete val="1"/>
        <c:axPos val="t"/>
        <c:numFmt formatCode="General" sourceLinked="1"/>
        <c:tickLblPos val="nextTo"/>
        <c:crossAx val="88776704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Perda unitária x Diâmetro</a:t>
            </a:r>
          </a:p>
        </c:rich>
      </c:tx>
      <c:spPr>
        <a:noFill/>
        <a:ln>
          <a:noFill/>
        </a:ln>
        <a:effectLst/>
      </c:spPr>
    </c:title>
    <c:plotArea>
      <c:layout/>
      <c:scatterChart>
        <c:scatterStyle val="smoothMarker"/>
        <c:ser>
          <c:idx val="0"/>
          <c:order val="0"/>
          <c:tx>
            <c:strRef>
              <c:f>'Graf - Perda x Diam'!$Y$1</c:f>
              <c:strCache>
                <c:ptCount val="1"/>
                <c:pt idx="0">
                  <c:v>Darcy Weisbach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- Perda x Diam'!$S$2:$S$13</c:f>
              <c:numCache>
                <c:formatCode>General</c:formatCode>
                <c:ptCount val="12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  <c:pt idx="6">
                  <c:v>85</c:v>
                </c:pt>
                <c:pt idx="7">
                  <c:v>100</c:v>
                </c:pt>
              </c:numCache>
            </c:numRef>
          </c:xVal>
          <c:yVal>
            <c:numRef>
              <c:f>'Graf - Perda x Diam'!$Y$2:$Y$13</c:f>
              <c:numCache>
                <c:formatCode>0.000000</c:formatCode>
                <c:ptCount val="12"/>
                <c:pt idx="0">
                  <c:v>2.6439733348330691E-2</c:v>
                </c:pt>
                <c:pt idx="1">
                  <c:v>7.70804530818202E-3</c:v>
                </c:pt>
                <c:pt idx="2">
                  <c:v>2.5673042559064703E-3</c:v>
                </c:pt>
                <c:pt idx="3">
                  <c:v>8.6604937354110216E-4</c:v>
                </c:pt>
                <c:pt idx="4">
                  <c:v>3.593597128818806E-4</c:v>
                </c:pt>
                <c:pt idx="5">
                  <c:v>1.2350856656375014E-4</c:v>
                </c:pt>
                <c:pt idx="6">
                  <c:v>6.8087218851038908E-5</c:v>
                </c:pt>
                <c:pt idx="7">
                  <c:v>3.1525810499599104E-5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Perda x Diam'!$Z$1</c:f>
              <c:strCache>
                <c:ptCount val="1"/>
                <c:pt idx="0">
                  <c:v>Hazen</c:v>
                </c:pt>
              </c:strCache>
            </c:strRef>
          </c:tx>
          <c:spPr>
            <a:ln w="63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'Graf - Perda x Diam'!$S$2:$S$13</c:f>
              <c:numCache>
                <c:formatCode>General</c:formatCode>
                <c:ptCount val="12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  <c:pt idx="6">
                  <c:v>85</c:v>
                </c:pt>
                <c:pt idx="7">
                  <c:v>100</c:v>
                </c:pt>
              </c:numCache>
            </c:numRef>
          </c:xVal>
          <c:yVal>
            <c:numRef>
              <c:f>'Graf - Perda x Diam'!$Z$2:$Z$13</c:f>
              <c:numCache>
                <c:formatCode>0.000000</c:formatCode>
                <c:ptCount val="12"/>
                <c:pt idx="0">
                  <c:v>2.1390358397035836E-2</c:v>
                </c:pt>
                <c:pt idx="1">
                  <c:v>6.428438731800613E-3</c:v>
                </c:pt>
                <c:pt idx="2">
                  <c:v>2.168471635313334E-3</c:v>
                </c:pt>
                <c:pt idx="3">
                  <c:v>7.3147920192456533E-4</c:v>
                </c:pt>
                <c:pt idx="4">
                  <c:v>3.0101581544561714E-4</c:v>
                </c:pt>
                <c:pt idx="5">
                  <c:v>1.0154009158483473E-4</c:v>
                </c:pt>
                <c:pt idx="6">
                  <c:v>5.5197033190570952E-5</c:v>
                </c:pt>
                <c:pt idx="7">
                  <c:v>2.5014158852165157E-5</c:v>
                </c:pt>
              </c:numCache>
            </c:numRef>
          </c:yVal>
          <c:smooth val="1"/>
        </c:ser>
        <c:axId val="89993216"/>
        <c:axId val="89995520"/>
      </c:scatterChart>
      <c:scatterChart>
        <c:scatterStyle val="smoothMarker"/>
        <c:ser>
          <c:idx val="2"/>
          <c:order val="2"/>
          <c:tx>
            <c:strRef>
              <c:f>'Graf - Perda x Diam'!$AA$1</c:f>
              <c:strCache>
                <c:ptCount val="1"/>
                <c:pt idx="0">
                  <c:v>Diferença</c:v>
                </c:pt>
              </c:strCache>
            </c:strRef>
          </c:tx>
          <c:spPr>
            <a:ln w="63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'Graf - Perda x Diam'!$S$2:$S$13</c:f>
              <c:numCache>
                <c:formatCode>General</c:formatCode>
                <c:ptCount val="12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75</c:v>
                </c:pt>
                <c:pt idx="6">
                  <c:v>85</c:v>
                </c:pt>
                <c:pt idx="7">
                  <c:v>100</c:v>
                </c:pt>
              </c:numCache>
            </c:numRef>
          </c:xVal>
          <c:yVal>
            <c:numRef>
              <c:f>'Graf - Perda x Diam'!$AA$2:$AA$13</c:f>
              <c:numCache>
                <c:formatCode>0.00%</c:formatCode>
                <c:ptCount val="12"/>
                <c:pt idx="0">
                  <c:v>0.23605845482208321</c:v>
                </c:pt>
                <c:pt idx="1">
                  <c:v>0.19905402069889333</c:v>
                </c:pt>
                <c:pt idx="2">
                  <c:v>0.18392337446254259</c:v>
                </c:pt>
                <c:pt idx="3">
                  <c:v>0.18396992185488625</c:v>
                </c:pt>
                <c:pt idx="4">
                  <c:v>0.19382336223727137</c:v>
                </c:pt>
                <c:pt idx="5">
                  <c:v>0.21635271975859083</c:v>
                </c:pt>
                <c:pt idx="6">
                  <c:v>0.23353040762107358</c:v>
                </c:pt>
                <c:pt idx="7">
                  <c:v>0.26031863337552585</c:v>
                </c:pt>
              </c:numCache>
            </c:numRef>
          </c:yVal>
          <c:smooth val="1"/>
        </c:ser>
        <c:axId val="90020096"/>
        <c:axId val="90018176"/>
      </c:scatterChart>
      <c:valAx>
        <c:axId val="89993216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Diâmetro</a:t>
                </a:r>
              </a:p>
            </c:rich>
          </c:tx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995520"/>
        <c:crosses val="autoZero"/>
        <c:crossBetween val="midCat"/>
      </c:valAx>
      <c:valAx>
        <c:axId val="8999552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Perda</a:t>
                </a:r>
                <a:r>
                  <a:rPr lang="pt-BR" baseline="0"/>
                  <a:t> de Carga</a:t>
                </a:r>
                <a:endParaRPr lang="pt-BR"/>
              </a:p>
            </c:rich>
          </c:tx>
          <c:spPr>
            <a:noFill/>
            <a:ln>
              <a:noFill/>
            </a:ln>
            <a:effectLst/>
          </c:spPr>
        </c:title>
        <c:numFmt formatCode="0.00" sourceLinked="0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993216"/>
        <c:crosses val="autoZero"/>
        <c:crossBetween val="midCat"/>
      </c:valAx>
      <c:valAx>
        <c:axId val="90018176"/>
        <c:scaling>
          <c:orientation val="minMax"/>
        </c:scaling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Diferença</a:t>
                </a:r>
              </a:p>
            </c:rich>
          </c:tx>
          <c:spPr>
            <a:noFill/>
            <a:ln>
              <a:noFill/>
            </a:ln>
            <a:effectLst/>
          </c:spPr>
        </c:title>
        <c:numFmt formatCode="0%" sourceLinked="0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0020096"/>
        <c:crosses val="max"/>
        <c:crossBetween val="midCat"/>
      </c:valAx>
      <c:valAx>
        <c:axId val="90020096"/>
        <c:scaling>
          <c:orientation val="minMax"/>
        </c:scaling>
        <c:delete val="1"/>
        <c:axPos val="b"/>
        <c:numFmt formatCode="General" sourceLinked="1"/>
        <c:tickLblPos val="nextTo"/>
        <c:crossAx val="9001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Perda x Peso</a:t>
            </a:r>
            <a:r>
              <a:rPr lang="pt-BR" baseline="0"/>
              <a:t> (25mm)</a:t>
            </a:r>
            <a:endParaRPr lang="pt-BR"/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smoothMarker"/>
        <c:ser>
          <c:idx val="0"/>
          <c:order val="0"/>
          <c:tx>
            <c:strRef>
              <c:f>'Graf - Perda'!$J$2</c:f>
              <c:strCache>
                <c:ptCount val="1"/>
                <c:pt idx="0">
                  <c:v>FW - Hsiao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Perda'!$I$3:$I$26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'Graf - Perda'!$J$3:$J$26</c:f>
              <c:numCache>
                <c:formatCode>0.000000</c:formatCode>
                <c:ptCount val="24"/>
                <c:pt idx="0">
                  <c:v>2.433652620862297E-2</c:v>
                </c:pt>
                <c:pt idx="1">
                  <c:v>4.4633385861727416E-2</c:v>
                </c:pt>
                <c:pt idx="2">
                  <c:v>6.3641394179327196E-2</c:v>
                </c:pt>
                <c:pt idx="3">
                  <c:v>8.1857990594236346E-2</c:v>
                </c:pt>
                <c:pt idx="4">
                  <c:v>9.9507849580116922E-2</c:v>
                </c:pt>
                <c:pt idx="5">
                  <c:v>0.11671883155525052</c:v>
                </c:pt>
                <c:pt idx="6">
                  <c:v>0.13357321284591558</c:v>
                </c:pt>
                <c:pt idx="7">
                  <c:v>0.15012821668704962</c:v>
                </c:pt>
                <c:pt idx="8">
                  <c:v>0.16642584970296279</c:v>
                </c:pt>
                <c:pt idx="9">
                  <c:v>0.18249820079113888</c:v>
                </c:pt>
                <c:pt idx="10">
                  <c:v>0.19837054509850341</c:v>
                </c:pt>
                <c:pt idx="11">
                  <c:v>0.21406328090857937</c:v>
                </c:pt>
                <c:pt idx="12">
                  <c:v>0.22959319963775332</c:v>
                </c:pt>
                <c:pt idx="13">
                  <c:v>0.24497435248708543</c:v>
                </c:pt>
                <c:pt idx="14">
                  <c:v>0.26021866164372964</c:v>
                </c:pt>
                <c:pt idx="15">
                  <c:v>0.27533636340226292</c:v>
                </c:pt>
                <c:pt idx="16">
                  <c:v>0.29033633707664475</c:v>
                </c:pt>
                <c:pt idx="17">
                  <c:v>0.3052263541427796</c:v>
                </c:pt>
                <c:pt idx="18">
                  <c:v>0.32001327032389754</c:v>
                </c:pt>
                <c:pt idx="19">
                  <c:v>0.33470317600610455</c:v>
                </c:pt>
                <c:pt idx="20">
                  <c:v>0.34930151565814138</c:v>
                </c:pt>
                <c:pt idx="21">
                  <c:v>0.36381318381608435</c:v>
                </c:pt>
                <c:pt idx="22">
                  <c:v>0.37824260308908869</c:v>
                </c:pt>
                <c:pt idx="23">
                  <c:v>0.39259378818964907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Perda'!$K$2</c:f>
              <c:strCache>
                <c:ptCount val="1"/>
                <c:pt idx="0">
                  <c:v>Hazen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Perda'!$I$3:$I$26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'Graf - Perda'!$K$3:$K$26</c:f>
              <c:numCache>
                <c:formatCode>0.000000</c:formatCode>
                <c:ptCount val="24"/>
                <c:pt idx="0">
                  <c:v>2.1390358397035836E-2</c:v>
                </c:pt>
                <c:pt idx="1">
                  <c:v>4.0641697334030141E-2</c:v>
                </c:pt>
                <c:pt idx="2">
                  <c:v>5.9160569108487819E-2</c:v>
                </c:pt>
                <c:pt idx="3">
                  <c:v>7.7219256056027585E-2</c:v>
                </c:pt>
                <c:pt idx="4">
                  <c:v>9.4943291826183329E-2</c:v>
                </c:pt>
                <c:pt idx="5">
                  <c:v>0.11240512660831913</c:v>
                </c:pt>
                <c:pt idx="6">
                  <c:v>0.12965188828161608</c:v>
                </c:pt>
                <c:pt idx="7">
                  <c:v>0.14671664563708009</c:v>
                </c:pt>
                <c:pt idx="8">
                  <c:v>0.1636238567057002</c:v>
                </c:pt>
                <c:pt idx="9">
                  <c:v>0.18039232717255235</c:v>
                </c:pt>
                <c:pt idx="10">
                  <c:v>0.19703695518560674</c:v>
                </c:pt>
                <c:pt idx="11">
                  <c:v>0.21356982663000632</c:v>
                </c:pt>
                <c:pt idx="12">
                  <c:v>0.2300009371127075</c:v>
                </c:pt>
                <c:pt idx="13">
                  <c:v>0.24633868701597478</c:v>
                </c:pt>
                <c:pt idx="14">
                  <c:v>0.26259023216032717</c:v>
                </c:pt>
                <c:pt idx="15">
                  <c:v>0.27876173905869056</c:v>
                </c:pt>
                <c:pt idx="16">
                  <c:v>0.29485857508747132</c:v>
                </c:pt>
                <c:pt idx="17">
                  <c:v>0.31088545303576126</c:v>
                </c:pt>
                <c:pt idx="18">
                  <c:v>0.32684654291209653</c:v>
                </c:pt>
                <c:pt idx="19">
                  <c:v>0.34274555976323273</c:v>
                </c:pt>
                <c:pt idx="20">
                  <c:v>0.3585858335965707</c:v>
                </c:pt>
                <c:pt idx="21">
                  <c:v>0.37437036573365617</c:v>
                </c:pt>
                <c:pt idx="22">
                  <c:v>0.39010187472616326</c:v>
                </c:pt>
                <c:pt idx="23">
                  <c:v>0.40578283413805871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'Graf - Perda'!$L$2</c:f>
              <c:strCache>
                <c:ptCount val="1"/>
                <c:pt idx="0">
                  <c:v>Velocidade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'Graf - Perda'!$I$3:$I$26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'Graf - Perda'!$L$3:$L$26</c:f>
            </c:numRef>
          </c:yVal>
          <c:smooth val="1"/>
        </c:ser>
        <c:ser>
          <c:idx val="3"/>
          <c:order val="3"/>
          <c:tx>
            <c:strRef>
              <c:f>'Graf - Perda'!$M$2</c:f>
              <c:strCache>
                <c:ptCount val="1"/>
                <c:pt idx="0">
                  <c:v>Reynolds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'Graf - Perda'!$I$3:$I$26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'Graf - Perda'!$M$3:$M$26</c:f>
            </c:numRef>
          </c:yVal>
          <c:smooth val="1"/>
        </c:ser>
        <c:ser>
          <c:idx val="4"/>
          <c:order val="4"/>
          <c:tx>
            <c:strRef>
              <c:f>'Graf - Perda'!$N$2</c:f>
              <c:strCache>
                <c:ptCount val="1"/>
                <c:pt idx="0">
                  <c:v>f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'Graf - Perda'!$I$3:$I$26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'Graf - Perda'!$N$3:$N$26</c:f>
            </c:numRef>
          </c:yVal>
          <c:smooth val="1"/>
        </c:ser>
        <c:ser>
          <c:idx val="5"/>
          <c:order val="5"/>
          <c:tx>
            <c:strRef>
              <c:f>'Graf - Perda'!$O$2</c:f>
              <c:strCache>
                <c:ptCount val="1"/>
                <c:pt idx="0">
                  <c:v>Darcy</c:v>
                </c:pt>
              </c:strCache>
            </c:strRef>
          </c:tx>
          <c:spPr>
            <a:ln w="63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Perda'!$I$3:$I$26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'Graf - Perda'!$O$3:$O$26</c:f>
              <c:numCache>
                <c:formatCode>0.000000</c:formatCode>
                <c:ptCount val="24"/>
                <c:pt idx="0">
                  <c:v>2.6439733348330691E-2</c:v>
                </c:pt>
                <c:pt idx="1">
                  <c:v>5.0603707755649339E-2</c:v>
                </c:pt>
                <c:pt idx="2">
                  <c:v>7.4262937231309611E-2</c:v>
                </c:pt>
                <c:pt idx="3">
                  <c:v>9.7647740187192619E-2</c:v>
                </c:pt>
                <c:pt idx="4">
                  <c:v>0.12085186187680422</c:v>
                </c:pt>
                <c:pt idx="5">
                  <c:v>0.14392488032883291</c:v>
                </c:pt>
                <c:pt idx="6">
                  <c:v>0.16689690908230098</c:v>
                </c:pt>
                <c:pt idx="7">
                  <c:v>0.18978791177137194</c:v>
                </c:pt>
                <c:pt idx="8">
                  <c:v>0.212611952681074</c:v>
                </c:pt>
                <c:pt idx="9">
                  <c:v>0.23537939455267537</c:v>
                </c:pt>
                <c:pt idx="10">
                  <c:v>0.25809814100555795</c:v>
                </c:pt>
                <c:pt idx="11">
                  <c:v>0.28077438774056263</c:v>
                </c:pt>
                <c:pt idx="12">
                  <c:v>0.30341310131493249</c:v>
                </c:pt>
                <c:pt idx="13">
                  <c:v>0.32601833753070691</c:v>
                </c:pt>
                <c:pt idx="14">
                  <c:v>0.34859346071309055</c:v>
                </c:pt>
                <c:pt idx="15">
                  <c:v>0.37114129923659689</c:v>
                </c:pt>
                <c:pt idx="16">
                  <c:v>0.39366425863173371</c:v>
                </c:pt>
                <c:pt idx="17">
                  <c:v>0.4161644056382231</c:v>
                </c:pt>
                <c:pt idx="18">
                  <c:v>0.43864353185482624</c:v>
                </c:pt>
                <c:pt idx="19">
                  <c:v>0.46110320274342792</c:v>
                </c:pt>
                <c:pt idx="20">
                  <c:v>0.48354479591539479</c:v>
                </c:pt>
                <c:pt idx="21">
                  <c:v>0.50596953143900714</c:v>
                </c:pt>
                <c:pt idx="22">
                  <c:v>0.52837849611501897</c:v>
                </c:pt>
                <c:pt idx="23">
                  <c:v>0.55077266312881734</c:v>
                </c:pt>
              </c:numCache>
            </c:numRef>
          </c:yVal>
          <c:smooth val="1"/>
        </c:ser>
        <c:axId val="98662656"/>
        <c:axId val="98673024"/>
      </c:scatterChart>
      <c:valAx>
        <c:axId val="98662656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Peso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673024"/>
        <c:crosses val="autoZero"/>
        <c:crossBetween val="midCat"/>
      </c:valAx>
      <c:valAx>
        <c:axId val="9867302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Perda de Carga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0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662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Perda x Peso (32mm)</a:t>
            </a:r>
          </a:p>
        </c:rich>
      </c:tx>
      <c:spPr>
        <a:noFill/>
        <a:ln>
          <a:noFill/>
        </a:ln>
        <a:effectLst/>
      </c:spPr>
    </c:title>
    <c:plotArea>
      <c:layout/>
      <c:scatterChart>
        <c:scatterStyle val="smoothMarker"/>
        <c:ser>
          <c:idx val="0"/>
          <c:order val="0"/>
          <c:tx>
            <c:strRef>
              <c:f>'Graf - Perda'!$R$2</c:f>
              <c:strCache>
                <c:ptCount val="1"/>
                <c:pt idx="0">
                  <c:v>FW - Hsiao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Perda'!$Q$3:$Q$66</c:f>
              <c:numCache>
                <c:formatCode>General</c:formatCode>
                <c:ptCount val="6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</c:numCache>
            </c:numRef>
          </c:xVal>
          <c:yVal>
            <c:numRef>
              <c:f>'Graf - Perda'!$R$3:$R$66</c:f>
              <c:numCache>
                <c:formatCode>0.000000</c:formatCode>
                <c:ptCount val="64"/>
                <c:pt idx="0">
                  <c:v>7.5337504666073522E-3</c:v>
                </c:pt>
                <c:pt idx="1">
                  <c:v>1.3816959276748038E-2</c:v>
                </c:pt>
                <c:pt idx="2">
                  <c:v>1.9701184096034458E-2</c:v>
                </c:pt>
                <c:pt idx="3">
                  <c:v>2.5340415043144431E-2</c:v>
                </c:pt>
                <c:pt idx="4">
                  <c:v>3.0804203598280032E-2</c:v>
                </c:pt>
                <c:pt idx="5">
                  <c:v>3.6132130943966327E-2</c:v>
                </c:pt>
                <c:pt idx="6">
                  <c:v>4.1349666997568563E-2</c:v>
                </c:pt>
                <c:pt idx="7">
                  <c:v>4.6474526102095917E-2</c:v>
                </c:pt>
                <c:pt idx="8">
                  <c:v>5.1519712061903387E-2</c:v>
                </c:pt>
                <c:pt idx="9">
                  <c:v>5.6495158494645328E-2</c:v>
                </c:pt>
                <c:pt idx="10">
                  <c:v>6.1408689715440133E-2</c:v>
                </c:pt>
                <c:pt idx="11">
                  <c:v>6.6266620330435469E-2</c:v>
                </c:pt>
                <c:pt idx="12">
                  <c:v>7.1074148383918845E-2</c:v>
                </c:pt>
                <c:pt idx="13">
                  <c:v>7.583562364387425E-2</c:v>
                </c:pt>
                <c:pt idx="14">
                  <c:v>8.0554736808894592E-2</c:v>
                </c:pt>
                <c:pt idx="15">
                  <c:v>8.5234656683285961E-2</c:v>
                </c:pt>
                <c:pt idx="16">
                  <c:v>8.9878131996883964E-2</c:v>
                </c:pt>
                <c:pt idx="17">
                  <c:v>9.4487568531011756E-2</c:v>
                </c:pt>
                <c:pt idx="18">
                  <c:v>9.9065088581499039E-2</c:v>
                </c:pt>
                <c:pt idx="19">
                  <c:v>0.10361257752215698</c:v>
                </c:pt>
                <c:pt idx="20">
                  <c:v>0.10813172077302312</c:v>
                </c:pt>
                <c:pt idx="21">
                  <c:v>0.11262403351391942</c:v>
                </c:pt>
                <c:pt idx="22">
                  <c:v>0.11709088483234431</c:v>
                </c:pt>
                <c:pt idx="23">
                  <c:v>0.12153351754503634</c:v>
                </c:pt>
                <c:pt idx="24">
                  <c:v>0.1259530646163815</c:v>
                </c:pt>
                <c:pt idx="25">
                  <c:v>0.13035056287076491</c:v>
                </c:pt>
                <c:pt idx="26">
                  <c:v>0.13472696453182728</c:v>
                </c:pt>
                <c:pt idx="27">
                  <c:v>0.13908314700076063</c:v>
                </c:pt>
                <c:pt idx="28">
                  <c:v>0.1434199211956729</c:v>
                </c:pt>
                <c:pt idx="29">
                  <c:v>0.14773803870608895</c:v>
                </c:pt>
                <c:pt idx="30">
                  <c:v>0.1520381979648156</c:v>
                </c:pt>
                <c:pt idx="31">
                  <c:v>0.15632104959947052</c:v>
                </c:pt>
                <c:pt idx="32">
                  <c:v>0.16058720109493591</c:v>
                </c:pt>
                <c:pt idx="33">
                  <c:v>0.16483722087365144</c:v>
                </c:pt>
                <c:pt idx="34">
                  <c:v>0.16907164188141516</c:v>
                </c:pt>
                <c:pt idx="35">
                  <c:v>0.17329096475103245</c:v>
                </c:pt>
                <c:pt idx="36">
                  <c:v>0.17749566060385658</c:v>
                </c:pt>
                <c:pt idx="37">
                  <c:v>0.18168617353932703</c:v>
                </c:pt>
                <c:pt idx="38">
                  <c:v>0.18586292285454775</c:v>
                </c:pt>
                <c:pt idx="39">
                  <c:v>0.19002630502935108</c:v>
                </c:pt>
                <c:pt idx="40">
                  <c:v>0.19417669550685707</c:v>
                </c:pt>
                <c:pt idx="41">
                  <c:v>0.19831445029508143</c:v>
                </c:pt>
                <c:pt idx="42">
                  <c:v>0.20243990741139611</c:v>
                </c:pt>
                <c:pt idx="43">
                  <c:v>0.20655338818856459</c:v>
                </c:pt>
                <c:pt idx="44">
                  <c:v>0.21065519845845351</c:v>
                </c:pt>
                <c:pt idx="45">
                  <c:v>0.21474562962734486</c:v>
                </c:pt>
                <c:pt idx="46">
                  <c:v>0.2188249596549138</c:v>
                </c:pt>
                <c:pt idx="47">
                  <c:v>0.22289345394736831</c:v>
                </c:pt>
                <c:pt idx="48">
                  <c:v>0.22695136617390169</c:v>
                </c:pt>
                <c:pt idx="49">
                  <c:v>0.23099893901448207</c:v>
                </c:pt>
                <c:pt idx="50">
                  <c:v>0.23503640484600388</c:v>
                </c:pt>
                <c:pt idx="51">
                  <c:v>0.23906398637299214</c:v>
                </c:pt>
                <c:pt idx="52">
                  <c:v>0.2430818972083168</c:v>
                </c:pt>
                <c:pt idx="53">
                  <c:v>0.2470903424087563</c:v>
                </c:pt>
                <c:pt idx="54">
                  <c:v>0.25108951896967741</c:v>
                </c:pt>
                <c:pt idx="55">
                  <c:v>0.25507961628265424</c:v>
                </c:pt>
                <c:pt idx="56">
                  <c:v>0.25906081655940172</c:v>
                </c:pt>
                <c:pt idx="57">
                  <c:v>0.2630332952250547</c:v>
                </c:pt>
                <c:pt idx="58">
                  <c:v>0.26699722128350839</c:v>
                </c:pt>
                <c:pt idx="59">
                  <c:v>0.27095275765722354</c:v>
                </c:pt>
                <c:pt idx="60">
                  <c:v>0.274900061503704</c:v>
                </c:pt>
                <c:pt idx="61">
                  <c:v>0.27883928451057621</c:v>
                </c:pt>
                <c:pt idx="62">
                  <c:v>0.28277057317106219</c:v>
                </c:pt>
                <c:pt idx="63">
                  <c:v>0.2866940690414248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Perda'!$S$2</c:f>
              <c:strCache>
                <c:ptCount val="1"/>
                <c:pt idx="0">
                  <c:v>Hazen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Perda'!$Q$3:$Q$66</c:f>
              <c:numCache>
                <c:formatCode>General</c:formatCode>
                <c:ptCount val="6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</c:numCache>
            </c:numRef>
          </c:xVal>
          <c:yVal>
            <c:numRef>
              <c:f>'Graf - Perda'!$S$3:$S$66</c:f>
              <c:numCache>
                <c:formatCode>0.000000</c:formatCode>
                <c:ptCount val="64"/>
                <c:pt idx="0">
                  <c:v>6.428438731800613E-3</c:v>
                </c:pt>
                <c:pt idx="1">
                  <c:v>1.2214038512996654E-2</c:v>
                </c:pt>
                <c:pt idx="2">
                  <c:v>1.777951013224123E-2</c:v>
                </c:pt>
                <c:pt idx="3">
                  <c:v>2.3206682527590804E-2</c:v>
                </c:pt>
                <c:pt idx="4">
                  <c:v>2.8533282293421638E-2</c:v>
                </c:pt>
                <c:pt idx="5">
                  <c:v>3.3781082865914157E-2</c:v>
                </c:pt>
                <c:pt idx="6">
                  <c:v>3.8964247574090352E-2</c:v>
                </c:pt>
                <c:pt idx="7">
                  <c:v>4.4092714572934365E-2</c:v>
                </c:pt>
                <c:pt idx="8">
                  <c:v>4.9173834228007883E-2</c:v>
                </c:pt>
                <c:pt idx="9">
                  <c:v>5.4213258206855505E-2</c:v>
                </c:pt>
                <c:pt idx="10">
                  <c:v>5.9215463845932584E-2</c:v>
                </c:pt>
                <c:pt idx="11">
                  <c:v>6.4184083313093374E-2</c:v>
                </c:pt>
                <c:pt idx="12">
                  <c:v>6.9122120585443536E-2</c:v>
                </c:pt>
                <c:pt idx="13">
                  <c:v>7.4032100227635469E-2</c:v>
                </c:pt>
                <c:pt idx="14">
                  <c:v>7.8916172776510501E-2</c:v>
                </c:pt>
                <c:pt idx="15">
                  <c:v>8.3776191452561571E-2</c:v>
                </c:pt>
                <c:pt idx="16">
                  <c:v>8.8613769311995522E-2</c:v>
                </c:pt>
                <c:pt idx="17">
                  <c:v>9.3430322688067308E-2</c:v>
                </c:pt>
                <c:pt idx="18">
                  <c:v>9.8227104792335485E-2</c:v>
                </c:pt>
                <c:pt idx="19">
                  <c:v>0.10300523210681553</c:v>
                </c:pt>
                <c:pt idx="20">
                  <c:v>0.10776570539774778</c:v>
                </c:pt>
                <c:pt idx="21">
                  <c:v>0.11250942665149981</c:v>
                </c:pt>
                <c:pt idx="22">
                  <c:v>0.11723721287368466</c:v>
                </c:pt>
                <c:pt idx="23">
                  <c:v>0.12194980744382478</c:v>
                </c:pt>
                <c:pt idx="24">
                  <c:v>0.12664788954254311</c:v>
                </c:pt>
                <c:pt idx="25">
                  <c:v>0.13133208204259078</c:v>
                </c:pt>
                <c:pt idx="26">
                  <c:v>0.13600295816354921</c:v>
                </c:pt>
                <c:pt idx="27">
                  <c:v>0.14066104712257096</c:v>
                </c:pt>
                <c:pt idx="28">
                  <c:v>0.14530683896310251</c:v>
                </c:pt>
                <c:pt idx="29">
                  <c:v>0.14994078870541122</c:v>
                </c:pt>
                <c:pt idx="30">
                  <c:v>0.15456331993361985</c:v>
                </c:pt>
                <c:pt idx="31">
                  <c:v>0.15917482791146639</c:v>
                </c:pt>
                <c:pt idx="32">
                  <c:v>0.16377568230151363</c:v>
                </c:pt>
                <c:pt idx="33">
                  <c:v>0.16836622954876512</c:v>
                </c:pt>
                <c:pt idx="34">
                  <c:v>0.17294679497876755</c:v>
                </c:pt>
                <c:pt idx="35">
                  <c:v>0.17751768465157641</c:v>
                </c:pt>
                <c:pt idx="36">
                  <c:v>0.18207918700599218</c:v>
                </c:pt>
                <c:pt idx="37">
                  <c:v>0.18663157432282049</c:v>
                </c:pt>
                <c:pt idx="38">
                  <c:v>0.19117510403131138</c:v>
                </c:pt>
                <c:pt idx="39">
                  <c:v>0.19571001987918249</c:v>
                </c:pt>
                <c:pt idx="40">
                  <c:v>0.20023655298351753</c:v>
                </c:pt>
                <c:pt idx="41">
                  <c:v>0.2047549227772851</c:v>
                </c:pt>
                <c:pt idx="42">
                  <c:v>0.20926533786408016</c:v>
                </c:pt>
                <c:pt idx="43">
                  <c:v>0.21376799679191699</c:v>
                </c:pt>
                <c:pt idx="44">
                  <c:v>0.21826308875540346</c:v>
                </c:pt>
                <c:pt idx="45">
                  <c:v>0.22275079423437022</c:v>
                </c:pt>
                <c:pt idx="46">
                  <c:v>0.22723128557596398</c:v>
                </c:pt>
                <c:pt idx="47">
                  <c:v>0.23170472752630425</c:v>
                </c:pt>
                <c:pt idx="48">
                  <c:v>0.23617127771703214</c:v>
                </c:pt>
                <c:pt idx="49">
                  <c:v>0.240631087111424</c:v>
                </c:pt>
                <c:pt idx="50">
                  <c:v>0.24508430041417109</c:v>
                </c:pt>
                <c:pt idx="51">
                  <c:v>0.24953105644843424</c:v>
                </c:pt>
                <c:pt idx="52">
                  <c:v>0.25397148850337459</c:v>
                </c:pt>
                <c:pt idx="53">
                  <c:v>0.25840572465497813</c:v>
                </c:pt>
                <c:pt idx="54">
                  <c:v>0.26283388806268276</c:v>
                </c:pt>
                <c:pt idx="55">
                  <c:v>0.26725609724404958</c:v>
                </c:pt>
                <c:pt idx="56">
                  <c:v>0.27167246632945241</c:v>
                </c:pt>
                <c:pt idx="57">
                  <c:v>0.27608310529857349</c:v>
                </c:pt>
                <c:pt idx="58">
                  <c:v>0.28048812020029407</c:v>
                </c:pt>
                <c:pt idx="59">
                  <c:v>0.28488761335740598</c:v>
                </c:pt>
                <c:pt idx="60">
                  <c:v>0.28928168355743333</c:v>
                </c:pt>
                <c:pt idx="61">
                  <c:v>0.29367042623070466</c:v>
                </c:pt>
                <c:pt idx="62">
                  <c:v>0.29805393361673999</c:v>
                </c:pt>
                <c:pt idx="63">
                  <c:v>0.30243229491987428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'Graf - Perda'!$T$2</c:f>
              <c:strCache>
                <c:ptCount val="1"/>
                <c:pt idx="0">
                  <c:v>Velocidade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'Graf - Perda'!$Q$3:$Q$66</c:f>
              <c:numCache>
                <c:formatCode>General</c:formatCode>
                <c:ptCount val="6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</c:numCache>
            </c:numRef>
          </c:xVal>
          <c:yVal>
            <c:numRef>
              <c:f>'Graf - Perda'!$T$3:$T$66</c:f>
            </c:numRef>
          </c:yVal>
          <c:smooth val="1"/>
        </c:ser>
        <c:ser>
          <c:idx val="3"/>
          <c:order val="3"/>
          <c:tx>
            <c:strRef>
              <c:f>'Graf - Perda'!$U$2</c:f>
              <c:strCache>
                <c:ptCount val="1"/>
                <c:pt idx="0">
                  <c:v>Reynolds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'Graf - Perda'!$Q$3:$Q$66</c:f>
              <c:numCache>
                <c:formatCode>General</c:formatCode>
                <c:ptCount val="6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</c:numCache>
            </c:numRef>
          </c:xVal>
          <c:yVal>
            <c:numRef>
              <c:f>'Graf - Perda'!$U$3:$U$66</c:f>
            </c:numRef>
          </c:yVal>
          <c:smooth val="1"/>
        </c:ser>
        <c:ser>
          <c:idx val="4"/>
          <c:order val="4"/>
          <c:tx>
            <c:strRef>
              <c:f>'Graf - Perda'!$V$2</c:f>
              <c:strCache>
                <c:ptCount val="1"/>
                <c:pt idx="0">
                  <c:v>f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'Graf - Perda'!$Q$3:$Q$66</c:f>
              <c:numCache>
                <c:formatCode>General</c:formatCode>
                <c:ptCount val="6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</c:numCache>
            </c:numRef>
          </c:xVal>
          <c:yVal>
            <c:numRef>
              <c:f>'Graf - Perda'!$V$3:$V$66</c:f>
            </c:numRef>
          </c:yVal>
          <c:smooth val="1"/>
        </c:ser>
        <c:ser>
          <c:idx val="5"/>
          <c:order val="5"/>
          <c:tx>
            <c:strRef>
              <c:f>'Graf - Perda'!$W$2</c:f>
              <c:strCache>
                <c:ptCount val="1"/>
                <c:pt idx="0">
                  <c:v>Darcy</c:v>
                </c:pt>
              </c:strCache>
            </c:strRef>
          </c:tx>
          <c:spPr>
            <a:ln w="63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Perda'!$Q$3:$Q$66</c:f>
              <c:numCache>
                <c:formatCode>General</c:formatCode>
                <c:ptCount val="6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</c:numCache>
            </c:numRef>
          </c:xVal>
          <c:yVal>
            <c:numRef>
              <c:f>'Graf - Perda'!$W$3:$W$66</c:f>
              <c:numCache>
                <c:formatCode>General</c:formatCode>
                <c:ptCount val="64"/>
                <c:pt idx="0">
                  <c:v>7.70804530818202E-3</c:v>
                </c:pt>
                <c:pt idx="1">
                  <c:v>1.4583667608065754E-2</c:v>
                </c:pt>
                <c:pt idx="2">
                  <c:v>2.1265279740589629E-2</c:v>
                </c:pt>
                <c:pt idx="3">
                  <c:v>2.7839975092303671E-2</c:v>
                </c:pt>
                <c:pt idx="4">
                  <c:v>3.4343687615504104E-2</c:v>
                </c:pt>
                <c:pt idx="5">
                  <c:v>4.07955889871537E-2</c:v>
                </c:pt>
                <c:pt idx="6">
                  <c:v>4.720739940384415E-2</c:v>
                </c:pt>
                <c:pt idx="7">
                  <c:v>5.3586928055980254E-2</c:v>
                </c:pt>
                <c:pt idx="8">
                  <c:v>5.9939699154081573E-2</c:v>
                </c:pt>
                <c:pt idx="9">
                  <c:v>6.6269797044294129E-2</c:v>
                </c:pt>
                <c:pt idx="10">
                  <c:v>7.2580346019669506E-2</c:v>
                </c:pt>
                <c:pt idx="11">
                  <c:v>7.8873801500379412E-2</c:v>
                </c:pt>
                <c:pt idx="12">
                  <c:v>8.5152136212800877E-2</c:v>
                </c:pt>
                <c:pt idx="13">
                  <c:v>9.1416964351206234E-2</c:v>
                </c:pt>
                <c:pt idx="14">
                  <c:v>9.766962730605161E-2</c:v>
                </c:pt>
                <c:pt idx="15">
                  <c:v>0.10391125460644635</c:v>
                </c:pt>
                <c:pt idx="16">
                  <c:v>0.11014280833224546</c:v>
                </c:pt>
                <c:pt idx="17">
                  <c:v>0.11636511618034284</c:v>
                </c:pt>
                <c:pt idx="18">
                  <c:v>0.12257889654767154</c:v>
                </c:pt>
                <c:pt idx="19">
                  <c:v>0.1287847778734745</c:v>
                </c:pt>
                <c:pt idx="20">
                  <c:v>0.13498331377356532</c:v>
                </c:pt>
                <c:pt idx="21">
                  <c:v>0.14117499503707531</c:v>
                </c:pt>
                <c:pt idx="22">
                  <c:v>0.14736025924791282</c:v>
                </c:pt>
                <c:pt idx="23">
                  <c:v>0.1535394985831344</c:v>
                </c:pt>
                <c:pt idx="24">
                  <c:v>0.15971306619455775</c:v>
                </c:pt>
                <c:pt idx="25">
                  <c:v>0.16588128147687498</c:v>
                </c:pt>
                <c:pt idx="26">
                  <c:v>0.17204443445152767</c:v>
                </c:pt>
                <c:pt idx="27">
                  <c:v>0.17820278944172283</c:v>
                </c:pt>
                <c:pt idx="28">
                  <c:v>0.18435658817420897</c:v>
                </c:pt>
                <c:pt idx="29">
                  <c:v>0.19050605241373905</c:v>
                </c:pt>
                <c:pt idx="30">
                  <c:v>0.19665138621371869</c:v>
                </c:pt>
                <c:pt idx="31">
                  <c:v>0.20279277784942804</c:v>
                </c:pt>
                <c:pt idx="32">
                  <c:v>0.20893040148702155</c:v>
                </c:pt>
                <c:pt idx="33">
                  <c:v>0.21506441863126249</c:v>
                </c:pt>
                <c:pt idx="34">
                  <c:v>0.2211949793869146</c:v>
                </c:pt>
                <c:pt idx="35">
                  <c:v>0.22732222356237228</c:v>
                </c:pt>
                <c:pt idx="36">
                  <c:v>0.23344628163905554</c:v>
                </c:pt>
                <c:pt idx="37">
                  <c:v>0.23956727562605501</c:v>
                </c:pt>
                <c:pt idx="38">
                  <c:v>0.24568531981624722</c:v>
                </c:pt>
                <c:pt idx="39">
                  <c:v>0.25180052145745452</c:v>
                </c:pt>
                <c:pt idx="40">
                  <c:v>0.25791298135006291</c:v>
                </c:pt>
                <c:pt idx="41">
                  <c:v>0.26402279438073911</c:v>
                </c:pt>
                <c:pt idx="42">
                  <c:v>0.2701300500004255</c:v>
                </c:pt>
                <c:pt idx="43">
                  <c:v>0.27623483265358201</c:v>
                </c:pt>
                <c:pt idx="44">
                  <c:v>0.28233722216463408</c:v>
                </c:pt>
                <c:pt idx="45">
                  <c:v>0.28843729408674001</c:v>
                </c:pt>
                <c:pt idx="46">
                  <c:v>0.29453512001728754</c:v>
                </c:pt>
                <c:pt idx="47">
                  <c:v>0.30063076788392629</c:v>
                </c:pt>
                <c:pt idx="48">
                  <c:v>0.30672430220444036</c:v>
                </c:pt>
                <c:pt idx="49">
                  <c:v>0.31281578432333518</c:v>
                </c:pt>
                <c:pt idx="50">
                  <c:v>0.31890527262764595</c:v>
                </c:pt>
                <c:pt idx="51">
                  <c:v>0.32499282274415858</c:v>
                </c:pt>
                <c:pt idx="52">
                  <c:v>0.33107848771997245</c:v>
                </c:pt>
                <c:pt idx="53">
                  <c:v>0.33716231818809311</c:v>
                </c:pt>
                <c:pt idx="54">
                  <c:v>0.34324436251955165</c:v>
                </c:pt>
                <c:pt idx="55">
                  <c:v>0.34932466696336906</c:v>
                </c:pt>
                <c:pt idx="56">
                  <c:v>0.35540327577553382</c:v>
                </c:pt>
                <c:pt idx="57">
                  <c:v>0.36148023133803409</c:v>
                </c:pt>
                <c:pt idx="58">
                  <c:v>0.36755557426886559</c:v>
                </c:pt>
                <c:pt idx="59">
                  <c:v>0.37362934352384253</c:v>
                </c:pt>
                <c:pt idx="60">
                  <c:v>0.37970157649094433</c:v>
                </c:pt>
                <c:pt idx="61">
                  <c:v>0.38577230907786209</c:v>
                </c:pt>
                <c:pt idx="62">
                  <c:v>0.39184157579333251</c:v>
                </c:pt>
                <c:pt idx="63">
                  <c:v>0.39790940982279249</c:v>
                </c:pt>
              </c:numCache>
            </c:numRef>
          </c:yVal>
          <c:smooth val="1"/>
        </c:ser>
        <c:axId val="88703744"/>
        <c:axId val="88705664"/>
      </c:scatterChart>
      <c:valAx>
        <c:axId val="88703744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Peso</a:t>
                </a:r>
              </a:p>
            </c:rich>
          </c:tx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705664"/>
        <c:crosses val="autoZero"/>
        <c:crossBetween val="midCat"/>
      </c:valAx>
      <c:valAx>
        <c:axId val="8870566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Perda de Carga</a:t>
                </a:r>
              </a:p>
            </c:rich>
          </c:tx>
          <c:spPr>
            <a:noFill/>
            <a:ln>
              <a:noFill/>
            </a:ln>
            <a:effectLst/>
          </c:spPr>
        </c:title>
        <c:numFmt formatCode="0.00" sourceLinked="0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703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Perda x Peso (40 mm)</a:t>
            </a:r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smoothMarker"/>
        <c:ser>
          <c:idx val="0"/>
          <c:order val="0"/>
          <c:tx>
            <c:strRef>
              <c:f>'Graf - Perda'!$Z$2</c:f>
              <c:strCache>
                <c:ptCount val="1"/>
                <c:pt idx="0">
                  <c:v>FW - Hsiao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Perda'!$Y$3:$Y$159</c:f>
              <c:numCache>
                <c:formatCode>General</c:formatCode>
                <c:ptCount val="15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</c:numCache>
            </c:numRef>
          </c:xVal>
          <c:yVal>
            <c:numRef>
              <c:f>'Graf - Perda'!$Z$3:$Z$159</c:f>
              <c:numCache>
                <c:formatCode>0.000000</c:formatCode>
                <c:ptCount val="157"/>
                <c:pt idx="0">
                  <c:v>2.6102894589780218E-3</c:v>
                </c:pt>
                <c:pt idx="1">
                  <c:v>4.7872919756347587E-3</c:v>
                </c:pt>
                <c:pt idx="2">
                  <c:v>6.8260547523048771E-3</c:v>
                </c:pt>
                <c:pt idx="3">
                  <c:v>8.7799321953166871E-3</c:v>
                </c:pt>
                <c:pt idx="4">
                  <c:v>1.0673022460885013E-2</c:v>
                </c:pt>
                <c:pt idx="5">
                  <c:v>1.2519039614000064E-2</c:v>
                </c:pt>
                <c:pt idx="6">
                  <c:v>1.4326808456746037E-2</c:v>
                </c:pt>
                <c:pt idx="7">
                  <c:v>1.6102466644336563E-2</c:v>
                </c:pt>
                <c:pt idx="8">
                  <c:v>1.7850519727305197E-2</c:v>
                </c:pt>
                <c:pt idx="9">
                  <c:v>1.957440949969165E-2</c:v>
                </c:pt>
                <c:pt idx="10">
                  <c:v>2.1276846925625651E-2</c:v>
                </c:pt>
                <c:pt idx="11">
                  <c:v>2.2960019886155009E-2</c:v>
                </c:pt>
                <c:pt idx="12">
                  <c:v>2.4625729396626751E-2</c:v>
                </c:pt>
                <c:pt idx="13">
                  <c:v>2.6275482562109983E-2</c:v>
                </c:pt>
                <c:pt idx="14">
                  <c:v>2.7910558133696337E-2</c:v>
                </c:pt>
                <c:pt idx="15">
                  <c:v>2.9532054036849963E-2</c:v>
                </c:pt>
                <c:pt idx="16">
                  <c:v>3.1140922649877955E-2</c:v>
                </c:pt>
                <c:pt idx="17">
                  <c:v>3.273799752648722E-2</c:v>
                </c:pt>
                <c:pt idx="18">
                  <c:v>3.4324013998496584E-2</c:v>
                </c:pt>
                <c:pt idx="19">
                  <c:v>3.5899625309122336E-2</c:v>
                </c:pt>
                <c:pt idx="20">
                  <c:v>3.7465415421714124E-2</c:v>
                </c:pt>
                <c:pt idx="21">
                  <c:v>3.9021909314891197E-2</c:v>
                </c:pt>
                <c:pt idx="22">
                  <c:v>4.0569581349289924E-2</c:v>
                </c:pt>
                <c:pt idx="23">
                  <c:v>4.2108862135327586E-2</c:v>
                </c:pt>
                <c:pt idx="24">
                  <c:v>4.3640144221842529E-2</c:v>
                </c:pt>
                <c:pt idx="25">
                  <c:v>4.5163786847141799E-2</c:v>
                </c:pt>
                <c:pt idx="26">
                  <c:v>4.6680119937115967E-2</c:v>
                </c:pt>
                <c:pt idx="27">
                  <c:v>4.8189447493217283E-2</c:v>
                </c:pt>
                <c:pt idx="28">
                  <c:v>4.9692050481877872E-2</c:v>
                </c:pt>
                <c:pt idx="29">
                  <c:v>5.1188189313397116E-2</c:v>
                </c:pt>
                <c:pt idx="30">
                  <c:v>5.2678105980365736E-2</c:v>
                </c:pt>
                <c:pt idx="31">
                  <c:v>5.4162025911860485E-2</c:v>
                </c:pt>
                <c:pt idx="32">
                  <c:v>5.5640159588888335E-2</c:v>
                </c:pt>
                <c:pt idx="33">
                  <c:v>5.7112703958124011E-2</c:v>
                </c:pt>
                <c:pt idx="34">
                  <c:v>5.8579843674316158E-2</c:v>
                </c:pt>
                <c:pt idx="35">
                  <c:v>6.0041752196426615E-2</c:v>
                </c:pt>
                <c:pt idx="36">
                  <c:v>6.1498592758306533E-2</c:v>
                </c:pt>
                <c:pt idx="37">
                  <c:v>6.2950519231270208E-2</c:v>
                </c:pt>
                <c:pt idx="38">
                  <c:v>6.4397676893133138E-2</c:v>
                </c:pt>
                <c:pt idx="39">
                  <c:v>6.5840203115995963E-2</c:v>
                </c:pt>
                <c:pt idx="40">
                  <c:v>6.7278227983171485E-2</c:v>
                </c:pt>
                <c:pt idx="41">
                  <c:v>6.8711874844108983E-2</c:v>
                </c:pt>
                <c:pt idx="42">
                  <c:v>7.0141260814869891E-2</c:v>
                </c:pt>
                <c:pt idx="43">
                  <c:v>7.1566497230642359E-2</c:v>
                </c:pt>
                <c:pt idx="44">
                  <c:v>7.29876900558728E-2</c:v>
                </c:pt>
                <c:pt idx="45">
                  <c:v>7.4404940256839497E-2</c:v>
                </c:pt>
                <c:pt idx="46">
                  <c:v>7.5818344140848273E-2</c:v>
                </c:pt>
                <c:pt idx="47">
                  <c:v>7.7227993665686945E-2</c:v>
                </c:pt>
                <c:pt idx="48">
                  <c:v>7.8633976722509394E-2</c:v>
                </c:pt>
                <c:pt idx="49">
                  <c:v>8.0036377394929123E-2</c:v>
                </c:pt>
                <c:pt idx="50">
                  <c:v>8.1435276196756765E-2</c:v>
                </c:pt>
                <c:pt idx="51">
                  <c:v>8.2830750290525945E-2</c:v>
                </c:pt>
                <c:pt idx="52">
                  <c:v>8.4222873688699032E-2</c:v>
                </c:pt>
                <c:pt idx="53">
                  <c:v>8.5611717439228782E-2</c:v>
                </c:pt>
                <c:pt idx="54">
                  <c:v>8.6997349796954782E-2</c:v>
                </c:pt>
                <c:pt idx="55">
                  <c:v>8.8379836382158891E-2</c:v>
                </c:pt>
                <c:pt idx="56">
                  <c:v>8.9759240327449655E-2</c:v>
                </c:pt>
                <c:pt idx="57">
                  <c:v>9.1135622414025272E-2</c:v>
                </c:pt>
                <c:pt idx="58">
                  <c:v>9.2509041198256578E-2</c:v>
                </c:pt>
                <c:pt idx="59">
                  <c:v>9.3879553129422588E-2</c:v>
                </c:pt>
                <c:pt idx="60">
                  <c:v>9.5247212659363367E-2</c:v>
                </c:pt>
                <c:pt idx="61">
                  <c:v>9.6612072344719094E-2</c:v>
                </c:pt>
                <c:pt idx="62">
                  <c:v>9.7974182942375712E-2</c:v>
                </c:pt>
                <c:pt idx="63">
                  <c:v>9.9333593498664455E-2</c:v>
                </c:pt>
                <c:pt idx="64">
                  <c:v>0.10069035143281677</c:v>
                </c:pt>
                <c:pt idx="65">
                  <c:v>0.10204450261512767</c:v>
                </c:pt>
                <c:pt idx="66">
                  <c:v>0.10339609144023672</c:v>
                </c:pt>
                <c:pt idx="67">
                  <c:v>0.10474516089590247</c:v>
                </c:pt>
                <c:pt idx="68">
                  <c:v>0.10609175262760448</c:v>
                </c:pt>
                <c:pt idx="69">
                  <c:v>0.10743590699929098</c:v>
                </c:pt>
                <c:pt idx="70">
                  <c:v>0.10877766315054443</c:v>
                </c:pt>
                <c:pt idx="71">
                  <c:v>0.11011705905043227</c:v>
                </c:pt>
                <c:pt idx="72">
                  <c:v>0.1114541315482717</c:v>
                </c:pt>
                <c:pt idx="73">
                  <c:v>0.11278891642152922</c:v>
                </c:pt>
                <c:pt idx="74">
                  <c:v>0.1141214484210529</c:v>
                </c:pt>
                <c:pt idx="75">
                  <c:v>0.11545176131381638</c:v>
                </c:pt>
                <c:pt idx="76">
                  <c:v>0.11677988792334566</c:v>
                </c:pt>
                <c:pt idx="77">
                  <c:v>0.11810586016798222</c:v>
                </c:pt>
                <c:pt idx="78">
                  <c:v>0.11942970909712335</c:v>
                </c:pt>
                <c:pt idx="79">
                  <c:v>0.12075146492557016</c:v>
                </c:pt>
                <c:pt idx="80">
                  <c:v>0.12207115706610795</c:v>
                </c:pt>
                <c:pt idx="81">
                  <c:v>0.1233888141604278</c:v>
                </c:pt>
                <c:pt idx="82">
                  <c:v>0.12470446410849186</c:v>
                </c:pt>
                <c:pt idx="83">
                  <c:v>0.12601813409644252</c:v>
                </c:pt>
                <c:pt idx="84">
                  <c:v>0.1273298506231407</c:v>
                </c:pt>
                <c:pt idx="85">
                  <c:v>0.12863963952541832</c:v>
                </c:pt>
                <c:pt idx="86">
                  <c:v>0.12994752600211643</c:v>
                </c:pt>
                <c:pt idx="87">
                  <c:v>0.13125353463698991</c:v>
                </c:pt>
                <c:pt idx="88">
                  <c:v>0.13255768942053583</c:v>
                </c:pt>
                <c:pt idx="89">
                  <c:v>0.13386001377080944</c:v>
                </c:pt>
                <c:pt idx="90">
                  <c:v>0.13516053055329072</c:v>
                </c:pt>
                <c:pt idx="91">
                  <c:v>0.13645926209984738</c:v>
                </c:pt>
                <c:pt idx="92">
                  <c:v>0.13775623022685002</c:v>
                </c:pt>
                <c:pt idx="93">
                  <c:v>0.13905145625248233</c:v>
                </c:pt>
                <c:pt idx="94">
                  <c:v>0.14034496101329511</c:v>
                </c:pt>
                <c:pt idx="95">
                  <c:v>0.14163676488003957</c:v>
                </c:pt>
                <c:pt idx="96">
                  <c:v>0.14292688777281998</c:v>
                </c:pt>
                <c:pt idx="97">
                  <c:v>0.14421534917560597</c:v>
                </c:pt>
                <c:pt idx="98">
                  <c:v>0.14550216815013037</c:v>
                </c:pt>
                <c:pt idx="99">
                  <c:v>0.14678736334920992</c:v>
                </c:pt>
                <c:pt idx="100">
                  <c:v>0.14807095302951703</c:v>
                </c:pt>
                <c:pt idx="101">
                  <c:v>0.14935295506383012</c:v>
                </c:pt>
                <c:pt idx="102">
                  <c:v>0.15063338695278863</c:v>
                </c:pt>
                <c:pt idx="103">
                  <c:v>0.15191226583617756</c:v>
                </c:pt>
                <c:pt idx="104">
                  <c:v>0.15318960850376304</c:v>
                </c:pt>
                <c:pt idx="105">
                  <c:v>0.15446543140570665</c:v>
                </c:pt>
                <c:pt idx="106">
                  <c:v>0.15573975066256998</c:v>
                </c:pt>
                <c:pt idx="107">
                  <c:v>0.15701258207493729</c:v>
                </c:pt>
                <c:pt idx="108">
                  <c:v>0.15828394113266678</c:v>
                </c:pt>
                <c:pt idx="109">
                  <c:v>0.15955384302379721</c:v>
                </c:pt>
                <c:pt idx="110">
                  <c:v>0.16082230264311664</c:v>
                </c:pt>
                <c:pt idx="111">
                  <c:v>0.162089334600414</c:v>
                </c:pt>
                <c:pt idx="112">
                  <c:v>0.16335495322842764</c:v>
                </c:pt>
                <c:pt idx="113">
                  <c:v>0.16461917259050218</c:v>
                </c:pt>
                <c:pt idx="114">
                  <c:v>0.16588200648797077</c:v>
                </c:pt>
                <c:pt idx="115">
                  <c:v>0.16714346846727082</c:v>
                </c:pt>
                <c:pt idx="116">
                  <c:v>0.16840357182680843</c:v>
                </c:pt>
                <c:pt idx="117">
                  <c:v>0.16966232962357755</c:v>
                </c:pt>
                <c:pt idx="118">
                  <c:v>0.17091975467955267</c:v>
                </c:pt>
                <c:pt idx="119">
                  <c:v>0.1721758595878565</c:v>
                </c:pt>
                <c:pt idx="120">
                  <c:v>0.17343065671871749</c:v>
                </c:pt>
                <c:pt idx="121">
                  <c:v>0.17468415822522268</c:v>
                </c:pt>
                <c:pt idx="122">
                  <c:v>0.17593637604887732</c:v>
                </c:pt>
                <c:pt idx="123">
                  <c:v>0.17718732192497919</c:v>
                </c:pt>
                <c:pt idx="124">
                  <c:v>0.1784370073878114</c:v>
                </c:pt>
                <c:pt idx="125">
                  <c:v>0.17968544377566559</c:v>
                </c:pt>
                <c:pt idx="126">
                  <c:v>0.1809326422357021</c:v>
                </c:pt>
                <c:pt idx="127">
                  <c:v>0.1821786137286491</c:v>
                </c:pt>
                <c:pt idx="128">
                  <c:v>0.18342336903335354</c:v>
                </c:pt>
                <c:pt idx="129">
                  <c:v>0.18466691875118443</c:v>
                </c:pt>
                <c:pt idx="130">
                  <c:v>0.185909273310297</c:v>
                </c:pt>
                <c:pt idx="131">
                  <c:v>0.18715044296976344</c:v>
                </c:pt>
                <c:pt idx="132">
                  <c:v>0.18839043782357393</c:v>
                </c:pt>
                <c:pt idx="133">
                  <c:v>0.18962926780451392</c:v>
                </c:pt>
                <c:pt idx="134">
                  <c:v>0.19086694268792237</c:v>
                </c:pt>
                <c:pt idx="135">
                  <c:v>0.19210347209533274</c:v>
                </c:pt>
                <c:pt idx="136">
                  <c:v>0.19333886549800794</c:v>
                </c:pt>
                <c:pt idx="137">
                  <c:v>0.19457313222036651</c:v>
                </c:pt>
                <c:pt idx="138">
                  <c:v>0.19580628144330411</c:v>
                </c:pt>
                <c:pt idx="139">
                  <c:v>0.19703832220742171</c:v>
                </c:pt>
                <c:pt idx="140">
                  <c:v>0.1982692634161545</c:v>
                </c:pt>
                <c:pt idx="141">
                  <c:v>0.19949911383881036</c:v>
                </c:pt>
                <c:pt idx="142">
                  <c:v>0.20072788211352108</c:v>
                </c:pt>
                <c:pt idx="143">
                  <c:v>0.20195557675010783</c:v>
                </c:pt>
                <c:pt idx="144">
                  <c:v>0.20318220613286439</c:v>
                </c:pt>
                <c:pt idx="145">
                  <c:v>0.20440777852326092</c:v>
                </c:pt>
                <c:pt idx="146">
                  <c:v>0.20563230206257202</c:v>
                </c:pt>
                <c:pt idx="147">
                  <c:v>0.20685578477443201</c:v>
                </c:pt>
                <c:pt idx="148">
                  <c:v>0.20807823456731661</c:v>
                </c:pt>
                <c:pt idx="149">
                  <c:v>0.2092996592369577</c:v>
                </c:pt>
                <c:pt idx="150">
                  <c:v>0.21052006646869104</c:v>
                </c:pt>
                <c:pt idx="151">
                  <c:v>0.21173946383974049</c:v>
                </c:pt>
                <c:pt idx="152">
                  <c:v>0.21295785882143928</c:v>
                </c:pt>
                <c:pt idx="153">
                  <c:v>0.21417525878139262</c:v>
                </c:pt>
                <c:pt idx="154">
                  <c:v>0.21539167098558151</c:v>
                </c:pt>
                <c:pt idx="155">
                  <c:v>0.2166071026004108</c:v>
                </c:pt>
                <c:pt idx="156">
                  <c:v>0.21782156069470268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Perda'!$AA$2</c:f>
              <c:strCache>
                <c:ptCount val="1"/>
                <c:pt idx="0">
                  <c:v>Hazen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Perda'!$Y$3:$Y$159</c:f>
              <c:numCache>
                <c:formatCode>General</c:formatCode>
                <c:ptCount val="15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</c:numCache>
            </c:numRef>
          </c:xVal>
          <c:yVal>
            <c:numRef>
              <c:f>'Graf - Perda'!$AA$3:$AA$159</c:f>
              <c:numCache>
                <c:formatCode>0.000000</c:formatCode>
                <c:ptCount val="157"/>
                <c:pt idx="0">
                  <c:v>2.168471635313334E-3</c:v>
                </c:pt>
                <c:pt idx="1">
                  <c:v>4.1200977676019938E-3</c:v>
                </c:pt>
                <c:pt idx="2">
                  <c:v>5.9974692176512374E-3</c:v>
                </c:pt>
                <c:pt idx="3">
                  <c:v>7.8281889134077E-3</c:v>
                </c:pt>
                <c:pt idx="4">
                  <c:v>9.6249829697516841E-3</c:v>
                </c:pt>
                <c:pt idx="5">
                  <c:v>1.1395196106098033E-2</c:v>
                </c:pt>
                <c:pt idx="6">
                  <c:v>1.314360596419261E-2</c:v>
                </c:pt>
                <c:pt idx="7">
                  <c:v>1.4873564929908498E-2</c:v>
                </c:pt>
                <c:pt idx="8">
                  <c:v>1.6587552463639531E-2</c:v>
                </c:pt>
                <c:pt idx="9">
                  <c:v>1.828747501285671E-2</c:v>
                </c:pt>
                <c:pt idx="10">
                  <c:v>1.9974842894063032E-2</c:v>
                </c:pt>
                <c:pt idx="11">
                  <c:v>2.1650881327455074E-2</c:v>
                </c:pt>
                <c:pt idx="12">
                  <c:v>2.3316603628927804E-2</c:v>
                </c:pt>
                <c:pt idx="13">
                  <c:v>2.4972861396679265E-2</c:v>
                </c:pt>
                <c:pt idx="14">
                  <c:v>2.6620380060061073E-2</c:v>
                </c:pt>
                <c:pt idx="15">
                  <c:v>2.8259784756255148E-2</c:v>
                </c:pt>
                <c:pt idx="16">
                  <c:v>2.9891619609080142E-2</c:v>
                </c:pt>
                <c:pt idx="17">
                  <c:v>3.1516362382829621E-2</c:v>
                </c:pt>
                <c:pt idx="18">
                  <c:v>3.3134435816807986E-2</c:v>
                </c:pt>
                <c:pt idx="19">
                  <c:v>3.4746216528057559E-2</c:v>
                </c:pt>
                <c:pt idx="20">
                  <c:v>3.6352042099823074E-2</c:v>
                </c:pt>
                <c:pt idx="21">
                  <c:v>3.7952216794451141E-2</c:v>
                </c:pt>
                <c:pt idx="22">
                  <c:v>3.9547016208174635E-2</c:v>
                </c:pt>
                <c:pt idx="23">
                  <c:v>4.1136691101322148E-2</c:v>
                </c:pt>
                <c:pt idx="24">
                  <c:v>4.2721470578343079E-2</c:v>
                </c:pt>
                <c:pt idx="25">
                  <c:v>4.4301564749646728E-2</c:v>
                </c:pt>
                <c:pt idx="26">
                  <c:v>4.5877166976398251E-2</c:v>
                </c:pt>
                <c:pt idx="27">
                  <c:v>4.7448455776653423E-2</c:v>
                </c:pt>
                <c:pt idx="28">
                  <c:v>4.9015596454206549E-2</c:v>
                </c:pt>
                <c:pt idx="29">
                  <c:v>5.0578742498665986E-2</c:v>
                </c:pt>
                <c:pt idx="30">
                  <c:v>5.2138036795449746E-2</c:v>
                </c:pt>
                <c:pt idx="31">
                  <c:v>5.3693612676808486E-2</c:v>
                </c:pt>
                <c:pt idx="32">
                  <c:v>5.5245594839082243E-2</c:v>
                </c:pt>
                <c:pt idx="33">
                  <c:v>5.6794100146753158E-2</c:v>
                </c:pt>
                <c:pt idx="34">
                  <c:v>5.8339238340187394E-2</c:v>
                </c:pt>
                <c:pt idx="35">
                  <c:v>5.9881112661023674E-2</c:v>
                </c:pt>
                <c:pt idx="36">
                  <c:v>6.1419820406814846E-2</c:v>
                </c:pt>
                <c:pt idx="37">
                  <c:v>6.2955453424621846E-2</c:v>
                </c:pt>
                <c:pt idx="38">
                  <c:v>6.4488098551707979E-2</c:v>
                </c:pt>
                <c:pt idx="39">
                  <c:v>6.6017838010216739E-2</c:v>
                </c:pt>
                <c:pt idx="40">
                  <c:v>6.7544749761665898E-2</c:v>
                </c:pt>
                <c:pt idx="41">
                  <c:v>6.906890782623179E-2</c:v>
                </c:pt>
                <c:pt idx="42">
                  <c:v>7.0590382571074667E-2</c:v>
                </c:pt>
                <c:pt idx="43">
                  <c:v>7.2109240971358374E-2</c:v>
                </c:pt>
                <c:pt idx="44">
                  <c:v>7.3625546847111048E-2</c:v>
                </c:pt>
                <c:pt idx="45">
                  <c:v>7.513936107865056E-2</c:v>
                </c:pt>
                <c:pt idx="46">
                  <c:v>7.6650741802939071E-2</c:v>
                </c:pt>
                <c:pt idx="47">
                  <c:v>7.8159744592923894E-2</c:v>
                </c:pt>
                <c:pt idx="48">
                  <c:v>7.9666422621662583E-2</c:v>
                </c:pt>
                <c:pt idx="49">
                  <c:v>8.1170826812808045E-2</c:v>
                </c:pt>
                <c:pt idx="50">
                  <c:v>8.2673005978837408E-2</c:v>
                </c:pt>
                <c:pt idx="51">
                  <c:v>8.4173006948241855E-2</c:v>
                </c:pt>
                <c:pt idx="52">
                  <c:v>8.56708746827574E-2</c:v>
                </c:pt>
                <c:pt idx="53">
                  <c:v>8.7166652385586962E-2</c:v>
                </c:pt>
                <c:pt idx="54">
                  <c:v>8.8660381601459934E-2</c:v>
                </c:pt>
                <c:pt idx="55">
                  <c:v>9.0152102309285692E-2</c:v>
                </c:pt>
                <c:pt idx="56">
                  <c:v>9.1641853008066682E-2</c:v>
                </c:pt>
                <c:pt idx="57">
                  <c:v>9.3129670796674238E-2</c:v>
                </c:pt>
                <c:pt idx="58">
                  <c:v>9.4615591448023131E-2</c:v>
                </c:pt>
                <c:pt idx="59">
                  <c:v>9.6099649478125881E-2</c:v>
                </c:pt>
                <c:pt idx="60">
                  <c:v>9.7581878210461645E-2</c:v>
                </c:pt>
                <c:pt idx="61">
                  <c:v>9.9062309836044291E-2</c:v>
                </c:pt>
                <c:pt idx="62">
                  <c:v>0.100540975469549</c:v>
                </c:pt>
                <c:pt idx="63">
                  <c:v>0.10201790520180777</c:v>
                </c:pt>
                <c:pt idx="64">
                  <c:v>0.10349312814896584</c:v>
                </c:pt>
                <c:pt idx="65">
                  <c:v>0.10496667249855789</c:v>
                </c:pt>
                <c:pt idx="66">
                  <c:v>0.10643856555274099</c:v>
                </c:pt>
                <c:pt idx="67">
                  <c:v>0.1079088337689004</c:v>
                </c:pt>
                <c:pt idx="68">
                  <c:v>0.10937750279782223</c:v>
                </c:pt>
                <c:pt idx="69">
                  <c:v>0.11084459751961467</c:v>
                </c:pt>
                <c:pt idx="70">
                  <c:v>0.11231014207753751</c:v>
                </c:pt>
                <c:pt idx="71">
                  <c:v>0.11377415990989331</c:v>
                </c:pt>
                <c:pt idx="72">
                  <c:v>0.11523667378011265</c:v>
                </c:pt>
                <c:pt idx="73">
                  <c:v>0.11669770580516185</c:v>
                </c:pt>
                <c:pt idx="74">
                  <c:v>0.11815727748238813</c:v>
                </c:pt>
                <c:pt idx="75">
                  <c:v>0.11961540971490556</c:v>
                </c:pt>
                <c:pt idx="76">
                  <c:v>0.12107212283562158</c:v>
                </c:pt>
                <c:pt idx="77">
                  <c:v>0.12252743662999185</c:v>
                </c:pt>
                <c:pt idx="78">
                  <c:v>0.12398137035758905</c:v>
                </c:pt>
                <c:pt idx="79">
                  <c:v>0.12543394277255637</c:v>
                </c:pt>
                <c:pt idx="80">
                  <c:v>0.12688517214302295</c:v>
                </c:pt>
                <c:pt idx="81">
                  <c:v>0.12833507626954188</c:v>
                </c:pt>
                <c:pt idx="82">
                  <c:v>0.12978367250261233</c:v>
                </c:pt>
                <c:pt idx="83">
                  <c:v>0.13123097775934076</c:v>
                </c:pt>
                <c:pt idx="84">
                  <c:v>0.13267700853929759</c:v>
                </c:pt>
                <c:pt idx="85">
                  <c:v>0.13412178093961119</c:v>
                </c:pt>
                <c:pt idx="86">
                  <c:v>0.13556531066934718</c:v>
                </c:pt>
                <c:pt idx="87">
                  <c:v>0.13700761306321571</c:v>
                </c:pt>
                <c:pt idx="88">
                  <c:v>0.13844870309464591</c:v>
                </c:pt>
                <c:pt idx="89">
                  <c:v>0.13988859538825665</c:v>
                </c:pt>
                <c:pt idx="90">
                  <c:v>0.14132730423176984</c:v>
                </c:pt>
                <c:pt idx="91">
                  <c:v>0.14276484358738439</c:v>
                </c:pt>
                <c:pt idx="92">
                  <c:v>0.14420122710265232</c:v>
                </c:pt>
                <c:pt idx="93">
                  <c:v>0.14563646812087222</c:v>
                </c:pt>
                <c:pt idx="94">
                  <c:v>0.1470705796910389</c:v>
                </c:pt>
                <c:pt idx="95">
                  <c:v>0.14850357457736196</c:v>
                </c:pt>
                <c:pt idx="96">
                  <c:v>0.14993546526838158</c:v>
                </c:pt>
                <c:pt idx="97">
                  <c:v>0.15136626398570352</c:v>
                </c:pt>
                <c:pt idx="98">
                  <c:v>0.1527959826923683</c:v>
                </c:pt>
                <c:pt idx="99">
                  <c:v>0.15422463310087736</c:v>
                </c:pt>
                <c:pt idx="100">
                  <c:v>0.15565222668089318</c:v>
                </c:pt>
                <c:pt idx="101">
                  <c:v>0.15707877466662648</c:v>
                </c:pt>
                <c:pt idx="102">
                  <c:v>0.15850428806393199</c:v>
                </c:pt>
                <c:pt idx="103">
                  <c:v>0.15992877765712066</c:v>
                </c:pt>
                <c:pt idx="104">
                  <c:v>0.16135225401550443</c:v>
                </c:pt>
                <c:pt idx="105">
                  <c:v>0.16277472749969205</c:v>
                </c:pt>
                <c:pt idx="106">
                  <c:v>0.16419620826763701</c:v>
                </c:pt>
                <c:pt idx="107">
                  <c:v>0.16561670628045935</c:v>
                </c:pt>
                <c:pt idx="108">
                  <c:v>0.16703623130804554</c:v>
                </c:pt>
                <c:pt idx="109">
                  <c:v>0.16845479293444085</c:v>
                </c:pt>
                <c:pt idx="110">
                  <c:v>0.16987240056304131</c:v>
                </c:pt>
                <c:pt idx="111">
                  <c:v>0.1712890634215945</c:v>
                </c:pt>
                <c:pt idx="112">
                  <c:v>0.17270479056702046</c:v>
                </c:pt>
                <c:pt idx="113">
                  <c:v>0.17411959089005499</c:v>
                </c:pt>
                <c:pt idx="114">
                  <c:v>0.17553347311973241</c:v>
                </c:pt>
                <c:pt idx="115">
                  <c:v>0.17694644582770516</c:v>
                </c:pt>
                <c:pt idx="116">
                  <c:v>0.17835851743241429</c:v>
                </c:pt>
                <c:pt idx="117">
                  <c:v>0.17976969620311148</c:v>
                </c:pt>
                <c:pt idx="118">
                  <c:v>0.18117999026374784</c:v>
                </c:pt>
                <c:pt idx="119">
                  <c:v>0.18258940759672412</c:v>
                </c:pt>
                <c:pt idx="120">
                  <c:v>0.18399795604651603</c:v>
                </c:pt>
                <c:pt idx="121">
                  <c:v>0.18540564332317802</c:v>
                </c:pt>
                <c:pt idx="122">
                  <c:v>0.18681247700572859</c:v>
                </c:pt>
                <c:pt idx="123">
                  <c:v>0.18821846454542526</c:v>
                </c:pt>
                <c:pt idx="124">
                  <c:v>0.18962361326892996</c:v>
                </c:pt>
                <c:pt idx="125">
                  <c:v>0.19102793038137211</c:v>
                </c:pt>
                <c:pt idx="126">
                  <c:v>0.19243142296931529</c:v>
                </c:pt>
                <c:pt idx="127">
                  <c:v>0.19383409800362236</c:v>
                </c:pt>
                <c:pt idx="128">
                  <c:v>0.19523596234223803</c:v>
                </c:pt>
                <c:pt idx="129">
                  <c:v>0.19663702273287434</c:v>
                </c:pt>
                <c:pt idx="130">
                  <c:v>0.19803728581562077</c:v>
                </c:pt>
                <c:pt idx="131">
                  <c:v>0.19943675812546544</c:v>
                </c:pt>
                <c:pt idx="132">
                  <c:v>0.20083544609474535</c:v>
                </c:pt>
                <c:pt idx="133">
                  <c:v>0.20223335605551512</c:v>
                </c:pt>
                <c:pt idx="134">
                  <c:v>0.20363049424185065</c:v>
                </c:pt>
                <c:pt idx="135">
                  <c:v>0.20502686679207557</c:v>
                </c:pt>
                <c:pt idx="136">
                  <c:v>0.20642247975092839</c:v>
                </c:pt>
                <c:pt idx="137">
                  <c:v>0.20781733907166</c:v>
                </c:pt>
                <c:pt idx="138">
                  <c:v>0.20921145061807178</c:v>
                </c:pt>
                <c:pt idx="139">
                  <c:v>0.2106048201664931</c:v>
                </c:pt>
                <c:pt idx="140">
                  <c:v>0.21199745340770143</c:v>
                </c:pt>
                <c:pt idx="141">
                  <c:v>0.21338935594878686</c:v>
                </c:pt>
                <c:pt idx="142">
                  <c:v>0.2147805333149653</c:v>
                </c:pt>
                <c:pt idx="143">
                  <c:v>0.21617099095133427</c:v>
                </c:pt>
                <c:pt idx="144">
                  <c:v>0.21756073422458708</c:v>
                </c:pt>
                <c:pt idx="145">
                  <c:v>0.21894976842467068</c:v>
                </c:pt>
                <c:pt idx="146">
                  <c:v>0.22033809876640414</c:v>
                </c:pt>
                <c:pt idx="147">
                  <c:v>0.22172573039104906</c:v>
                </c:pt>
                <c:pt idx="148">
                  <c:v>0.2231126683678345</c:v>
                </c:pt>
                <c:pt idx="149">
                  <c:v>0.22449891769544572</c:v>
                </c:pt>
                <c:pt idx="150">
                  <c:v>0.22588448330346805</c:v>
                </c:pt>
                <c:pt idx="151">
                  <c:v>0.22726937005379361</c:v>
                </c:pt>
                <c:pt idx="152">
                  <c:v>0.22865358274198958</c:v>
                </c:pt>
                <c:pt idx="153">
                  <c:v>0.23003712609863136</c:v>
                </c:pt>
                <c:pt idx="154">
                  <c:v>0.23142000479059971</c:v>
                </c:pt>
                <c:pt idx="155">
                  <c:v>0.23280222342234158</c:v>
                </c:pt>
                <c:pt idx="156">
                  <c:v>0.23418378653710295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'Graf - Perda'!$AB$2</c:f>
              <c:strCache>
                <c:ptCount val="1"/>
                <c:pt idx="0">
                  <c:v>Velocidade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'Graf - Perda'!$Y$3:$Y$159</c:f>
              <c:numCache>
                <c:formatCode>General</c:formatCode>
                <c:ptCount val="15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</c:numCache>
            </c:numRef>
          </c:xVal>
          <c:yVal>
            <c:numRef>
              <c:f>'Graf - Perda'!$AB$3:$AB$159</c:f>
            </c:numRef>
          </c:yVal>
          <c:smooth val="1"/>
        </c:ser>
        <c:ser>
          <c:idx val="3"/>
          <c:order val="3"/>
          <c:tx>
            <c:strRef>
              <c:f>'Graf - Perda'!$AC$2</c:f>
              <c:strCache>
                <c:ptCount val="1"/>
                <c:pt idx="0">
                  <c:v>Reynolds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'Graf - Perda'!$Y$3:$Y$159</c:f>
              <c:numCache>
                <c:formatCode>General</c:formatCode>
                <c:ptCount val="15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</c:numCache>
            </c:numRef>
          </c:xVal>
          <c:yVal>
            <c:numRef>
              <c:f>'Graf - Perda'!$AC$3:$AC$159</c:f>
            </c:numRef>
          </c:yVal>
          <c:smooth val="1"/>
        </c:ser>
        <c:ser>
          <c:idx val="4"/>
          <c:order val="4"/>
          <c:tx>
            <c:strRef>
              <c:f>'Graf - Perda'!$AD$2</c:f>
              <c:strCache>
                <c:ptCount val="1"/>
                <c:pt idx="0">
                  <c:v>f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'Graf - Perda'!$Y$3:$Y$159</c:f>
              <c:numCache>
                <c:formatCode>General</c:formatCode>
                <c:ptCount val="15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</c:numCache>
            </c:numRef>
          </c:xVal>
          <c:yVal>
            <c:numRef>
              <c:f>'Graf - Perda'!$AD$3:$AD$159</c:f>
            </c:numRef>
          </c:yVal>
          <c:smooth val="1"/>
        </c:ser>
        <c:ser>
          <c:idx val="5"/>
          <c:order val="5"/>
          <c:tx>
            <c:strRef>
              <c:f>'Graf - Perda'!$AE$2</c:f>
              <c:strCache>
                <c:ptCount val="1"/>
                <c:pt idx="0">
                  <c:v>Darcy</c:v>
                </c:pt>
              </c:strCache>
            </c:strRef>
          </c:tx>
          <c:spPr>
            <a:ln w="63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Perda'!$Y$3:$Y$159</c:f>
              <c:numCache>
                <c:formatCode>General</c:formatCode>
                <c:ptCount val="15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</c:numCache>
            </c:numRef>
          </c:xVal>
          <c:yVal>
            <c:numRef>
              <c:f>'Graf - Perda'!$AE$3:$AE$159</c:f>
              <c:numCache>
                <c:formatCode>General</c:formatCode>
                <c:ptCount val="157"/>
                <c:pt idx="0">
                  <c:v>2.6306594438267189E-3</c:v>
                </c:pt>
                <c:pt idx="1">
                  <c:v>4.9474256099885164E-3</c:v>
                </c:pt>
                <c:pt idx="2">
                  <c:v>7.1898170422658716E-3</c:v>
                </c:pt>
                <c:pt idx="3">
                  <c:v>9.3909810456888673E-3</c:v>
                </c:pt>
                <c:pt idx="4">
                  <c:v>1.1564669422703757E-2</c:v>
                </c:pt>
                <c:pt idx="5">
                  <c:v>1.3718246845113548E-2</c:v>
                </c:pt>
                <c:pt idx="6">
                  <c:v>1.5856228519650684E-2</c:v>
                </c:pt>
                <c:pt idx="7">
                  <c:v>1.7981629910527295E-2</c:v>
                </c:pt>
                <c:pt idx="8">
                  <c:v>2.0096588267790177E-2</c:v>
                </c:pt>
                <c:pt idx="9">
                  <c:v>2.220268637349029E-2</c:v>
                </c:pt>
                <c:pt idx="10">
                  <c:v>2.4301136693296168E-2</c:v>
                </c:pt>
                <c:pt idx="11">
                  <c:v>2.6392893314861755E-2</c:v>
                </c:pt>
                <c:pt idx="12">
                  <c:v>2.8478723624552931E-2</c:v>
                </c:pt>
                <c:pt idx="13">
                  <c:v>3.0559256170351521E-2</c:v>
                </c:pt>
                <c:pt idx="14">
                  <c:v>3.2635013747937952E-2</c:v>
                </c:pt>
                <c:pt idx="15">
                  <c:v>3.4706436946054887E-2</c:v>
                </c:pt>
                <c:pt idx="16">
                  <c:v>3.677390132210933E-2</c:v>
                </c:pt>
                <c:pt idx="17">
                  <c:v>3.8837730201532736E-2</c:v>
                </c:pt>
                <c:pt idx="18">
                  <c:v>4.089820439507217E-2</c:v>
                </c:pt>
                <c:pt idx="19">
                  <c:v>4.2955569697918021E-2</c:v>
                </c:pt>
                <c:pt idx="20">
                  <c:v>4.5010042761616902E-2</c:v>
                </c:pt>
                <c:pt idx="21">
                  <c:v>4.7061815751830327E-2</c:v>
                </c:pt>
                <c:pt idx="22">
                  <c:v>4.9111060086268948E-2</c:v>
                </c:pt>
                <c:pt idx="23">
                  <c:v>5.1157929466179641E-2</c:v>
                </c:pt>
                <c:pt idx="24">
                  <c:v>5.320256235850053E-2</c:v>
                </c:pt>
                <c:pt idx="25">
                  <c:v>5.5245084046017155E-2</c:v>
                </c:pt>
                <c:pt idx="26">
                  <c:v>5.7285608334275206E-2</c:v>
                </c:pt>
                <c:pt idx="27">
                  <c:v>5.9324238983184084E-2</c:v>
                </c:pt>
                <c:pt idx="28">
                  <c:v>6.1361070915872395E-2</c:v>
                </c:pt>
                <c:pt idx="29">
                  <c:v>6.3396191245868289E-2</c:v>
                </c:pt>
                <c:pt idx="30">
                  <c:v>6.5429680154999198E-2</c:v>
                </c:pt>
                <c:pt idx="31">
                  <c:v>6.7461611647777031E-2</c:v>
                </c:pt>
                <c:pt idx="32">
                  <c:v>6.9492054202929393E-2</c:v>
                </c:pt>
                <c:pt idx="33">
                  <c:v>7.152107133876244E-2</c:v>
                </c:pt>
                <c:pt idx="34">
                  <c:v>7.354872210592979E-2</c:v>
                </c:pt>
                <c:pt idx="35">
                  <c:v>7.5575061518716555E-2</c:v>
                </c:pt>
                <c:pt idx="36">
                  <c:v>7.7600140933991105E-2</c:v>
                </c:pt>
                <c:pt idx="37">
                  <c:v>7.962400838540401E-2</c:v>
                </c:pt>
                <c:pt idx="38">
                  <c:v>8.1646708879148586E-2</c:v>
                </c:pt>
                <c:pt idx="39">
                  <c:v>8.3668284656567074E-2</c:v>
                </c:pt>
                <c:pt idx="40">
                  <c:v>8.5688775428048217E-2</c:v>
                </c:pt>
                <c:pt idx="41">
                  <c:v>8.7708218581972558E-2</c:v>
                </c:pt>
                <c:pt idx="42">
                  <c:v>8.9726649371892286E-2</c:v>
                </c:pt>
                <c:pt idx="43">
                  <c:v>9.1744101084663243E-2</c:v>
                </c:pt>
                <c:pt idx="44">
                  <c:v>9.3760605191851823E-2</c:v>
                </c:pt>
                <c:pt idx="45">
                  <c:v>9.5776191486412365E-2</c:v>
                </c:pt>
                <c:pt idx="46">
                  <c:v>9.7790888206354745E-2</c:v>
                </c:pt>
                <c:pt idx="47">
                  <c:v>9.9804722146887903E-2</c:v>
                </c:pt>
                <c:pt idx="48">
                  <c:v>0.10181771876233027</c:v>
                </c:pt>
                <c:pt idx="49">
                  <c:v>0.10382990225890715</c:v>
                </c:pt>
                <c:pt idx="50">
                  <c:v>0.10584129567941675</c:v>
                </c:pt>
                <c:pt idx="51">
                  <c:v>0.10785192098061931</c:v>
                </c:pt>
                <c:pt idx="52">
                  <c:v>0.10986179910410311</c:v>
                </c:pt>
                <c:pt idx="53">
                  <c:v>0.11187095004128832</c:v>
                </c:pt>
                <c:pt idx="54">
                  <c:v>0.11387939289315234</c:v>
                </c:pt>
                <c:pt idx="55">
                  <c:v>0.11588714592519335</c:v>
                </c:pt>
                <c:pt idx="56">
                  <c:v>0.11789422661808809</c:v>
                </c:pt>
                <c:pt idx="57">
                  <c:v>0.11990065171445138</c:v>
                </c:pt>
                <c:pt idx="58">
                  <c:v>0.12190643726205851</c:v>
                </c:pt>
                <c:pt idx="59">
                  <c:v>0.12391159865385278</c:v>
                </c:pt>
                <c:pt idx="60">
                  <c:v>0.12591615066502665</c:v>
                </c:pt>
                <c:pt idx="61">
                  <c:v>0.12792010748743524</c:v>
                </c:pt>
                <c:pt idx="62">
                  <c:v>0.12992348276157248</c:v>
                </c:pt>
                <c:pt idx="63">
                  <c:v>0.13192628960631947</c:v>
                </c:pt>
                <c:pt idx="64">
                  <c:v>0.13392854064665172</c:v>
                </c:pt>
                <c:pt idx="65">
                  <c:v>0.13593024803947432</c:v>
                </c:pt>
                <c:pt idx="66">
                  <c:v>0.13793142349773774</c:v>
                </c:pt>
                <c:pt idx="67">
                  <c:v>0.13993207831297369</c:v>
                </c:pt>
                <c:pt idx="68">
                  <c:v>0.14193222337637346</c:v>
                </c:pt>
                <c:pt idx="69">
                  <c:v>0.14393186919852549</c:v>
                </c:pt>
                <c:pt idx="70">
                  <c:v>0.14593102592791349</c:v>
                </c:pt>
                <c:pt idx="71">
                  <c:v>0.14792970336826933</c:v>
                </c:pt>
                <c:pt idx="72">
                  <c:v>0.1499279109948676</c:v>
                </c:pt>
                <c:pt idx="73">
                  <c:v>0.15192565796983828</c:v>
                </c:pt>
                <c:pt idx="74">
                  <c:v>0.15392295315657023</c:v>
                </c:pt>
                <c:pt idx="75">
                  <c:v>0.1559198051332702</c:v>
                </c:pt>
                <c:pt idx="76">
                  <c:v>0.15791622220573759</c:v>
                </c:pt>
                <c:pt idx="77">
                  <c:v>0.15991221241940981</c:v>
                </c:pt>
                <c:pt idx="78">
                  <c:v>0.16190778357072871</c:v>
                </c:pt>
                <c:pt idx="79">
                  <c:v>0.16390294321787341</c:v>
                </c:pt>
                <c:pt idx="80">
                  <c:v>0.16589769869090407</c:v>
                </c:pt>
                <c:pt idx="81">
                  <c:v>0.16789205710135474</c:v>
                </c:pt>
                <c:pt idx="82">
                  <c:v>0.1698860253513107</c:v>
                </c:pt>
                <c:pt idx="83">
                  <c:v>0.1718796101420059</c:v>
                </c:pt>
                <c:pt idx="84">
                  <c:v>0.17387281798196899</c:v>
                </c:pt>
                <c:pt idx="85">
                  <c:v>0.17586565519474881</c:v>
                </c:pt>
                <c:pt idx="86">
                  <c:v>0.17785812792624311</c:v>
                </c:pt>
                <c:pt idx="87">
                  <c:v>0.17985024215165854</c:v>
                </c:pt>
                <c:pt idx="88">
                  <c:v>0.18184200368212025</c:v>
                </c:pt>
                <c:pt idx="89">
                  <c:v>0.18383341817095716</c:v>
                </c:pt>
                <c:pt idx="90">
                  <c:v>0.18582449111967714</c:v>
                </c:pt>
                <c:pt idx="91">
                  <c:v>0.18781522788365573</c:v>
                </c:pt>
                <c:pt idx="92">
                  <c:v>0.18980563367755085</c:v>
                </c:pt>
                <c:pt idx="93">
                  <c:v>0.19179571358046194</c:v>
                </c:pt>
                <c:pt idx="94">
                  <c:v>0.19378547254084702</c:v>
                </c:pt>
                <c:pt idx="95">
                  <c:v>0.19577491538121297</c:v>
                </c:pt>
                <c:pt idx="96">
                  <c:v>0.19776404680258872</c:v>
                </c:pt>
                <c:pt idx="97">
                  <c:v>0.19975287138879758</c:v>
                </c:pt>
                <c:pt idx="98">
                  <c:v>0.20174139361053559</c:v>
                </c:pt>
                <c:pt idx="99">
                  <c:v>0.20372961782926974</c:v>
                </c:pt>
                <c:pt idx="100">
                  <c:v>0.2057175483009645</c:v>
                </c:pt>
                <c:pt idx="101">
                  <c:v>0.20770518917964428</c:v>
                </c:pt>
                <c:pt idx="102">
                  <c:v>0.20969254452080455</c:v>
                </c:pt>
                <c:pt idx="103">
                  <c:v>0.21167961828467449</c:v>
                </c:pt>
                <c:pt idx="104">
                  <c:v>0.21366641433934339</c:v>
                </c:pt>
                <c:pt idx="105">
                  <c:v>0.21565293646375494</c:v>
                </c:pt>
                <c:pt idx="106">
                  <c:v>0.21763918835057697</c:v>
                </c:pt>
                <c:pt idx="107">
                  <c:v>0.21962517360895342</c:v>
                </c:pt>
                <c:pt idx="108">
                  <c:v>0.22161089576714391</c:v>
                </c:pt>
                <c:pt idx="109">
                  <c:v>0.22359635827505664</c:v>
                </c:pt>
                <c:pt idx="110">
                  <c:v>0.22558156450667971</c:v>
                </c:pt>
                <c:pt idx="111">
                  <c:v>0.22756651776241557</c:v>
                </c:pt>
                <c:pt idx="112">
                  <c:v>0.22955122127132443</c:v>
                </c:pt>
                <c:pt idx="113">
                  <c:v>0.23153567819327939</c:v>
                </c:pt>
                <c:pt idx="114">
                  <c:v>0.23351989162103848</c:v>
                </c:pt>
                <c:pt idx="115">
                  <c:v>0.23550386458223804</c:v>
                </c:pt>
                <c:pt idx="116">
                  <c:v>0.23748760004130831</c:v>
                </c:pt>
                <c:pt idx="117">
                  <c:v>0.23947110090131943</c:v>
                </c:pt>
                <c:pt idx="118">
                  <c:v>0.24145437000575662</c:v>
                </c:pt>
                <c:pt idx="119">
                  <c:v>0.24343741014023054</c:v>
                </c:pt>
                <c:pt idx="120">
                  <c:v>0.24542022403412378</c:v>
                </c:pt>
                <c:pt idx="121">
                  <c:v>0.24740281436217834</c:v>
                </c:pt>
                <c:pt idx="122">
                  <c:v>0.24938518374602581</c:v>
                </c:pt>
                <c:pt idx="123">
                  <c:v>0.25136733475566186</c:v>
                </c:pt>
                <c:pt idx="124">
                  <c:v>0.25334926991086898</c:v>
                </c:pt>
                <c:pt idx="125">
                  <c:v>0.2553309916825881</c:v>
                </c:pt>
                <c:pt idx="126">
                  <c:v>0.2573125024942437</c:v>
                </c:pt>
                <c:pt idx="127">
                  <c:v>0.25929380472302183</c:v>
                </c:pt>
                <c:pt idx="128">
                  <c:v>0.26127490070110382</c:v>
                </c:pt>
                <c:pt idx="129">
                  <c:v>0.26325579271685889</c:v>
                </c:pt>
                <c:pt idx="130">
                  <c:v>0.26523648301599562</c:v>
                </c:pt>
                <c:pt idx="131">
                  <c:v>0.26721697380267417</c:v>
                </c:pt>
                <c:pt idx="132">
                  <c:v>0.26919726724058285</c:v>
                </c:pt>
                <c:pt idx="133">
                  <c:v>0.27117736545397719</c:v>
                </c:pt>
                <c:pt idx="134">
                  <c:v>0.27315727052868594</c:v>
                </c:pt>
                <c:pt idx="135">
                  <c:v>0.27513698451308422</c:v>
                </c:pt>
                <c:pt idx="136">
                  <c:v>0.27711650941903399</c:v>
                </c:pt>
                <c:pt idx="137">
                  <c:v>0.27909584722279562</c:v>
                </c:pt>
                <c:pt idx="138">
                  <c:v>0.28107499986590961</c:v>
                </c:pt>
                <c:pt idx="139">
                  <c:v>0.28305396925605059</c:v>
                </c:pt>
                <c:pt idx="140">
                  <c:v>0.28503275726785299</c:v>
                </c:pt>
                <c:pt idx="141">
                  <c:v>0.28701136574371422</c:v>
                </c:pt>
                <c:pt idx="142">
                  <c:v>0.28898979649456885</c:v>
                </c:pt>
                <c:pt idx="143">
                  <c:v>0.29096805130064185</c:v>
                </c:pt>
                <c:pt idx="144">
                  <c:v>0.29294613191217755</c:v>
                </c:pt>
                <c:pt idx="145">
                  <c:v>0.294924040050146</c:v>
                </c:pt>
                <c:pt idx="146">
                  <c:v>0.29690177740692947</c:v>
                </c:pt>
                <c:pt idx="147">
                  <c:v>0.29887934564698643</c:v>
                </c:pt>
                <c:pt idx="148">
                  <c:v>0.30085674640749782</c:v>
                </c:pt>
                <c:pt idx="149">
                  <c:v>0.30283398129899203</c:v>
                </c:pt>
                <c:pt idx="150">
                  <c:v>0.30481105190595315</c:v>
                </c:pt>
                <c:pt idx="151">
                  <c:v>0.30678795978741014</c:v>
                </c:pt>
                <c:pt idx="152">
                  <c:v>0.3087647064775107</c:v>
                </c:pt>
                <c:pt idx="153">
                  <c:v>0.31074129348607649</c:v>
                </c:pt>
                <c:pt idx="154">
                  <c:v>0.31271772229914352</c:v>
                </c:pt>
                <c:pt idx="155">
                  <c:v>0.31469399437948697</c:v>
                </c:pt>
                <c:pt idx="156">
                  <c:v>0.31667011116713178</c:v>
                </c:pt>
              </c:numCache>
            </c:numRef>
          </c:yVal>
          <c:smooth val="1"/>
        </c:ser>
        <c:axId val="98876800"/>
        <c:axId val="98702080"/>
      </c:scatterChart>
      <c:valAx>
        <c:axId val="98876800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Peso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02080"/>
        <c:crosses val="autoZero"/>
        <c:crossBetween val="midCat"/>
      </c:valAx>
      <c:valAx>
        <c:axId val="9870208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Perda de Carga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0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8768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Perda x Peso (50 mm)</a:t>
            </a:r>
          </a:p>
        </c:rich>
      </c:tx>
      <c:spPr>
        <a:noFill/>
        <a:ln>
          <a:noFill/>
        </a:ln>
        <a:effectLst/>
      </c:spPr>
    </c:title>
    <c:plotArea>
      <c:layout/>
      <c:scatterChart>
        <c:scatterStyle val="smoothMarker"/>
        <c:ser>
          <c:idx val="0"/>
          <c:order val="0"/>
          <c:tx>
            <c:strRef>
              <c:f>'Graf - Perda'!$AI$2</c:f>
              <c:strCache>
                <c:ptCount val="1"/>
                <c:pt idx="0">
                  <c:v>FW - Hsiao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Perda'!$AH$3:$AH$387</c:f>
              <c:numCache>
                <c:formatCode>General</c:formatCode>
                <c:ptCount val="38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</c:numCache>
            </c:numRef>
          </c:xVal>
          <c:yVal>
            <c:numRef>
              <c:f>'Graf - Perda'!$AI$3:$AI$387</c:f>
              <c:numCache>
                <c:formatCode>0.000000</c:formatCode>
                <c:ptCount val="385"/>
                <c:pt idx="0">
                  <c:v>9.0441156630451807E-4</c:v>
                </c:pt>
                <c:pt idx="1">
                  <c:v>1.6586981260446252E-3</c:v>
                </c:pt>
                <c:pt idx="2">
                  <c:v>2.3650874614608913E-3</c:v>
                </c:pt>
                <c:pt idx="3">
                  <c:v>3.0420657760778591E-3</c:v>
                </c:pt>
                <c:pt idx="4">
                  <c:v>3.6979825849779795E-3</c:v>
                </c:pt>
                <c:pt idx="5">
                  <c:v>4.3375895293846179E-3</c:v>
                </c:pt>
                <c:pt idx="6">
                  <c:v>4.9639442215667308E-3</c:v>
                </c:pt>
                <c:pt idx="7">
                  <c:v>5.5791732327159158E-3</c:v>
                </c:pt>
                <c:pt idx="8">
                  <c:v>6.1848376433480141E-3</c:v>
                </c:pt>
                <c:pt idx="9">
                  <c:v>6.7821299642505366E-3</c:v>
                </c:pt>
                <c:pt idx="10">
                  <c:v>7.371989488690874E-3</c:v>
                </c:pt>
                <c:pt idx="11">
                  <c:v>7.9551742724158839E-3</c:v>
                </c:pt>
                <c:pt idx="12">
                  <c:v>8.5323083301704974E-3</c:v>
                </c:pt>
                <c:pt idx="13">
                  <c:v>9.1039138428383112E-3</c:v>
                </c:pt>
                <c:pt idx="14">
                  <c:v>9.6704338713502619E-3</c:v>
                </c:pt>
                <c:pt idx="15">
                  <c:v>1.023224882427954E-2</c:v>
                </c:pt>
                <c:pt idx="16">
                  <c:v>1.0789688681105424E-2</c:v>
                </c:pt>
                <c:pt idx="17">
                  <c:v>1.1343042251029159E-2</c:v>
                </c:pt>
                <c:pt idx="18">
                  <c:v>1.1892564311389605E-2</c:v>
                </c:pt>
                <c:pt idx="19">
                  <c:v>1.2438481197514588E-2</c:v>
                </c:pt>
                <c:pt idx="20">
                  <c:v>1.298099524068423E-2</c:v>
                </c:pt>
                <c:pt idx="21">
                  <c:v>1.3520288335183735E-2</c:v>
                </c:pt>
                <c:pt idx="22">
                  <c:v>1.4056524837209176E-2</c:v>
                </c:pt>
                <c:pt idx="23">
                  <c:v>1.4589853944406282E-2</c:v>
                </c:pt>
                <c:pt idx="24">
                  <c:v>1.5120411666867166E-2</c:v>
                </c:pt>
                <c:pt idx="25">
                  <c:v>1.5648322473270512E-2</c:v>
                </c:pt>
                <c:pt idx="26">
                  <c:v>1.6173700676146079E-2</c:v>
                </c:pt>
                <c:pt idx="27">
                  <c:v>1.6696651605739382E-2</c:v>
                </c:pt>
                <c:pt idx="28">
                  <c:v>1.7217272611135634E-2</c:v>
                </c:pt>
                <c:pt idx="29">
                  <c:v>1.7735653919143179E-2</c:v>
                </c:pt>
                <c:pt idx="30">
                  <c:v>1.8251879375213428E-2</c:v>
                </c:pt>
                <c:pt idx="31">
                  <c:v>1.8766027085881161E-2</c:v>
                </c:pt>
                <c:pt idx="32">
                  <c:v>1.9278169978482661E-2</c:v>
                </c:pt>
                <c:pt idx="33">
                  <c:v>1.97883762909867E-2</c:v>
                </c:pt>
                <c:pt idx="34">
                  <c:v>2.0296710002462671E-2</c:v>
                </c:pt>
                <c:pt idx="35">
                  <c:v>2.0803231212870307E-2</c:v>
                </c:pt>
                <c:pt idx="36">
                  <c:v>2.1307996479378963E-2</c:v>
                </c:pt>
                <c:pt idx="37">
                  <c:v>2.1811059115231686E-2</c:v>
                </c:pt>
                <c:pt idx="38">
                  <c:v>2.2312469456201103E-2</c:v>
                </c:pt>
                <c:pt idx="39">
                  <c:v>2.2812275098892356E-2</c:v>
                </c:pt>
                <c:pt idx="40">
                  <c:v>2.3310521114495643E-2</c:v>
                </c:pt>
                <c:pt idx="41">
                  <c:v>2.3807250241056063E-2</c:v>
                </c:pt>
                <c:pt idx="42">
                  <c:v>2.4302503056878155E-2</c:v>
                </c:pt>
                <c:pt idx="43">
                  <c:v>2.4796318137312826E-2</c:v>
                </c:pt>
                <c:pt idx="44">
                  <c:v>2.5288732196859558E-2</c:v>
                </c:pt>
                <c:pt idx="45">
                  <c:v>2.577978021825544E-2</c:v>
                </c:pt>
                <c:pt idx="46">
                  <c:v>2.626949556999951E-2</c:v>
                </c:pt>
                <c:pt idx="47">
                  <c:v>2.6757910113572359E-2</c:v>
                </c:pt>
                <c:pt idx="48">
                  <c:v>2.7245054301449613E-2</c:v>
                </c:pt>
                <c:pt idx="49">
                  <c:v>2.7730957266872545E-2</c:v>
                </c:pt>
                <c:pt idx="50">
                  <c:v>2.8215646906219204E-2</c:v>
                </c:pt>
                <c:pt idx="51">
                  <c:v>2.8699149954719158E-2</c:v>
                </c:pt>
                <c:pt idx="52">
                  <c:v>2.9181492056167106E-2</c:v>
                </c:pt>
                <c:pt idx="53">
                  <c:v>2.9662697827216207E-2</c:v>
                </c:pt>
                <c:pt idx="54">
                  <c:v>3.0142790916763383E-2</c:v>
                </c:pt>
                <c:pt idx="55">
                  <c:v>3.0621794060885554E-2</c:v>
                </c:pt>
                <c:pt idx="56">
                  <c:v>3.1099729133732028E-2</c:v>
                </c:pt>
                <c:pt idx="57">
                  <c:v>3.1576617194736846E-2</c:v>
                </c:pt>
                <c:pt idx="58">
                  <c:v>3.2052478532477148E-2</c:v>
                </c:pt>
                <c:pt idx="59">
                  <c:v>3.2527332705466136E-2</c:v>
                </c:pt>
                <c:pt idx="60">
                  <c:v>3.3001198580145538E-2</c:v>
                </c:pt>
                <c:pt idx="61">
                  <c:v>3.3474094366309326E-2</c:v>
                </c:pt>
                <c:pt idx="62">
                  <c:v>3.3946037650173677E-2</c:v>
                </c:pt>
                <c:pt idx="63">
                  <c:v>3.4417045425282788E-2</c:v>
                </c:pt>
                <c:pt idx="64">
                  <c:v>3.4887134121424246E-2</c:v>
                </c:pt>
                <c:pt idx="65">
                  <c:v>3.5356319631711076E-2</c:v>
                </c:pt>
                <c:pt idx="66">
                  <c:v>3.5824617337972028E-2</c:v>
                </c:pt>
                <c:pt idx="67">
                  <c:v>3.6292042134580579E-2</c:v>
                </c:pt>
                <c:pt idx="68">
                  <c:v>3.6758608450838143E-2</c:v>
                </c:pt>
                <c:pt idx="69">
                  <c:v>3.7224330272021919E-2</c:v>
                </c:pt>
                <c:pt idx="70">
                  <c:v>3.7689221159191558E-2</c:v>
                </c:pt>
                <c:pt idx="71">
                  <c:v>3.8153294267847367E-2</c:v>
                </c:pt>
                <c:pt idx="72">
                  <c:v>3.8616562365519226E-2</c:v>
                </c:pt>
                <c:pt idx="73">
                  <c:v>3.9079037848362815E-2</c:v>
                </c:pt>
                <c:pt idx="74">
                  <c:v>3.954073275683169E-2</c:v>
                </c:pt>
                <c:pt idx="75">
                  <c:v>4.0001658790487109E-2</c:v>
                </c:pt>
                <c:pt idx="76">
                  <c:v>4.0461827322005213E-2</c:v>
                </c:pt>
                <c:pt idx="77">
                  <c:v>4.0921249410434277E-2</c:v>
                </c:pt>
                <c:pt idx="78">
                  <c:v>4.1379935813751351E-2</c:v>
                </c:pt>
                <c:pt idx="79">
                  <c:v>4.1837897000763048E-2</c:v>
                </c:pt>
                <c:pt idx="80">
                  <c:v>4.229514316239405E-2</c:v>
                </c:pt>
                <c:pt idx="81">
                  <c:v>4.2751684222400714E-2</c:v>
                </c:pt>
                <c:pt idx="82">
                  <c:v>4.3207529847545653E-2</c:v>
                </c:pt>
                <c:pt idx="83">
                  <c:v>4.3662689457267582E-2</c:v>
                </c:pt>
                <c:pt idx="84">
                  <c:v>4.4117172232876346E-2</c:v>
                </c:pt>
                <c:pt idx="85">
                  <c:v>4.4570987126302364E-2</c:v>
                </c:pt>
                <c:pt idx="86">
                  <c:v>4.5024142868425363E-2</c:v>
                </c:pt>
                <c:pt idx="87">
                  <c:v>4.547664797701037E-2</c:v>
                </c:pt>
                <c:pt idx="88">
                  <c:v>4.5928510764270791E-2</c:v>
                </c:pt>
                <c:pt idx="89">
                  <c:v>4.6379739344080718E-2</c:v>
                </c:pt>
                <c:pt idx="90">
                  <c:v>4.683034163885829E-2</c:v>
                </c:pt>
                <c:pt idx="91">
                  <c:v>4.7280325386135982E-2</c:v>
                </c:pt>
                <c:pt idx="92">
                  <c:v>4.7729698144837136E-2</c:v>
                </c:pt>
                <c:pt idx="93">
                  <c:v>4.8178467301273578E-2</c:v>
                </c:pt>
                <c:pt idx="94">
                  <c:v>4.8626640074881246E-2</c:v>
                </c:pt>
                <c:pt idx="95">
                  <c:v>4.9074223523706113E-2</c:v>
                </c:pt>
                <c:pt idx="96">
                  <c:v>4.9521224549654276E-2</c:v>
                </c:pt>
                <c:pt idx="97">
                  <c:v>4.9967649903520137E-2</c:v>
                </c:pt>
                <c:pt idx="98">
                  <c:v>5.0413506189801754E-2</c:v>
                </c:pt>
                <c:pt idx="99">
                  <c:v>5.0858799871316161E-2</c:v>
                </c:pt>
                <c:pt idx="100">
                  <c:v>5.1303537273624564E-2</c:v>
                </c:pt>
                <c:pt idx="101">
                  <c:v>5.1747724589276761E-2</c:v>
                </c:pt>
                <c:pt idx="102">
                  <c:v>5.2191367881884089E-2</c:v>
                </c:pt>
                <c:pt idx="103">
                  <c:v>5.2634473090029242E-2</c:v>
                </c:pt>
                <c:pt idx="104">
                  <c:v>5.3077046031020578E-2</c:v>
                </c:pt>
                <c:pt idx="105">
                  <c:v>5.3519092404500451E-2</c:v>
                </c:pt>
                <c:pt idx="106">
                  <c:v>5.3960617795911645E-2</c:v>
                </c:pt>
                <c:pt idx="107">
                  <c:v>5.4401627679831345E-2</c:v>
                </c:pt>
                <c:pt idx="108">
                  <c:v>5.4842127423176568E-2</c:v>
                </c:pt>
                <c:pt idx="109">
                  <c:v>5.528212228829011E-2</c:v>
                </c:pt>
                <c:pt idx="110">
                  <c:v>5.5721617435909435E-2</c:v>
                </c:pt>
                <c:pt idx="111">
                  <c:v>5.6160617928025673E-2</c:v>
                </c:pt>
                <c:pt idx="112">
                  <c:v>5.6599128730637639E-2</c:v>
                </c:pt>
                <c:pt idx="113">
                  <c:v>5.7037154716404741E-2</c:v>
                </c:pt>
                <c:pt idx="114">
                  <c:v>5.7474700667204837E-2</c:v>
                </c:pt>
                <c:pt idx="115">
                  <c:v>5.7911771276599647E-2</c:v>
                </c:pt>
                <c:pt idx="116">
                  <c:v>5.8348371152213127E-2</c:v>
                </c:pt>
                <c:pt idx="117">
                  <c:v>5.8784504818024927E-2</c:v>
                </c:pt>
                <c:pt idx="118">
                  <c:v>5.922017671658527E-2</c:v>
                </c:pt>
                <c:pt idx="119">
                  <c:v>5.9655391211151959E-2</c:v>
                </c:pt>
                <c:pt idx="120">
                  <c:v>6.0090152587754499E-2</c:v>
                </c:pt>
                <c:pt idx="121">
                  <c:v>6.0524465057187414E-2</c:v>
                </c:pt>
                <c:pt idx="122">
                  <c:v>6.0958332756936441E-2</c:v>
                </c:pt>
                <c:pt idx="123">
                  <c:v>6.1391759753040703E-2</c:v>
                </c:pt>
                <c:pt idx="124">
                  <c:v>6.182475004189187E-2</c:v>
                </c:pt>
                <c:pt idx="125">
                  <c:v>6.2257307551974617E-2</c:v>
                </c:pt>
                <c:pt idx="126">
                  <c:v>6.2689436145550531E-2</c:v>
                </c:pt>
                <c:pt idx="127">
                  <c:v>6.3121139620286301E-2</c:v>
                </c:pt>
                <c:pt idx="128">
                  <c:v>6.3552421710830531E-2</c:v>
                </c:pt>
                <c:pt idx="129">
                  <c:v>6.3983286090339347E-2</c:v>
                </c:pt>
                <c:pt idx="130">
                  <c:v>6.4413736371953897E-2</c:v>
                </c:pt>
                <c:pt idx="131">
                  <c:v>6.4843776110231496E-2</c:v>
                </c:pt>
                <c:pt idx="132">
                  <c:v>6.5273408802531976E-2</c:v>
                </c:pt>
                <c:pt idx="133">
                  <c:v>6.5702637890361029E-2</c:v>
                </c:pt>
                <c:pt idx="134">
                  <c:v>6.6131466760672386E-2</c:v>
                </c:pt>
                <c:pt idx="135">
                  <c:v>6.6559898747129337E-2</c:v>
                </c:pt>
                <c:pt idx="136">
                  <c:v>6.6987937131329542E-2</c:v>
                </c:pt>
                <c:pt idx="137">
                  <c:v>6.7415585143992054E-2</c:v>
                </c:pt>
                <c:pt idx="138">
                  <c:v>6.7842845966108248E-2</c:v>
                </c:pt>
                <c:pt idx="139">
                  <c:v>6.8269722730060267E-2</c:v>
                </c:pt>
                <c:pt idx="140">
                  <c:v>6.8696218520705135E-2</c:v>
                </c:pt>
                <c:pt idx="141">
                  <c:v>6.9122336376427521E-2</c:v>
                </c:pt>
                <c:pt idx="142">
                  <c:v>6.9548079290162282E-2</c:v>
                </c:pt>
                <c:pt idx="143">
                  <c:v>6.997345021038727E-2</c:v>
                </c:pt>
                <c:pt idx="144">
                  <c:v>7.0398452042087709E-2</c:v>
                </c:pt>
                <c:pt idx="145">
                  <c:v>7.0823087647692948E-2</c:v>
                </c:pt>
                <c:pt idx="146">
                  <c:v>7.1247359847987052E-2</c:v>
                </c:pt>
                <c:pt idx="147">
                  <c:v>7.1671271422994134E-2</c:v>
                </c:pt>
                <c:pt idx="148">
                  <c:v>7.2094825112838282E-2</c:v>
                </c:pt>
                <c:pt idx="149">
                  <c:v>7.2518023618580077E-2</c:v>
                </c:pt>
                <c:pt idx="150">
                  <c:v>7.2940869603030187E-2</c:v>
                </c:pt>
                <c:pt idx="151">
                  <c:v>7.3363365691540713E-2</c:v>
                </c:pt>
                <c:pt idx="152">
                  <c:v>7.3785514472774802E-2</c:v>
                </c:pt>
                <c:pt idx="153">
                  <c:v>7.4207318499456013E-2</c:v>
                </c:pt>
                <c:pt idx="154">
                  <c:v>7.462878028909721E-2</c:v>
                </c:pt>
                <c:pt idx="155">
                  <c:v>7.5049902324710122E-2</c:v>
                </c:pt>
                <c:pt idx="156">
                  <c:v>7.5470687055496172E-2</c:v>
                </c:pt>
                <c:pt idx="157">
                  <c:v>7.5891136897519515E-2</c:v>
                </c:pt>
                <c:pt idx="158">
                  <c:v>7.6311254234361914E-2</c:v>
                </c:pt>
                <c:pt idx="159">
                  <c:v>7.6731041417760604E-2</c:v>
                </c:pt>
                <c:pt idx="160">
                  <c:v>7.7150500768230865E-2</c:v>
                </c:pt>
                <c:pt idx="161">
                  <c:v>7.7569634575671481E-2</c:v>
                </c:pt>
                <c:pt idx="162">
                  <c:v>7.7988445099954493E-2</c:v>
                </c:pt>
                <c:pt idx="163">
                  <c:v>7.8406934571501608E-2</c:v>
                </c:pt>
                <c:pt idx="164">
                  <c:v>7.8825105191844311E-2</c:v>
                </c:pt>
                <c:pt idx="165">
                  <c:v>7.9242959134171592E-2</c:v>
                </c:pt>
                <c:pt idx="166">
                  <c:v>7.966049854386302E-2</c:v>
                </c:pt>
                <c:pt idx="167">
                  <c:v>8.0077725539008673E-2</c:v>
                </c:pt>
                <c:pt idx="168">
                  <c:v>8.0494642210916748E-2</c:v>
                </c:pt>
                <c:pt idx="169">
                  <c:v>8.0911250624609049E-2</c:v>
                </c:pt>
                <c:pt idx="170">
                  <c:v>8.1327552819303234E-2</c:v>
                </c:pt>
                <c:pt idx="171">
                  <c:v>8.1743550808885235E-2</c:v>
                </c:pt>
                <c:pt idx="172">
                  <c:v>8.2159246582367909E-2</c:v>
                </c:pt>
                <c:pt idx="173">
                  <c:v>8.2574642104341636E-2</c:v>
                </c:pt>
                <c:pt idx="174">
                  <c:v>8.2989739315411912E-2</c:v>
                </c:pt>
                <c:pt idx="175">
                  <c:v>8.3404540132628047E-2</c:v>
                </c:pt>
                <c:pt idx="176">
                  <c:v>8.3819046449900805E-2</c:v>
                </c:pt>
                <c:pt idx="177">
                  <c:v>8.4233260138411148E-2</c:v>
                </c:pt>
                <c:pt idx="178">
                  <c:v>8.4647183047008551E-2</c:v>
                </c:pt>
                <c:pt idx="179">
                  <c:v>8.5060817002601555E-2</c:v>
                </c:pt>
                <c:pt idx="180">
                  <c:v>8.5474163810538198E-2</c:v>
                </c:pt>
                <c:pt idx="181">
                  <c:v>8.5887225254978244E-2</c:v>
                </c:pt>
                <c:pt idx="182">
                  <c:v>8.6300003099256312E-2</c:v>
                </c:pt>
                <c:pt idx="183">
                  <c:v>8.671249908623832E-2</c:v>
                </c:pt>
                <c:pt idx="184">
                  <c:v>8.7124714938668149E-2</c:v>
                </c:pt>
                <c:pt idx="185">
                  <c:v>8.7536652359508124E-2</c:v>
                </c:pt>
                <c:pt idx="186">
                  <c:v>8.7948313032270783E-2</c:v>
                </c:pt>
                <c:pt idx="187">
                  <c:v>8.8359698621343824E-2</c:v>
                </c:pt>
                <c:pt idx="188">
                  <c:v>8.8770810772308195E-2</c:v>
                </c:pt>
                <c:pt idx="189">
                  <c:v>8.918165111224878E-2</c:v>
                </c:pt>
                <c:pt idx="190">
                  <c:v>8.959222125005871E-2</c:v>
                </c:pt>
                <c:pt idx="191">
                  <c:v>9.0002522776736579E-2</c:v>
                </c:pt>
                <c:pt idx="192">
                  <c:v>9.0412557265677568E-2</c:v>
                </c:pt>
                <c:pt idx="193">
                  <c:v>9.0822326272958928E-2</c:v>
                </c:pt>
                <c:pt idx="194">
                  <c:v>9.1231831337618391E-2</c:v>
                </c:pt>
                <c:pt idx="195">
                  <c:v>9.1641073981927085E-2</c:v>
                </c:pt>
                <c:pt idx="196">
                  <c:v>9.2050055711657405E-2</c:v>
                </c:pt>
                <c:pt idx="197">
                  <c:v>9.2458778016343848E-2</c:v>
                </c:pt>
                <c:pt idx="198">
                  <c:v>9.286724236954004E-2</c:v>
                </c:pt>
                <c:pt idx="199">
                  <c:v>9.3275450229068246E-2</c:v>
                </c:pt>
                <c:pt idx="200">
                  <c:v>9.368340303726716E-2</c:v>
                </c:pt>
                <c:pt idx="201">
                  <c:v>9.409110222123053E-2</c:v>
                </c:pt>
                <c:pt idx="202">
                  <c:v>9.4498549193044429E-2</c:v>
                </c:pt>
                <c:pt idx="203">
                  <c:v>9.4905745350017126E-2</c:v>
                </c:pt>
                <c:pt idx="204">
                  <c:v>9.5312692074906599E-2</c:v>
                </c:pt>
                <c:pt idx="205">
                  <c:v>9.5719390736140428E-2</c:v>
                </c:pt>
                <c:pt idx="206">
                  <c:v>9.6125842688035229E-2</c:v>
                </c:pt>
                <c:pt idx="207">
                  <c:v>9.6532049271008544E-2</c:v>
                </c:pt>
                <c:pt idx="208">
                  <c:v>9.6938011811787086E-2</c:v>
                </c:pt>
                <c:pt idx="209">
                  <c:v>9.7343731623612609E-2</c:v>
                </c:pt>
                <c:pt idx="210">
                  <c:v>9.7749210006441642E-2</c:v>
                </c:pt>
                <c:pt idx="211">
                  <c:v>9.8154448247142631E-2</c:v>
                </c:pt>
                <c:pt idx="212">
                  <c:v>9.8559447619688365E-2</c:v>
                </c:pt>
                <c:pt idx="213">
                  <c:v>9.8964209385346003E-2</c:v>
                </c:pt>
                <c:pt idx="214">
                  <c:v>9.9368734792861013E-2</c:v>
                </c:pt>
                <c:pt idx="215">
                  <c:v>9.9773025078640998E-2</c:v>
                </c:pt>
                <c:pt idx="216">
                  <c:v>0.10017708146693247</c:v>
                </c:pt>
                <c:pt idx="217">
                  <c:v>0.10058090516999736</c:v>
                </c:pt>
                <c:pt idx="218">
                  <c:v>0.1009844973882834</c:v>
                </c:pt>
                <c:pt idx="219">
                  <c:v>0.10138785931059419</c:v>
                </c:pt>
                <c:pt idx="220">
                  <c:v>0.10179099211425291</c:v>
                </c:pt>
                <c:pt idx="221">
                  <c:v>0.10219389696526572</c:v>
                </c:pt>
                <c:pt idx="222">
                  <c:v>0.10259657501848105</c:v>
                </c:pt>
                <c:pt idx="223">
                  <c:v>0.10299902741774458</c:v>
                </c:pt>
                <c:pt idx="224">
                  <c:v>0.10340125529605514</c:v>
                </c:pt>
                <c:pt idx="225">
                  <c:v>0.10380325977571275</c:v>
                </c:pt>
                <c:pt idx="226">
                  <c:v>0.10420504196846793</c:v>
                </c:pt>
                <c:pt idx="227">
                  <c:v>0.10460660297566704</c:v>
                </c:pt>
                <c:pt idx="228">
                  <c:v>0.10500794388839371</c:v>
                </c:pt>
                <c:pt idx="229">
                  <c:v>0.1054090657876101</c:v>
                </c:pt>
                <c:pt idx="230">
                  <c:v>0.10580996974429359</c:v>
                </c:pt>
                <c:pt idx="231">
                  <c:v>0.10621065681957204</c:v>
                </c:pt>
                <c:pt idx="232">
                  <c:v>0.10661112806485684</c:v>
                </c:pt>
                <c:pt idx="233">
                  <c:v>0.10701138452197245</c:v>
                </c:pt>
                <c:pt idx="234">
                  <c:v>0.10741142722328455</c:v>
                </c:pt>
                <c:pt idx="235">
                  <c:v>0.10781125719182665</c:v>
                </c:pt>
                <c:pt idx="236">
                  <c:v>0.10821087544142223</c:v>
                </c:pt>
                <c:pt idx="237">
                  <c:v>0.10861028297680764</c:v>
                </c:pt>
                <c:pt idx="238">
                  <c:v>0.10900948079375007</c:v>
                </c:pt>
                <c:pt idx="239">
                  <c:v>0.10940846987916568</c:v>
                </c:pt>
                <c:pt idx="240">
                  <c:v>0.10980725121123434</c:v>
                </c:pt>
                <c:pt idx="241">
                  <c:v>0.110205825759513</c:v>
                </c:pt>
                <c:pt idx="242">
                  <c:v>0.11060419448504767</c:v>
                </c:pt>
                <c:pt idx="243">
                  <c:v>0.11100235834048139</c:v>
                </c:pt>
                <c:pt idx="244">
                  <c:v>0.11140031827016332</c:v>
                </c:pt>
                <c:pt idx="245">
                  <c:v>0.11179807521025313</c:v>
                </c:pt>
                <c:pt idx="246">
                  <c:v>0.11219563008882652</c:v>
                </c:pt>
                <c:pt idx="247">
                  <c:v>0.11259298382597645</c:v>
                </c:pt>
                <c:pt idx="248">
                  <c:v>0.11299013733391362</c:v>
                </c:pt>
                <c:pt idx="249">
                  <c:v>0.11338709151706601</c:v>
                </c:pt>
                <c:pt idx="250">
                  <c:v>0.11378384727217573</c:v>
                </c:pt>
                <c:pt idx="251">
                  <c:v>0.11418040548839486</c:v>
                </c:pt>
                <c:pt idx="252">
                  <c:v>0.11457676704737914</c:v>
                </c:pt>
                <c:pt idx="253">
                  <c:v>0.11497293282338178</c:v>
                </c:pt>
                <c:pt idx="254">
                  <c:v>0.11536890368334221</c:v>
                </c:pt>
                <c:pt idx="255">
                  <c:v>0.11576468048697817</c:v>
                </c:pt>
                <c:pt idx="256">
                  <c:v>0.11616026408687254</c:v>
                </c:pt>
                <c:pt idx="257">
                  <c:v>0.11655565532855984</c:v>
                </c:pt>
                <c:pt idx="258">
                  <c:v>0.1169508550506129</c:v>
                </c:pt>
                <c:pt idx="259">
                  <c:v>0.11734586408472475</c:v>
                </c:pt>
                <c:pt idx="260">
                  <c:v>0.11774068325579383</c:v>
                </c:pt>
                <c:pt idx="261">
                  <c:v>0.11813531338200299</c:v>
                </c:pt>
                <c:pt idx="262">
                  <c:v>0.11852975527490113</c:v>
                </c:pt>
                <c:pt idx="263">
                  <c:v>0.11892400973948146</c:v>
                </c:pt>
                <c:pt idx="264">
                  <c:v>0.1193180775742588</c:v>
                </c:pt>
                <c:pt idx="265">
                  <c:v>0.11971195957134616</c:v>
                </c:pt>
                <c:pt idx="266">
                  <c:v>0.12010565651653118</c:v>
                </c:pt>
                <c:pt idx="267">
                  <c:v>0.12049916918934696</c:v>
                </c:pt>
                <c:pt idx="268">
                  <c:v>0.12089249836314912</c:v>
                </c:pt>
                <c:pt idx="269">
                  <c:v>0.12128564480518376</c:v>
                </c:pt>
                <c:pt idx="270">
                  <c:v>0.12167860927666091</c:v>
                </c:pt>
                <c:pt idx="271">
                  <c:v>0.12207139253282226</c:v>
                </c:pt>
                <c:pt idx="272">
                  <c:v>0.1224639953230111</c:v>
                </c:pt>
                <c:pt idx="273">
                  <c:v>0.12285641839073901</c:v>
                </c:pt>
                <c:pt idx="274">
                  <c:v>0.12324866247375253</c:v>
                </c:pt>
                <c:pt idx="275">
                  <c:v>0.12364072830409896</c:v>
                </c:pt>
                <c:pt idx="276">
                  <c:v>0.12403261660818962</c:v>
                </c:pt>
                <c:pt idx="277">
                  <c:v>0.12442432810686596</c:v>
                </c:pt>
                <c:pt idx="278">
                  <c:v>0.12481586351545927</c:v>
                </c:pt>
                <c:pt idx="279">
                  <c:v>0.12520722354385422</c:v>
                </c:pt>
                <c:pt idx="280">
                  <c:v>0.12559840889654927</c:v>
                </c:pt>
                <c:pt idx="281">
                  <c:v>0.1259894202727162</c:v>
                </c:pt>
                <c:pt idx="282">
                  <c:v>0.12638025836625985</c:v>
                </c:pt>
                <c:pt idx="283">
                  <c:v>0.12677092386587469</c:v>
                </c:pt>
                <c:pt idx="284">
                  <c:v>0.12716141745510429</c:v>
                </c:pt>
                <c:pt idx="285">
                  <c:v>0.12755173981239576</c:v>
                </c:pt>
                <c:pt idx="286">
                  <c:v>0.12794189161115735</c:v>
                </c:pt>
                <c:pt idx="287">
                  <c:v>0.12833187351981173</c:v>
                </c:pt>
                <c:pt idx="288">
                  <c:v>0.12872168620185098</c:v>
                </c:pt>
                <c:pt idx="289">
                  <c:v>0.12911133031588912</c:v>
                </c:pt>
                <c:pt idx="290">
                  <c:v>0.12950080651571549</c:v>
                </c:pt>
                <c:pt idx="291">
                  <c:v>0.12989011545034646</c:v>
                </c:pt>
                <c:pt idx="292">
                  <c:v>0.13027925776407537</c:v>
                </c:pt>
                <c:pt idx="293">
                  <c:v>0.1306682340965245</c:v>
                </c:pt>
                <c:pt idx="294">
                  <c:v>0.13105704508269389</c:v>
                </c:pt>
                <c:pt idx="295">
                  <c:v>0.13144569135301029</c:v>
                </c:pt>
                <c:pt idx="296">
                  <c:v>0.13183417353337482</c:v>
                </c:pt>
                <c:pt idx="297">
                  <c:v>0.13222249224521274</c:v>
                </c:pt>
                <c:pt idx="298">
                  <c:v>0.13261064810551773</c:v>
                </c:pt>
                <c:pt idx="299">
                  <c:v>0.13299864172689976</c:v>
                </c:pt>
                <c:pt idx="300">
                  <c:v>0.13338647371762993</c:v>
                </c:pt>
                <c:pt idx="301">
                  <c:v>0.13377414468168677</c:v>
                </c:pt>
                <c:pt idx="302">
                  <c:v>0.13416165521879925</c:v>
                </c:pt>
                <c:pt idx="303">
                  <c:v>0.13454900592449134</c:v>
                </c:pt>
                <c:pt idx="304">
                  <c:v>0.13493619739012483</c:v>
                </c:pt>
                <c:pt idx="305">
                  <c:v>0.13532323020294254</c:v>
                </c:pt>
                <c:pt idx="306">
                  <c:v>0.13571010494610961</c:v>
                </c:pt>
                <c:pt idx="307">
                  <c:v>0.13609682219875591</c:v>
                </c:pt>
                <c:pt idx="308">
                  <c:v>0.13648338253601602</c:v>
                </c:pt>
                <c:pt idx="309">
                  <c:v>0.13686978652907061</c:v>
                </c:pt>
                <c:pt idx="310">
                  <c:v>0.13725603474518483</c:v>
                </c:pt>
                <c:pt idx="311">
                  <c:v>0.13764212774774967</c:v>
                </c:pt>
                <c:pt idx="312">
                  <c:v>0.13802806609631887</c:v>
                </c:pt>
                <c:pt idx="313">
                  <c:v>0.13841385034664885</c:v>
                </c:pt>
                <c:pt idx="314">
                  <c:v>0.13879948105073478</c:v>
                </c:pt>
                <c:pt idx="315">
                  <c:v>0.13918495875684919</c:v>
                </c:pt>
                <c:pt idx="316">
                  <c:v>0.13957028400957841</c:v>
                </c:pt>
                <c:pt idx="317">
                  <c:v>0.13995545734985865</c:v>
                </c:pt>
                <c:pt idx="318">
                  <c:v>0.1403404793150124</c:v>
                </c:pt>
                <c:pt idx="319">
                  <c:v>0.14072535043878309</c:v>
                </c:pt>
                <c:pt idx="320">
                  <c:v>0.14111007125137065</c:v>
                </c:pt>
                <c:pt idx="321">
                  <c:v>0.14149464227946557</c:v>
                </c:pt>
                <c:pt idx="322">
                  <c:v>0.141879064046284</c:v>
                </c:pt>
                <c:pt idx="323">
                  <c:v>0.14226333707159944</c:v>
                </c:pt>
                <c:pt idx="324">
                  <c:v>0.14264746187177732</c:v>
                </c:pt>
                <c:pt idx="325">
                  <c:v>0.14303143895980786</c:v>
                </c:pt>
                <c:pt idx="326">
                  <c:v>0.1434152688453374</c:v>
                </c:pt>
                <c:pt idx="327">
                  <c:v>0.14379895203470217</c:v>
                </c:pt>
                <c:pt idx="328">
                  <c:v>0.1441824890309571</c:v>
                </c:pt>
                <c:pt idx="329">
                  <c:v>0.14456588033390952</c:v>
                </c:pt>
                <c:pt idx="330">
                  <c:v>0.14494912644014862</c:v>
                </c:pt>
                <c:pt idx="331">
                  <c:v>0.14533222784307576</c:v>
                </c:pt>
                <c:pt idx="332">
                  <c:v>0.14571518503293562</c:v>
                </c:pt>
                <c:pt idx="333">
                  <c:v>0.14609799849684443</c:v>
                </c:pt>
                <c:pt idx="334">
                  <c:v>0.14648066871881973</c:v>
                </c:pt>
                <c:pt idx="335">
                  <c:v>0.14686319617980981</c:v>
                </c:pt>
                <c:pt idx="336">
                  <c:v>0.14724558135772139</c:v>
                </c:pt>
                <c:pt idx="337">
                  <c:v>0.14762782472744809</c:v>
                </c:pt>
                <c:pt idx="338">
                  <c:v>0.14800992676089933</c:v>
                </c:pt>
                <c:pt idx="339">
                  <c:v>0.14839188792702593</c:v>
                </c:pt>
                <c:pt idx="340">
                  <c:v>0.14877370869184889</c:v>
                </c:pt>
                <c:pt idx="341">
                  <c:v>0.14915538951848531</c:v>
                </c:pt>
                <c:pt idx="342">
                  <c:v>0.14953693086717521</c:v>
                </c:pt>
                <c:pt idx="343">
                  <c:v>0.14991833319530842</c:v>
                </c:pt>
                <c:pt idx="344">
                  <c:v>0.15029959695744882</c:v>
                </c:pt>
                <c:pt idx="345">
                  <c:v>0.15068072260536186</c:v>
                </c:pt>
                <c:pt idx="346">
                  <c:v>0.15106171058803819</c:v>
                </c:pt>
                <c:pt idx="347">
                  <c:v>0.15144256135171991</c:v>
                </c:pt>
                <c:pt idx="348">
                  <c:v>0.15182327533992435</c:v>
                </c:pt>
                <c:pt idx="349">
                  <c:v>0.15220385299346872</c:v>
                </c:pt>
                <c:pt idx="350">
                  <c:v>0.15258429475049523</c:v>
                </c:pt>
                <c:pt idx="351">
                  <c:v>0.15296460104649237</c:v>
                </c:pt>
                <c:pt idx="352">
                  <c:v>0.15334477231432181</c:v>
                </c:pt>
                <c:pt idx="353">
                  <c:v>0.15372480898423863</c:v>
                </c:pt>
                <c:pt idx="354">
                  <c:v>0.15410471148391588</c:v>
                </c:pt>
                <c:pt idx="355">
                  <c:v>0.15448448023846745</c:v>
                </c:pt>
                <c:pt idx="356">
                  <c:v>0.15486411567047018</c:v>
                </c:pt>
                <c:pt idx="357">
                  <c:v>0.1552436181999855</c:v>
                </c:pt>
                <c:pt idx="358">
                  <c:v>0.15562298824458143</c:v>
                </c:pt>
                <c:pt idx="359">
                  <c:v>0.1560022262193565</c:v>
                </c:pt>
                <c:pt idx="360">
                  <c:v>0.15638133253695757</c:v>
                </c:pt>
                <c:pt idx="361">
                  <c:v>0.15676030760760382</c:v>
                </c:pt>
                <c:pt idx="362">
                  <c:v>0.15713915183910687</c:v>
                </c:pt>
                <c:pt idx="363">
                  <c:v>0.15751786563689077</c:v>
                </c:pt>
                <c:pt idx="364">
                  <c:v>0.15789644940401373</c:v>
                </c:pt>
                <c:pt idx="365">
                  <c:v>0.15827490354118737</c:v>
                </c:pt>
                <c:pt idx="366">
                  <c:v>0.15865322844679786</c:v>
                </c:pt>
                <c:pt idx="367">
                  <c:v>0.15903142451692376</c:v>
                </c:pt>
                <c:pt idx="368">
                  <c:v>0.15940949214535841</c:v>
                </c:pt>
                <c:pt idx="369">
                  <c:v>0.15978743172362622</c:v>
                </c:pt>
                <c:pt idx="370">
                  <c:v>0.16016524364100479</c:v>
                </c:pt>
                <c:pt idx="371">
                  <c:v>0.16054292828454134</c:v>
                </c:pt>
                <c:pt idx="372">
                  <c:v>0.16092048603907333</c:v>
                </c:pt>
                <c:pt idx="373">
                  <c:v>0.16129791728724474</c:v>
                </c:pt>
                <c:pt idx="374">
                  <c:v>0.16167522240952731</c:v>
                </c:pt>
                <c:pt idx="375">
                  <c:v>0.16205240178423697</c:v>
                </c:pt>
                <c:pt idx="376">
                  <c:v>0.16242945578755097</c:v>
                </c:pt>
                <c:pt idx="377">
                  <c:v>0.16280638479352677</c:v>
                </c:pt>
                <c:pt idx="378">
                  <c:v>0.16318318917412011</c:v>
                </c:pt>
                <c:pt idx="379">
                  <c:v>0.16355986929920099</c:v>
                </c:pt>
                <c:pt idx="380">
                  <c:v>0.16393642553657159</c:v>
                </c:pt>
                <c:pt idx="381">
                  <c:v>0.16431285825198289</c:v>
                </c:pt>
                <c:pt idx="382">
                  <c:v>0.16468916780915099</c:v>
                </c:pt>
                <c:pt idx="383">
                  <c:v>0.16506535456977561</c:v>
                </c:pt>
                <c:pt idx="384">
                  <c:v>0.16544141889355443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'Graf - Perda'!$AJ$2</c:f>
              <c:strCache>
                <c:ptCount val="1"/>
                <c:pt idx="0">
                  <c:v>Hazen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Perda'!$AH$3:$AH$387</c:f>
              <c:numCache>
                <c:formatCode>General</c:formatCode>
                <c:ptCount val="38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</c:numCache>
            </c:numRef>
          </c:xVal>
          <c:yVal>
            <c:numRef>
              <c:f>'Graf - Perda'!$AJ$3:$AJ$387</c:f>
              <c:numCache>
                <c:formatCode>0.000000</c:formatCode>
                <c:ptCount val="385"/>
                <c:pt idx="0">
                  <c:v>7.3147920192456533E-4</c:v>
                </c:pt>
                <c:pt idx="1">
                  <c:v>1.3898110437867059E-3</c:v>
                </c:pt>
                <c:pt idx="2">
                  <c:v>2.0230949418255915E-3</c:v>
                </c:pt>
                <c:pt idx="3">
                  <c:v>2.6406420474422258E-3</c:v>
                </c:pt>
                <c:pt idx="4">
                  <c:v>3.2467451944485221E-3</c:v>
                </c:pt>
                <c:pt idx="5">
                  <c:v>3.8438819386531131E-3</c:v>
                </c:pt>
                <c:pt idx="6">
                  <c:v>4.4336638969729248E-3</c:v>
                </c:pt>
                <c:pt idx="7">
                  <c:v>5.0172219122112732E-3</c:v>
                </c:pt>
                <c:pt idx="8">
                  <c:v>5.5953923677824254E-3</c:v>
                </c:pt>
                <c:pt idx="9">
                  <c:v>6.1688183556465829E-3</c:v>
                </c:pt>
                <c:pt idx="10">
                  <c:v>6.7380093429751289E-3</c:v>
                </c:pt>
                <c:pt idx="11">
                  <c:v>7.3033786268926291E-3</c:v>
                </c:pt>
                <c:pt idx="12">
                  <c:v>7.8652680239532299E-3</c:v>
                </c:pt>
                <c:pt idx="13">
                  <c:v>8.423964799325688E-3</c:v>
                </c:pt>
                <c:pt idx="14">
                  <c:v>8.979713658301294E-3</c:v>
                </c:pt>
                <c:pt idx="15">
                  <c:v>9.5327254751379695E-3</c:v>
                </c:pt>
                <c:pt idx="16">
                  <c:v>1.0083183796279274E-2</c:v>
                </c:pt>
                <c:pt idx="17">
                  <c:v>1.0631249783457036E-2</c:v>
                </c:pt>
                <c:pt idx="18">
                  <c:v>1.1177066037111104E-2</c:v>
                </c:pt>
                <c:pt idx="19">
                  <c:v>1.1720759599499753E-2</c:v>
                </c:pt>
                <c:pt idx="20">
                  <c:v>1.2262444345814347E-2</c:v>
                </c:pt>
                <c:pt idx="21">
                  <c:v>1.2802222911281859E-2</c:v>
                </c:pt>
                <c:pt idx="22">
                  <c:v>1.3340188261338959E-2</c:v>
                </c:pt>
                <c:pt idx="23">
                  <c:v>1.3876424983656536E-2</c:v>
                </c:pt>
                <c:pt idx="24">
                  <c:v>1.441101036084096E-2</c:v>
                </c:pt>
                <c:pt idx="25">
                  <c:v>1.4944015268338329E-2</c:v>
                </c:pt>
                <c:pt idx="26">
                  <c:v>1.5475504931659764E-2</c:v>
                </c:pt>
                <c:pt idx="27">
                  <c:v>1.6005539569367896E-2</c:v>
                </c:pt>
                <c:pt idx="28">
                  <c:v>1.6534174942527593E-2</c:v>
                </c:pt>
                <c:pt idx="29">
                  <c:v>1.7061462826986139E-2</c:v>
                </c:pt>
                <c:pt idx="30">
                  <c:v>1.7587451421534714E-2</c:v>
                </c:pt>
                <c:pt idx="31">
                  <c:v>1.8112185702444494E-2</c:v>
                </c:pt>
                <c:pt idx="32">
                  <c:v>1.8635707732880057E-2</c:v>
                </c:pt>
                <c:pt idx="33">
                  <c:v>1.9158056934126311E-2</c:v>
                </c:pt>
                <c:pt idx="34">
                  <c:v>1.9679270324327345E-2</c:v>
                </c:pt>
                <c:pt idx="35">
                  <c:v>2.0199382729445492E-2</c:v>
                </c:pt>
                <c:pt idx="36">
                  <c:v>2.0718426970355676E-2</c:v>
                </c:pt>
                <c:pt idx="37">
                  <c:v>2.1236434029346864E-2</c:v>
                </c:pt>
                <c:pt idx="38">
                  <c:v>2.1753433198779183E-2</c:v>
                </c:pt>
                <c:pt idx="39">
                  <c:v>2.2269452214218517E-2</c:v>
                </c:pt>
                <c:pt idx="40">
                  <c:v>2.2784517374016138E-2</c:v>
                </c:pt>
                <c:pt idx="41">
                  <c:v>2.3298653647011218E-2</c:v>
                </c:pt>
                <c:pt idx="42">
                  <c:v>2.3811884769790116E-2</c:v>
                </c:pt>
                <c:pt idx="43">
                  <c:v>2.4324233334734754E-2</c:v>
                </c:pt>
                <c:pt idx="44">
                  <c:v>2.4835720869921644E-2</c:v>
                </c:pt>
                <c:pt idx="45">
                  <c:v>2.534636791179018E-2</c:v>
                </c:pt>
                <c:pt idx="46">
                  <c:v>2.585619407137791E-2</c:v>
                </c:pt>
                <c:pt idx="47">
                  <c:v>2.6365218094816678E-2</c:v>
                </c:pt>
                <c:pt idx="48">
                  <c:v>2.6873457918696046E-2</c:v>
                </c:pt>
                <c:pt idx="49">
                  <c:v>2.7380930720825668E-2</c:v>
                </c:pt>
                <c:pt idx="50">
                  <c:v>2.7887652966863297E-2</c:v>
                </c:pt>
                <c:pt idx="51">
                  <c:v>2.8393640453219095E-2</c:v>
                </c:pt>
                <c:pt idx="52">
                  <c:v>2.8898908346600451E-2</c:v>
                </c:pt>
                <c:pt idx="53">
                  <c:v>2.9403471220517972E-2</c:v>
                </c:pt>
                <c:pt idx="54">
                  <c:v>2.9907343089038075E-2</c:v>
                </c:pt>
                <c:pt idx="55">
                  <c:v>3.0410537438037274E-2</c:v>
                </c:pt>
                <c:pt idx="56">
                  <c:v>3.091306725418284E-2</c:v>
                </c:pt>
                <c:pt idx="57">
                  <c:v>3.1414945051843113E-2</c:v>
                </c:pt>
                <c:pt idx="58">
                  <c:v>3.191618289810845E-2</c:v>
                </c:pt>
                <c:pt idx="59">
                  <c:v>3.2416792436084925E-2</c:v>
                </c:pt>
                <c:pt idx="60">
                  <c:v>3.2916784906607578E-2</c:v>
                </c:pt>
                <c:pt idx="61">
                  <c:v>3.3416171168502866E-2</c:v>
                </c:pt>
                <c:pt idx="62">
                  <c:v>3.3914961717521515E-2</c:v>
                </c:pt>
                <c:pt idx="63">
                  <c:v>3.4413166704046601E-2</c:v>
                </c:pt>
                <c:pt idx="64">
                  <c:v>3.4910795949675201E-2</c:v>
                </c:pt>
                <c:pt idx="65">
                  <c:v>3.5407858962761045E-2</c:v>
                </c:pt>
                <c:pt idx="66">
                  <c:v>3.5904364952998084E-2</c:v>
                </c:pt>
                <c:pt idx="67">
                  <c:v>3.6400322845117773E-2</c:v>
                </c:pt>
                <c:pt idx="68">
                  <c:v>3.6895741291765718E-2</c:v>
                </c:pt>
                <c:pt idx="69">
                  <c:v>3.7390628685618772E-2</c:v>
                </c:pt>
                <c:pt idx="70">
                  <c:v>3.7884993170796549E-2</c:v>
                </c:pt>
                <c:pt idx="71">
                  <c:v>3.8378842653619141E-2</c:v>
                </c:pt>
                <c:pt idx="72">
                  <c:v>3.8872184812755603E-2</c:v>
                </c:pt>
                <c:pt idx="73">
                  <c:v>3.9365027108806572E-2</c:v>
                </c:pt>
                <c:pt idx="74">
                  <c:v>3.9857376793359815E-2</c:v>
                </c:pt>
                <c:pt idx="75">
                  <c:v>4.0349240917553542E-2</c:v>
                </c:pt>
                <c:pt idx="76">
                  <c:v>4.0840626340181138E-2</c:v>
                </c:pt>
                <c:pt idx="77">
                  <c:v>4.1331539735366941E-2</c:v>
                </c:pt>
                <c:pt idx="78">
                  <c:v>4.1821987599841924E-2</c:v>
                </c:pt>
                <c:pt idx="79">
                  <c:v>4.2311976259843197E-2</c:v>
                </c:pt>
                <c:pt idx="80">
                  <c:v>4.2801511877663248E-2</c:v>
                </c:pt>
                <c:pt idx="81">
                  <c:v>4.329060045786963E-2</c:v>
                </c:pt>
                <c:pt idx="82">
                  <c:v>4.3779247853215519E-2</c:v>
                </c:pt>
                <c:pt idx="83">
                  <c:v>4.4267459770260018E-2</c:v>
                </c:pt>
                <c:pt idx="84">
                  <c:v>4.4755241774716972E-2</c:v>
                </c:pt>
                <c:pt idx="85">
                  <c:v>4.5242599296546539E-2</c:v>
                </c:pt>
                <c:pt idx="86">
                  <c:v>4.5729537634805729E-2</c:v>
                </c:pt>
                <c:pt idx="87">
                  <c:v>4.6216061962272161E-2</c:v>
                </c:pt>
                <c:pt idx="88">
                  <c:v>4.6702177329854398E-2</c:v>
                </c:pt>
                <c:pt idx="89">
                  <c:v>4.7187888670798699E-2</c:v>
                </c:pt>
                <c:pt idx="90">
                  <c:v>4.7673200804707605E-2</c:v>
                </c:pt>
                <c:pt idx="91">
                  <c:v>4.8158118441376692E-2</c:v>
                </c:pt>
                <c:pt idx="92">
                  <c:v>4.8642646184463338E-2</c:v>
                </c:pt>
                <c:pt idx="93">
                  <c:v>4.9126788534992721E-2</c:v>
                </c:pt>
                <c:pt idx="94">
                  <c:v>4.961054989471405E-2</c:v>
                </c:pt>
                <c:pt idx="95">
                  <c:v>5.0093934569311424E-2</c:v>
                </c:pt>
                <c:pt idx="96">
                  <c:v>5.057694677147883E-2</c:v>
                </c:pt>
                <c:pt idx="97">
                  <c:v>5.1059590623866648E-2</c:v>
                </c:pt>
                <c:pt idx="98">
                  <c:v>5.1541870161904813E-2</c:v>
                </c:pt>
                <c:pt idx="99">
                  <c:v>5.2023789336510209E-2</c:v>
                </c:pt>
                <c:pt idx="100">
                  <c:v>5.2505352016684118E-2</c:v>
                </c:pt>
                <c:pt idx="101">
                  <c:v>5.2986561992004147E-2</c:v>
                </c:pt>
                <c:pt idx="102">
                  <c:v>5.3467422975017706E-2</c:v>
                </c:pt>
                <c:pt idx="103">
                  <c:v>5.3947938603540073E-2</c:v>
                </c:pt>
                <c:pt idx="104">
                  <c:v>5.4428112442861977E-2</c:v>
                </c:pt>
                <c:pt idx="105">
                  <c:v>5.4907947987873407E-2</c:v>
                </c:pt>
                <c:pt idx="106">
                  <c:v>5.5387448665103735E-2</c:v>
                </c:pt>
                <c:pt idx="107">
                  <c:v>5.5866617834685516E-2</c:v>
                </c:pt>
                <c:pt idx="108">
                  <c:v>5.6345458792243459E-2</c:v>
                </c:pt>
                <c:pt idx="109">
                  <c:v>5.6823974770713478E-2</c:v>
                </c:pt>
                <c:pt idx="110">
                  <c:v>5.7302168942094014E-2</c:v>
                </c:pt>
                <c:pt idx="111">
                  <c:v>5.7780044419132905E-2</c:v>
                </c:pt>
                <c:pt idx="112">
                  <c:v>5.825760425695365E-2</c:v>
                </c:pt>
                <c:pt idx="113">
                  <c:v>5.8734851454621685E-2</c:v>
                </c:pt>
                <c:pt idx="114">
                  <c:v>5.921178895665654E-2</c:v>
                </c:pt>
                <c:pt idx="115">
                  <c:v>5.96884196544889E-2</c:v>
                </c:pt>
                <c:pt idx="116">
                  <c:v>6.0164746387867521E-2</c:v>
                </c:pt>
                <c:pt idx="117">
                  <c:v>6.064077194621581E-2</c:v>
                </c:pt>
                <c:pt idx="118">
                  <c:v>6.111649906994375E-2</c:v>
                </c:pt>
                <c:pt idx="119">
                  <c:v>6.1591930451712865E-2</c:v>
                </c:pt>
                <c:pt idx="120">
                  <c:v>6.2067068737659131E-2</c:v>
                </c:pt>
                <c:pt idx="121">
                  <c:v>6.2541916528574909E-2</c:v>
                </c:pt>
                <c:pt idx="122">
                  <c:v>6.3016476381050915E-2</c:v>
                </c:pt>
                <c:pt idx="123">
                  <c:v>6.3490750808580881E-2</c:v>
                </c:pt>
                <c:pt idx="124">
                  <c:v>6.3964742282629383E-2</c:v>
                </c:pt>
                <c:pt idx="125">
                  <c:v>6.443845323366508E-2</c:v>
                </c:pt>
                <c:pt idx="126">
                  <c:v>6.4911886052161402E-2</c:v>
                </c:pt>
                <c:pt idx="127">
                  <c:v>6.5385043089563083E-2</c:v>
                </c:pt>
                <c:pt idx="128">
                  <c:v>6.5857926659224783E-2</c:v>
                </c:pt>
                <c:pt idx="129">
                  <c:v>6.6330539037316907E-2</c:v>
                </c:pt>
                <c:pt idx="130">
                  <c:v>6.6802882463706151E-2</c:v>
                </c:pt>
                <c:pt idx="131">
                  <c:v>6.7274959142805901E-2</c:v>
                </c:pt>
                <c:pt idx="132">
                  <c:v>6.7746771244402759E-2</c:v>
                </c:pt>
                <c:pt idx="133">
                  <c:v>6.8218320904455607E-2</c:v>
                </c:pt>
                <c:pt idx="134">
                  <c:v>6.8689610225872708E-2</c:v>
                </c:pt>
                <c:pt idx="135">
                  <c:v>6.9160641279262677E-2</c:v>
                </c:pt>
                <c:pt idx="136">
                  <c:v>6.963141610366555E-2</c:v>
                </c:pt>
                <c:pt idx="137">
                  <c:v>7.0101936707260323E-2</c:v>
                </c:pt>
                <c:pt idx="138">
                  <c:v>7.0572205068052493E-2</c:v>
                </c:pt>
                <c:pt idx="139">
                  <c:v>7.1042223134541033E-2</c:v>
                </c:pt>
                <c:pt idx="140">
                  <c:v>7.151199282636618E-2</c:v>
                </c:pt>
                <c:pt idx="141">
                  <c:v>7.1981516034938284E-2</c:v>
                </c:pt>
                <c:pt idx="142">
                  <c:v>7.2450794624049589E-2</c:v>
                </c:pt>
                <c:pt idx="143">
                  <c:v>7.2919830430466376E-2</c:v>
                </c:pt>
                <c:pt idx="144">
                  <c:v>7.3388625264507221E-2</c:v>
                </c:pt>
                <c:pt idx="145">
                  <c:v>7.3857180910602283E-2</c:v>
                </c:pt>
                <c:pt idx="146">
                  <c:v>7.4325499127839256E-2</c:v>
                </c:pt>
                <c:pt idx="147">
                  <c:v>7.4793581650492991E-2</c:v>
                </c:pt>
                <c:pt idx="148">
                  <c:v>7.5261430188540063E-2</c:v>
                </c:pt>
                <c:pt idx="149">
                  <c:v>7.5729046428160834E-2</c:v>
                </c:pt>
                <c:pt idx="150">
                  <c:v>7.6196432032226549E-2</c:v>
                </c:pt>
                <c:pt idx="151">
                  <c:v>7.6663588640773869E-2</c:v>
                </c:pt>
                <c:pt idx="152">
                  <c:v>7.7130517871466409E-2</c:v>
                </c:pt>
                <c:pt idx="153">
                  <c:v>7.7597221320044443E-2</c:v>
                </c:pt>
                <c:pt idx="154">
                  <c:v>7.8063700560762436E-2</c:v>
                </c:pt>
                <c:pt idx="155">
                  <c:v>7.8529957146814447E-2</c:v>
                </c:pt>
                <c:pt idx="156">
                  <c:v>7.8995992610749882E-2</c:v>
                </c:pt>
                <c:pt idx="157">
                  <c:v>7.9461808464877104E-2</c:v>
                </c:pt>
                <c:pt idx="158">
                  <c:v>7.9927406201657433E-2</c:v>
                </c:pt>
                <c:pt idx="159">
                  <c:v>8.0392787294088219E-2</c:v>
                </c:pt>
                <c:pt idx="160">
                  <c:v>8.0857953196077387E-2</c:v>
                </c:pt>
                <c:pt idx="161">
                  <c:v>8.1322905342808116E-2</c:v>
                </c:pt>
                <c:pt idx="162">
                  <c:v>8.1787645151092464E-2</c:v>
                </c:pt>
                <c:pt idx="163">
                  <c:v>8.2252174019719723E-2</c:v>
                </c:pt>
                <c:pt idx="164">
                  <c:v>8.2716493329792806E-2</c:v>
                </c:pt>
                <c:pt idx="165">
                  <c:v>8.3180604445058384E-2</c:v>
                </c:pt>
                <c:pt idx="166">
                  <c:v>8.3644508712227936E-2</c:v>
                </c:pt>
                <c:pt idx="167">
                  <c:v>8.4108207461291232E-2</c:v>
                </c:pt>
                <c:pt idx="168">
                  <c:v>8.4571702005822411E-2</c:v>
                </c:pt>
                <c:pt idx="169">
                  <c:v>8.5034993643278545E-2</c:v>
                </c:pt>
                <c:pt idx="170">
                  <c:v>8.5498083655290644E-2</c:v>
                </c:pt>
                <c:pt idx="171">
                  <c:v>8.5960973307948635E-2</c:v>
                </c:pt>
                <c:pt idx="172">
                  <c:v>8.6423663852078364E-2</c:v>
                </c:pt>
                <c:pt idx="173">
                  <c:v>8.6886156523513877E-2</c:v>
                </c:pt>
                <c:pt idx="174">
                  <c:v>8.7348452543360627E-2</c:v>
                </c:pt>
                <c:pt idx="175">
                  <c:v>8.7810553118256127E-2</c:v>
                </c:pt>
                <c:pt idx="176">
                  <c:v>8.8272459440620468E-2</c:v>
                </c:pt>
                <c:pt idx="177">
                  <c:v>8.8734172688904975E-2</c:v>
                </c:pt>
                <c:pt idx="178">
                  <c:v>8.9195694027832284E-2</c:v>
                </c:pt>
                <c:pt idx="179">
                  <c:v>8.965702460863266E-2</c:v>
                </c:pt>
                <c:pt idx="180">
                  <c:v>9.0118165569273781E-2</c:v>
                </c:pt>
                <c:pt idx="181">
                  <c:v>9.0579118034687087E-2</c:v>
                </c:pt>
                <c:pt idx="182">
                  <c:v>9.1039883116986187E-2</c:v>
                </c:pt>
                <c:pt idx="183">
                  <c:v>9.1500461915683895E-2</c:v>
                </c:pt>
                <c:pt idx="184">
                  <c:v>9.1960855517901618E-2</c:v>
                </c:pt>
                <c:pt idx="185">
                  <c:v>9.2421064998575386E-2</c:v>
                </c:pt>
                <c:pt idx="186">
                  <c:v>9.2881091420657549E-2</c:v>
                </c:pt>
                <c:pt idx="187">
                  <c:v>9.3340935835313277E-2</c:v>
                </c:pt>
                <c:pt idx="188">
                  <c:v>9.3800599282113664E-2</c:v>
                </c:pt>
                <c:pt idx="189">
                  <c:v>9.4260082789223931E-2</c:v>
                </c:pt>
                <c:pt idx="190">
                  <c:v>9.4719387373588537E-2</c:v>
                </c:pt>
                <c:pt idx="191">
                  <c:v>9.5178514041110662E-2</c:v>
                </c:pt>
                <c:pt idx="192">
                  <c:v>9.563746378683001E-2</c:v>
                </c:pt>
                <c:pt idx="193">
                  <c:v>9.6096237595095391E-2</c:v>
                </c:pt>
                <c:pt idx="194">
                  <c:v>9.6554836439733727E-2</c:v>
                </c:pt>
                <c:pt idx="195">
                  <c:v>9.7013261284216834E-2</c:v>
                </c:pt>
                <c:pt idx="196">
                  <c:v>9.7471513081822364E-2</c:v>
                </c:pt>
                <c:pt idx="197">
                  <c:v>9.7929592775794619E-2</c:v>
                </c:pt>
                <c:pt idx="198">
                  <c:v>9.8387501299498845E-2</c:v>
                </c:pt>
                <c:pt idx="199">
                  <c:v>9.8845239576574193E-2</c:v>
                </c:pt>
                <c:pt idx="200">
                  <c:v>9.9302808521084154E-2</c:v>
                </c:pt>
                <c:pt idx="201">
                  <c:v>9.9760209037661141E-2</c:v>
                </c:pt>
                <c:pt idx="202">
                  <c:v>0.10021744202165141</c:v>
                </c:pt>
                <c:pt idx="203">
                  <c:v>0.10067450835925561</c:v>
                </c:pt>
                <c:pt idx="204">
                  <c:v>0.10113140892766584</c:v>
                </c:pt>
                <c:pt idx="205">
                  <c:v>0.10158814459520076</c:v>
                </c:pt>
                <c:pt idx="206">
                  <c:v>0.10204471622143883</c:v>
                </c:pt>
                <c:pt idx="207">
                  <c:v>0.10250112465734779</c:v>
                </c:pt>
                <c:pt idx="208">
                  <c:v>0.1029573707454107</c:v>
                </c:pt>
                <c:pt idx="209">
                  <c:v>0.10341345531975241</c:v>
                </c:pt>
                <c:pt idx="210">
                  <c:v>0.10386937920626113</c:v>
                </c:pt>
                <c:pt idx="211">
                  <c:v>0.1043251432227081</c:v>
                </c:pt>
                <c:pt idx="212">
                  <c:v>0.10478074817886571</c:v>
                </c:pt>
                <c:pt idx="213">
                  <c:v>0.10523619487662324</c:v>
                </c:pt>
                <c:pt idx="214">
                  <c:v>0.10569148411009885</c:v>
                </c:pt>
                <c:pt idx="215">
                  <c:v>0.10614661666575233</c:v>
                </c:pt>
                <c:pt idx="216">
                  <c:v>0.10660159332249231</c:v>
                </c:pt>
                <c:pt idx="217">
                  <c:v>0.10705641485178476</c:v>
                </c:pt>
                <c:pt idx="218">
                  <c:v>0.10751108201775707</c:v>
                </c:pt>
                <c:pt idx="219">
                  <c:v>0.10796559557730132</c:v>
                </c:pt>
                <c:pt idx="220">
                  <c:v>0.10841995628017524</c:v>
                </c:pt>
                <c:pt idx="221">
                  <c:v>0.1088741648691014</c:v>
                </c:pt>
                <c:pt idx="222">
                  <c:v>0.10932822207986492</c:v>
                </c:pt>
                <c:pt idx="223">
                  <c:v>0.10978212864140854</c:v>
                </c:pt>
                <c:pt idx="224">
                  <c:v>0.11023588527592688</c:v>
                </c:pt>
                <c:pt idx="225">
                  <c:v>0.11068949269895889</c:v>
                </c:pt>
                <c:pt idx="226">
                  <c:v>0.11114295161947786</c:v>
                </c:pt>
                <c:pt idx="227">
                  <c:v>0.11159626273998029</c:v>
                </c:pt>
                <c:pt idx="228">
                  <c:v>0.11204942675657351</c:v>
                </c:pt>
                <c:pt idx="229">
                  <c:v>0.11250244435906127</c:v>
                </c:pt>
                <c:pt idx="230">
                  <c:v>0.11295531623102846</c:v>
                </c:pt>
                <c:pt idx="231">
                  <c:v>0.11340804304992265</c:v>
                </c:pt>
                <c:pt idx="232">
                  <c:v>0.11386062548713706</c:v>
                </c:pt>
                <c:pt idx="233">
                  <c:v>0.11431306420808909</c:v>
                </c:pt>
                <c:pt idx="234">
                  <c:v>0.11476535987229868</c:v>
                </c:pt>
                <c:pt idx="235">
                  <c:v>0.1152175131334673</c:v>
                </c:pt>
                <c:pt idx="236">
                  <c:v>0.11566952463955125</c:v>
                </c:pt>
                <c:pt idx="237">
                  <c:v>0.11612139503283833</c:v>
                </c:pt>
                <c:pt idx="238">
                  <c:v>0.11657312495001919</c:v>
                </c:pt>
                <c:pt idx="239">
                  <c:v>0.11702471502226112</c:v>
                </c:pt>
                <c:pt idx="240">
                  <c:v>0.11747616587527707</c:v>
                </c:pt>
                <c:pt idx="241">
                  <c:v>0.11792747812939604</c:v>
                </c:pt>
                <c:pt idx="242">
                  <c:v>0.11837865239963216</c:v>
                </c:pt>
                <c:pt idx="243">
                  <c:v>0.11882968929575063</c:v>
                </c:pt>
                <c:pt idx="244">
                  <c:v>0.11928058942233444</c:v>
                </c:pt>
                <c:pt idx="245">
                  <c:v>0.11973135337884913</c:v>
                </c:pt>
                <c:pt idx="246">
                  <c:v>0.12018198175970762</c:v>
                </c:pt>
                <c:pt idx="247">
                  <c:v>0.1206324751543318</c:v>
                </c:pt>
                <c:pt idx="248">
                  <c:v>0.1210828341472148</c:v>
                </c:pt>
                <c:pt idx="249">
                  <c:v>0.12153305931798263</c:v>
                </c:pt>
                <c:pt idx="250">
                  <c:v>0.12198315124145295</c:v>
                </c:pt>
                <c:pt idx="251">
                  <c:v>0.12243311048769447</c:v>
                </c:pt>
                <c:pt idx="252">
                  <c:v>0.1228829376220852</c:v>
                </c:pt>
                <c:pt idx="253">
                  <c:v>0.12333263320536857</c:v>
                </c:pt>
                <c:pt idx="254">
                  <c:v>0.12378219779370989</c:v>
                </c:pt>
                <c:pt idx="255">
                  <c:v>0.12423163193875167</c:v>
                </c:pt>
                <c:pt idx="256">
                  <c:v>0.12468093618766873</c:v>
                </c:pt>
                <c:pt idx="257">
                  <c:v>0.12513011108321936</c:v>
                </c:pt>
                <c:pt idx="258">
                  <c:v>0.12557915716380036</c:v>
                </c:pt>
                <c:pt idx="259">
                  <c:v>0.12602807496349724</c:v>
                </c:pt>
                <c:pt idx="260">
                  <c:v>0.12647686501213634</c:v>
                </c:pt>
                <c:pt idx="261">
                  <c:v>0.12692552783533367</c:v>
                </c:pt>
                <c:pt idx="262">
                  <c:v>0.12737406395454534</c:v>
                </c:pt>
                <c:pt idx="263">
                  <c:v>0.12782247388711601</c:v>
                </c:pt>
                <c:pt idx="264">
                  <c:v>0.12827075814632594</c:v>
                </c:pt>
                <c:pt idx="265">
                  <c:v>0.12871891724143961</c:v>
                </c:pt>
                <c:pt idx="266">
                  <c:v>0.12916695167775102</c:v>
                </c:pt>
                <c:pt idx="267">
                  <c:v>0.1296148619566293</c:v>
                </c:pt>
                <c:pt idx="268">
                  <c:v>0.13006264857556463</c:v>
                </c:pt>
                <c:pt idx="269">
                  <c:v>0.13051031202821148</c:v>
                </c:pt>
                <c:pt idx="270">
                  <c:v>0.13095785280443312</c:v>
                </c:pt>
                <c:pt idx="271">
                  <c:v>0.13140527139034433</c:v>
                </c:pt>
                <c:pt idx="272">
                  <c:v>0.13185256826835373</c:v>
                </c:pt>
                <c:pt idx="273">
                  <c:v>0.13229974391720553</c:v>
                </c:pt>
                <c:pt idx="274">
                  <c:v>0.13274679881202048</c:v>
                </c:pt>
                <c:pt idx="275">
                  <c:v>0.13319373342433663</c:v>
                </c:pt>
                <c:pt idx="276">
                  <c:v>0.13364054822214921</c:v>
                </c:pt>
                <c:pt idx="277">
                  <c:v>0.13408724366994967</c:v>
                </c:pt>
                <c:pt idx="278">
                  <c:v>0.13453382022876459</c:v>
                </c:pt>
                <c:pt idx="279">
                  <c:v>0.13498027835619408</c:v>
                </c:pt>
                <c:pt idx="280">
                  <c:v>0.13542661850644891</c:v>
                </c:pt>
                <c:pt idx="281">
                  <c:v>0.13587284113038767</c:v>
                </c:pt>
                <c:pt idx="282">
                  <c:v>0.13631894667555441</c:v>
                </c:pt>
                <c:pt idx="283">
                  <c:v>0.13676493558621247</c:v>
                </c:pt>
                <c:pt idx="284">
                  <c:v>0.13721080830338184</c:v>
                </c:pt>
                <c:pt idx="285">
                  <c:v>0.13765656526487366</c:v>
                </c:pt>
                <c:pt idx="286">
                  <c:v>0.13810220690532438</c:v>
                </c:pt>
                <c:pt idx="287">
                  <c:v>0.13854773365622958</c:v>
                </c:pt>
                <c:pt idx="288">
                  <c:v>0.13899314594597867</c:v>
                </c:pt>
                <c:pt idx="289">
                  <c:v>0.13943844419988671</c:v>
                </c:pt>
                <c:pt idx="290">
                  <c:v>0.13988362884022673</c:v>
                </c:pt>
                <c:pt idx="291">
                  <c:v>0.14032870028626374</c:v>
                </c:pt>
                <c:pt idx="292">
                  <c:v>0.14077365895428412</c:v>
                </c:pt>
                <c:pt idx="293">
                  <c:v>0.1412185052576288</c:v>
                </c:pt>
                <c:pt idx="294">
                  <c:v>0.14166323960672225</c:v>
                </c:pt>
                <c:pt idx="295">
                  <c:v>0.14210786240910475</c:v>
                </c:pt>
                <c:pt idx="296">
                  <c:v>0.14255237406946064</c:v>
                </c:pt>
                <c:pt idx="297">
                  <c:v>0.14299677498964908</c:v>
                </c:pt>
                <c:pt idx="298">
                  <c:v>0.14344106556873251</c:v>
                </c:pt>
                <c:pt idx="299">
                  <c:v>0.14388524620300558</c:v>
                </c:pt>
                <c:pt idx="300">
                  <c:v>0.14432931728602377</c:v>
                </c:pt>
                <c:pt idx="301">
                  <c:v>0.14477327920863087</c:v>
                </c:pt>
                <c:pt idx="302">
                  <c:v>0.14521713235898695</c:v>
                </c:pt>
                <c:pt idx="303">
                  <c:v>0.14566087712259587</c:v>
                </c:pt>
                <c:pt idx="304">
                  <c:v>0.14610451388233064</c:v>
                </c:pt>
                <c:pt idx="305">
                  <c:v>0.14654804301846261</c:v>
                </c:pt>
                <c:pt idx="306">
                  <c:v>0.14699146490868464</c:v>
                </c:pt>
                <c:pt idx="307">
                  <c:v>0.14743477992813891</c:v>
                </c:pt>
                <c:pt idx="308">
                  <c:v>0.14787798844944197</c:v>
                </c:pt>
                <c:pt idx="309">
                  <c:v>0.1483210908427095</c:v>
                </c:pt>
                <c:pt idx="310">
                  <c:v>0.14876408747558056</c:v>
                </c:pt>
                <c:pt idx="311">
                  <c:v>0.14920697871324418</c:v>
                </c:pt>
                <c:pt idx="312">
                  <c:v>0.14964976491846083</c:v>
                </c:pt>
                <c:pt idx="313">
                  <c:v>0.15009244645158806</c:v>
                </c:pt>
                <c:pt idx="314">
                  <c:v>0.15053502367060373</c:v>
                </c:pt>
                <c:pt idx="315">
                  <c:v>0.15097749693112819</c:v>
                </c:pt>
                <c:pt idx="316">
                  <c:v>0.15141986658644904</c:v>
                </c:pt>
                <c:pt idx="317">
                  <c:v>0.15186213298754184</c:v>
                </c:pt>
                <c:pt idx="318">
                  <c:v>0.15230429648309426</c:v>
                </c:pt>
                <c:pt idx="319">
                  <c:v>0.15274635741952611</c:v>
                </c:pt>
                <c:pt idx="320">
                  <c:v>0.15318831614101291</c:v>
                </c:pt>
                <c:pt idx="321">
                  <c:v>0.15363017298950646</c:v>
                </c:pt>
                <c:pt idx="322">
                  <c:v>0.15407192830475672</c:v>
                </c:pt>
                <c:pt idx="323">
                  <c:v>0.15451358242433161</c:v>
                </c:pt>
                <c:pt idx="324">
                  <c:v>0.15495513568363911</c:v>
                </c:pt>
                <c:pt idx="325">
                  <c:v>0.15539658841594628</c:v>
                </c:pt>
                <c:pt idx="326">
                  <c:v>0.15583794095240122</c:v>
                </c:pt>
                <c:pt idx="327">
                  <c:v>0.15627919362205117</c:v>
                </c:pt>
                <c:pt idx="328">
                  <c:v>0.15672034675186261</c:v>
                </c:pt>
                <c:pt idx="329">
                  <c:v>0.15716140066674222</c:v>
                </c:pt>
                <c:pt idx="330">
                  <c:v>0.15760235568955436</c:v>
                </c:pt>
                <c:pt idx="331">
                  <c:v>0.15804321214113978</c:v>
                </c:pt>
                <c:pt idx="332">
                  <c:v>0.15848397034033659</c:v>
                </c:pt>
                <c:pt idx="333">
                  <c:v>0.1589246306039965</c:v>
                </c:pt>
                <c:pt idx="334">
                  <c:v>0.15936519324700404</c:v>
                </c:pt>
                <c:pt idx="335">
                  <c:v>0.15980565858229429</c:v>
                </c:pt>
                <c:pt idx="336">
                  <c:v>0.16024602692087087</c:v>
                </c:pt>
                <c:pt idx="337">
                  <c:v>0.16068629857182407</c:v>
                </c:pt>
                <c:pt idx="338">
                  <c:v>0.16112647384234785</c:v>
                </c:pt>
                <c:pt idx="339">
                  <c:v>0.16156655303775619</c:v>
                </c:pt>
                <c:pt idx="340">
                  <c:v>0.16200653646150148</c:v>
                </c:pt>
                <c:pt idx="341">
                  <c:v>0.16244642441519025</c:v>
                </c:pt>
                <c:pt idx="342">
                  <c:v>0.16288621719860061</c:v>
                </c:pt>
                <c:pt idx="343">
                  <c:v>0.1633259151096981</c:v>
                </c:pt>
                <c:pt idx="344">
                  <c:v>0.16376551844465131</c:v>
                </c:pt>
                <c:pt idx="345">
                  <c:v>0.16420502749785001</c:v>
                </c:pt>
                <c:pt idx="346">
                  <c:v>0.16464444256191776</c:v>
                </c:pt>
                <c:pt idx="347">
                  <c:v>0.16508376392773086</c:v>
                </c:pt>
                <c:pt idx="348">
                  <c:v>0.16552299188443118</c:v>
                </c:pt>
                <c:pt idx="349">
                  <c:v>0.16596212671944308</c:v>
                </c:pt>
                <c:pt idx="350">
                  <c:v>0.16640116871848762</c:v>
                </c:pt>
                <c:pt idx="351">
                  <c:v>0.16684011816559766</c:v>
                </c:pt>
                <c:pt idx="352">
                  <c:v>0.16727897534313318</c:v>
                </c:pt>
                <c:pt idx="353">
                  <c:v>0.16771774053179453</c:v>
                </c:pt>
                <c:pt idx="354">
                  <c:v>0.16815641401063863</c:v>
                </c:pt>
                <c:pt idx="355">
                  <c:v>0.16859499605709158</c:v>
                </c:pt>
                <c:pt idx="356">
                  <c:v>0.16903348694696396</c:v>
                </c:pt>
                <c:pt idx="357">
                  <c:v>0.16947188695446366</c:v>
                </c:pt>
                <c:pt idx="358">
                  <c:v>0.16991019635220994</c:v>
                </c:pt>
                <c:pt idx="359">
                  <c:v>0.17034841541124812</c:v>
                </c:pt>
                <c:pt idx="360">
                  <c:v>0.17078654440106139</c:v>
                </c:pt>
                <c:pt idx="361">
                  <c:v>0.17122458358958489</c:v>
                </c:pt>
                <c:pt idx="362">
                  <c:v>0.17166253324321992</c:v>
                </c:pt>
                <c:pt idx="363">
                  <c:v>0.17210039362684437</c:v>
                </c:pt>
                <c:pt idx="364">
                  <c:v>0.17253816500382799</c:v>
                </c:pt>
                <c:pt idx="365">
                  <c:v>0.1729758476360434</c:v>
                </c:pt>
                <c:pt idx="366">
                  <c:v>0.17341344178388104</c:v>
                </c:pt>
                <c:pt idx="367">
                  <c:v>0.17385094770625753</c:v>
                </c:pt>
                <c:pt idx="368">
                  <c:v>0.17428836566063233</c:v>
                </c:pt>
                <c:pt idx="369">
                  <c:v>0.17472569590301745</c:v>
                </c:pt>
                <c:pt idx="370">
                  <c:v>0.17516293868798949</c:v>
                </c:pt>
                <c:pt idx="371">
                  <c:v>0.17560009426870293</c:v>
                </c:pt>
                <c:pt idx="372">
                  <c:v>0.17603716289690008</c:v>
                </c:pt>
                <c:pt idx="373">
                  <c:v>0.17647414482292417</c:v>
                </c:pt>
                <c:pt idx="374">
                  <c:v>0.17691104029572977</c:v>
                </c:pt>
                <c:pt idx="375">
                  <c:v>0.17734784956289551</c:v>
                </c:pt>
                <c:pt idx="376">
                  <c:v>0.17778457287063423</c:v>
                </c:pt>
                <c:pt idx="377">
                  <c:v>0.17822121046380343</c:v>
                </c:pt>
                <c:pt idx="378">
                  <c:v>0.17865776258591864</c:v>
                </c:pt>
                <c:pt idx="379">
                  <c:v>0.17909422947916265</c:v>
                </c:pt>
                <c:pt idx="380">
                  <c:v>0.17953061138439541</c:v>
                </c:pt>
                <c:pt idx="381">
                  <c:v>0.17996690854116745</c:v>
                </c:pt>
                <c:pt idx="382">
                  <c:v>0.18040312118772767</c:v>
                </c:pt>
                <c:pt idx="383">
                  <c:v>0.18083924956103561</c:v>
                </c:pt>
                <c:pt idx="384">
                  <c:v>0.18127529389677061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'Graf - Perda'!$AK$2</c:f>
              <c:strCache>
                <c:ptCount val="1"/>
                <c:pt idx="0">
                  <c:v>Velocidade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'Graf - Perda'!$AH$3:$AH$387</c:f>
              <c:numCache>
                <c:formatCode>General</c:formatCode>
                <c:ptCount val="38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</c:numCache>
            </c:numRef>
          </c:xVal>
          <c:yVal>
            <c:numRef>
              <c:f>'Graf - Perda'!$AK$3:$AK$387</c:f>
            </c:numRef>
          </c:yVal>
          <c:smooth val="1"/>
        </c:ser>
        <c:ser>
          <c:idx val="3"/>
          <c:order val="3"/>
          <c:tx>
            <c:strRef>
              <c:f>'Graf - Perda'!$AL$2</c:f>
              <c:strCache>
                <c:ptCount val="1"/>
                <c:pt idx="0">
                  <c:v>Reynolds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'Graf - Perda'!$AH$3:$AH$387</c:f>
              <c:numCache>
                <c:formatCode>General</c:formatCode>
                <c:ptCount val="38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</c:numCache>
            </c:numRef>
          </c:xVal>
          <c:yVal>
            <c:numRef>
              <c:f>'Graf - Perda'!$AL$3:$AL$387</c:f>
            </c:numRef>
          </c:yVal>
          <c:smooth val="1"/>
        </c:ser>
        <c:ser>
          <c:idx val="4"/>
          <c:order val="4"/>
          <c:tx>
            <c:strRef>
              <c:f>'Graf - Perda'!$AM$2</c:f>
              <c:strCache>
                <c:ptCount val="1"/>
                <c:pt idx="0">
                  <c:v>f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'Graf - Perda'!$AH$3:$AH$387</c:f>
              <c:numCache>
                <c:formatCode>General</c:formatCode>
                <c:ptCount val="38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</c:numCache>
            </c:numRef>
          </c:xVal>
          <c:yVal>
            <c:numRef>
              <c:f>'Graf - Perda'!$AM$3:$AM$387</c:f>
            </c:numRef>
          </c:yVal>
          <c:smooth val="1"/>
        </c:ser>
        <c:ser>
          <c:idx val="5"/>
          <c:order val="5"/>
          <c:tx>
            <c:strRef>
              <c:f>'Graf - Perda'!$AN$2</c:f>
              <c:strCache>
                <c:ptCount val="1"/>
                <c:pt idx="0">
                  <c:v>Darcy</c:v>
                </c:pt>
              </c:strCache>
            </c:strRef>
          </c:tx>
          <c:spPr>
            <a:ln w="63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'Graf - Perda'!$AH$3:$AH$387</c:f>
              <c:numCache>
                <c:formatCode>General</c:formatCode>
                <c:ptCount val="38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</c:numCache>
            </c:numRef>
          </c:xVal>
          <c:yVal>
            <c:numRef>
              <c:f>'Graf - Perda'!$AN$3:$AN$387</c:f>
              <c:numCache>
                <c:formatCode>General</c:formatCode>
                <c:ptCount val="385"/>
                <c:pt idx="0">
                  <c:v>9.0138317388445465E-4</c:v>
                </c:pt>
                <c:pt idx="1">
                  <c:v>1.6848411412319218E-3</c:v>
                </c:pt>
                <c:pt idx="2">
                  <c:v>2.439948942871111E-3</c:v>
                </c:pt>
                <c:pt idx="3">
                  <c:v>3.1792499406211117E-3</c:v>
                </c:pt>
                <c:pt idx="4">
                  <c:v>3.9079753958828241E-3</c:v>
                </c:pt>
                <c:pt idx="5">
                  <c:v>4.628937303352218E-3</c:v>
                </c:pt>
                <c:pt idx="6">
                  <c:v>5.3438646693332722E-3</c:v>
                </c:pt>
                <c:pt idx="7">
                  <c:v>6.0539149434037775E-3</c:v>
                </c:pt>
                <c:pt idx="8">
                  <c:v>6.7599101244454956E-3</c:v>
                </c:pt>
                <c:pt idx="9">
                  <c:v>7.4624600093341972E-3</c:v>
                </c:pt>
                <c:pt idx="10">
                  <c:v>8.1620324290669066E-3</c:v>
                </c:pt>
                <c:pt idx="11">
                  <c:v>8.8589960125628597E-3</c:v>
                </c:pt>
                <c:pt idx="12">
                  <c:v>9.5536476094945418E-3</c:v>
                </c:pt>
                <c:pt idx="13">
                  <c:v>1.0246230626446223E-2</c:v>
                </c:pt>
                <c:pt idx="14">
                  <c:v>1.0936947717408092E-2</c:v>
                </c:pt>
                <c:pt idx="15">
                  <c:v>1.1625969824829377E-2</c:v>
                </c:pt>
                <c:pt idx="16">
                  <c:v>1.2313442781515626E-2</c:v>
                </c:pt>
                <c:pt idx="17">
                  <c:v>1.299949223505803E-2</c:v>
                </c:pt>
                <c:pt idx="18">
                  <c:v>1.3684227389761269E-2</c:v>
                </c:pt>
                <c:pt idx="19">
                  <c:v>1.436774389678116E-2</c:v>
                </c:pt>
                <c:pt idx="20">
                  <c:v>1.5050126118887555E-2</c:v>
                </c:pt>
                <c:pt idx="21">
                  <c:v>1.5731448928240414E-2</c:v>
                </c:pt>
                <c:pt idx="22">
                  <c:v>1.6411779150126166E-2</c:v>
                </c:pt>
                <c:pt idx="23">
                  <c:v>1.7091176734595589E-2</c:v>
                </c:pt>
                <c:pt idx="24">
                  <c:v>1.7769695716380103E-2</c:v>
                </c:pt>
                <c:pt idx="25">
                  <c:v>1.8447385008205076E-2</c:v>
                </c:pt>
                <c:pt idx="26">
                  <c:v>1.9124289061651145E-2</c:v>
                </c:pt>
                <c:pt idx="27">
                  <c:v>1.9800448421718023E-2</c:v>
                </c:pt>
                <c:pt idx="28">
                  <c:v>2.0475900195338632E-2</c:v>
                </c:pt>
                <c:pt idx="29">
                  <c:v>2.1150678449674255E-2</c:v>
                </c:pt>
                <c:pt idx="30">
                  <c:v>2.182481455268263E-2</c:v>
                </c:pt>
                <c:pt idx="31">
                  <c:v>2.2498337465900662E-2</c:v>
                </c:pt>
                <c:pt idx="32">
                  <c:v>2.3171273997416114E-2</c:v>
                </c:pt>
                <c:pt idx="33">
                  <c:v>2.3843649021472926E-2</c:v>
                </c:pt>
                <c:pt idx="34">
                  <c:v>2.4515485669953638E-2</c:v>
                </c:pt>
                <c:pt idx="35">
                  <c:v>2.5186805500033781E-2</c:v>
                </c:pt>
                <c:pt idx="36">
                  <c:v>2.5857628641546729E-2</c:v>
                </c:pt>
                <c:pt idx="37">
                  <c:v>2.6527973926991369E-2</c:v>
                </c:pt>
                <c:pt idx="38">
                  <c:v>2.7197859006625868E-2</c:v>
                </c:pt>
                <c:pt idx="39">
                  <c:v>2.786730045069347E-2</c:v>
                </c:pt>
                <c:pt idx="40">
                  <c:v>2.8536313840501829E-2</c:v>
                </c:pt>
                <c:pt idx="41">
                  <c:v>2.9204913849810971E-2</c:v>
                </c:pt>
                <c:pt idx="42">
                  <c:v>2.9873114317765351E-2</c:v>
                </c:pt>
                <c:pt idx="43">
                  <c:v>3.0540928314422969E-2</c:v>
                </c:pt>
                <c:pt idx="44">
                  <c:v>3.1208368199782659E-2</c:v>
                </c:pt>
                <c:pt idx="45">
                  <c:v>3.1875445677083517E-2</c:v>
                </c:pt>
                <c:pt idx="46">
                  <c:v>3.2542171841043729E-2</c:v>
                </c:pt>
                <c:pt idx="47">
                  <c:v>3.3208557221615725E-2</c:v>
                </c:pt>
                <c:pt idx="48">
                  <c:v>3.3874611823758387E-2</c:v>
                </c:pt>
                <c:pt idx="49">
                  <c:v>3.4540345163661827E-2</c:v>
                </c:pt>
                <c:pt idx="50">
                  <c:v>3.5205766301805747E-2</c:v>
                </c:pt>
                <c:pt idx="51">
                  <c:v>3.5870883873183462E-2</c:v>
                </c:pt>
                <c:pt idx="52">
                  <c:v>3.6535706114984676E-2</c:v>
                </c:pt>
                <c:pt idx="53">
                  <c:v>3.7200240891993995E-2</c:v>
                </c:pt>
                <c:pt idx="54">
                  <c:v>3.7864495719931661E-2</c:v>
                </c:pt>
                <c:pt idx="55">
                  <c:v>3.852847778693827E-2</c:v>
                </c:pt>
                <c:pt idx="56">
                  <c:v>3.9192193973380231E-2</c:v>
                </c:pt>
                <c:pt idx="57">
                  <c:v>3.9855650870134873E-2</c:v>
                </c:pt>
                <c:pt idx="58">
                  <c:v>4.0518854795495676E-2</c:v>
                </c:pt>
                <c:pt idx="59">
                  <c:v>4.1181811810823012E-2</c:v>
                </c:pt>
                <c:pt idx="60">
                  <c:v>4.1844527735052921E-2</c:v>
                </c:pt>
                <c:pt idx="61">
                  <c:v>4.2507008158164564E-2</c:v>
                </c:pt>
                <c:pt idx="62">
                  <c:v>4.3169258453695875E-2</c:v>
                </c:pt>
                <c:pt idx="63">
                  <c:v>4.3831283790389572E-2</c:v>
                </c:pt>
                <c:pt idx="64">
                  <c:v>4.4493089143041717E-2</c:v>
                </c:pt>
                <c:pt idx="65">
                  <c:v>4.51546793026191E-2</c:v>
                </c:pt>
                <c:pt idx="66">
                  <c:v>4.5816058885704919E-2</c:v>
                </c:pt>
                <c:pt idx="67">
                  <c:v>4.6477232343326659E-2</c:v>
                </c:pt>
                <c:pt idx="68">
                  <c:v>4.7138203969215059E-2</c:v>
                </c:pt>
                <c:pt idx="69">
                  <c:v>4.7798977907537919E-2</c:v>
                </c:pt>
                <c:pt idx="70">
                  <c:v>4.8459558160150414E-2</c:v>
                </c:pt>
                <c:pt idx="71">
                  <c:v>4.9119948593396738E-2</c:v>
                </c:pt>
                <c:pt idx="72">
                  <c:v>4.9780152944498314E-2</c:v>
                </c:pt>
                <c:pt idx="73">
                  <c:v>5.0440174827557631E-2</c:v>
                </c:pt>
                <c:pt idx="74">
                  <c:v>5.1100017739206589E-2</c:v>
                </c:pt>
                <c:pt idx="75">
                  <c:v>5.1759685063924463E-2</c:v>
                </c:pt>
                <c:pt idx="76">
                  <c:v>5.2419180079048694E-2</c:v>
                </c:pt>
                <c:pt idx="77">
                  <c:v>5.3078505959500359E-2</c:v>
                </c:pt>
                <c:pt idx="78">
                  <c:v>5.3737665782243947E-2</c:v>
                </c:pt>
                <c:pt idx="79">
                  <c:v>5.4396662530499011E-2</c:v>
                </c:pt>
                <c:pt idx="80">
                  <c:v>5.5055499097721158E-2</c:v>
                </c:pt>
                <c:pt idx="81">
                  <c:v>5.5714178291367225E-2</c:v>
                </c:pt>
                <c:pt idx="82">
                  <c:v>5.6372702836458649E-2</c:v>
                </c:pt>
                <c:pt idx="83">
                  <c:v>5.7031075378956825E-2</c:v>
                </c:pt>
                <c:pt idx="84">
                  <c:v>5.7689298488961822E-2</c:v>
                </c:pt>
                <c:pt idx="85">
                  <c:v>5.8347374663745656E-2</c:v>
                </c:pt>
                <c:pt idx="86">
                  <c:v>5.9005306330631113E-2</c:v>
                </c:pt>
                <c:pt idx="87">
                  <c:v>5.966309584972488E-2</c:v>
                </c:pt>
                <c:pt idx="88">
                  <c:v>6.0320745516514819E-2</c:v>
                </c:pt>
                <c:pt idx="89">
                  <c:v>6.0978257564338216E-2</c:v>
                </c:pt>
                <c:pt idx="90">
                  <c:v>6.1635634166730333E-2</c:v>
                </c:pt>
                <c:pt idx="91">
                  <c:v>6.2292877439659305E-2</c:v>
                </c:pt>
                <c:pt idx="92">
                  <c:v>6.2949989443654333E-2</c:v>
                </c:pt>
                <c:pt idx="93">
                  <c:v>6.3606972185833208E-2</c:v>
                </c:pt>
                <c:pt idx="94">
                  <c:v>6.4263827621835287E-2</c:v>
                </c:pt>
                <c:pt idx="95">
                  <c:v>6.4920557657665037E-2</c:v>
                </c:pt>
                <c:pt idx="96">
                  <c:v>6.5577164151450873E-2</c:v>
                </c:pt>
                <c:pt idx="97">
                  <c:v>6.6233648915124829E-2</c:v>
                </c:pt>
                <c:pt idx="98">
                  <c:v>6.6890013716026375E-2</c:v>
                </c:pt>
                <c:pt idx="99">
                  <c:v>6.7546260278435549E-2</c:v>
                </c:pt>
                <c:pt idx="100">
                  <c:v>6.8202390285038161E-2</c:v>
                </c:pt>
                <c:pt idx="101">
                  <c:v>6.8858405378327547E-2</c:v>
                </c:pt>
                <c:pt idx="102">
                  <c:v>6.9514307161946037E-2</c:v>
                </c:pt>
                <c:pt idx="103">
                  <c:v>7.0170097201968706E-2</c:v>
                </c:pt>
                <c:pt idx="104">
                  <c:v>7.0825777028133335E-2</c:v>
                </c:pt>
                <c:pt idx="105">
                  <c:v>7.1481348135018496E-2</c:v>
                </c:pt>
                <c:pt idx="106">
                  <c:v>7.2136811983172983E-2</c:v>
                </c:pt>
                <c:pt idx="107">
                  <c:v>7.2792170000198719E-2</c:v>
                </c:pt>
                <c:pt idx="108">
                  <c:v>7.3447423581789711E-2</c:v>
                </c:pt>
                <c:pt idx="109">
                  <c:v>7.4102574092728746E-2</c:v>
                </c:pt>
                <c:pt idx="110">
                  <c:v>7.4757622867844833E-2</c:v>
                </c:pt>
                <c:pt idx="111">
                  <c:v>7.5412571212931837E-2</c:v>
                </c:pt>
                <c:pt idx="112">
                  <c:v>7.6067420405631983E-2</c:v>
                </c:pt>
                <c:pt idx="113">
                  <c:v>7.6722171696284203E-2</c:v>
                </c:pt>
                <c:pt idx="114">
                  <c:v>7.7376826308740237E-2</c:v>
                </c:pt>
                <c:pt idx="115">
                  <c:v>7.8031385441149237E-2</c:v>
                </c:pt>
                <c:pt idx="116">
                  <c:v>7.8685850266712654E-2</c:v>
                </c:pt>
                <c:pt idx="117">
                  <c:v>7.9340221934410801E-2</c:v>
                </c:pt>
                <c:pt idx="118">
                  <c:v>7.999450156970235E-2</c:v>
                </c:pt>
                <c:pt idx="119">
                  <c:v>8.0648690275197957E-2</c:v>
                </c:pt>
                <c:pt idx="120">
                  <c:v>8.1302789131308895E-2</c:v>
                </c:pt>
                <c:pt idx="121">
                  <c:v>8.1956799196872529E-2</c:v>
                </c:pt>
                <c:pt idx="122">
                  <c:v>8.2610721509755014E-2</c:v>
                </c:pt>
                <c:pt idx="123">
                  <c:v>8.3264557087432398E-2</c:v>
                </c:pt>
                <c:pt idx="124">
                  <c:v>8.3918306927551173E-2</c:v>
                </c:pt>
                <c:pt idx="125">
                  <c:v>8.4571972008468818E-2</c:v>
                </c:pt>
                <c:pt idx="126">
                  <c:v>8.522555328977624E-2</c:v>
                </c:pt>
                <c:pt idx="127">
                  <c:v>8.5879051712800886E-2</c:v>
                </c:pt>
                <c:pt idx="128">
                  <c:v>8.6532468201093699E-2</c:v>
                </c:pt>
                <c:pt idx="129">
                  <c:v>8.7185803660898703E-2</c:v>
                </c:pt>
                <c:pt idx="130">
                  <c:v>8.7839058981607168E-2</c:v>
                </c:pt>
                <c:pt idx="131">
                  <c:v>8.8492235036196049E-2</c:v>
                </c:pt>
                <c:pt idx="132">
                  <c:v>8.9145332681652242E-2</c:v>
                </c:pt>
                <c:pt idx="133">
                  <c:v>8.9798352759382499E-2</c:v>
                </c:pt>
                <c:pt idx="134">
                  <c:v>9.0451296095609979E-2</c:v>
                </c:pt>
                <c:pt idx="135">
                  <c:v>9.110416350175797E-2</c:v>
                </c:pt>
                <c:pt idx="136">
                  <c:v>9.1756955774820709E-2</c:v>
                </c:pt>
                <c:pt idx="137">
                  <c:v>9.240967369772303E-2</c:v>
                </c:pt>
                <c:pt idx="138">
                  <c:v>9.306231803966801E-2</c:v>
                </c:pt>
                <c:pt idx="139">
                  <c:v>9.3714889556473654E-2</c:v>
                </c:pt>
                <c:pt idx="140">
                  <c:v>9.4367388990899026E-2</c:v>
                </c:pt>
                <c:pt idx="141">
                  <c:v>9.5019817072960366E-2</c:v>
                </c:pt>
                <c:pt idx="142">
                  <c:v>9.5672174520237199E-2</c:v>
                </c:pt>
                <c:pt idx="143">
                  <c:v>9.6324462038169009E-2</c:v>
                </c:pt>
                <c:pt idx="144">
                  <c:v>9.6976680320343067E-2</c:v>
                </c:pt>
                <c:pt idx="145">
                  <c:v>9.7628830048772999E-2</c:v>
                </c:pt>
                <c:pt idx="146">
                  <c:v>9.8280911894169695E-2</c:v>
                </c:pt>
                <c:pt idx="147">
                  <c:v>9.8932926516203501E-2</c:v>
                </c:pt>
                <c:pt idx="148">
                  <c:v>9.958487456375878E-2</c:v>
                </c:pt>
                <c:pt idx="149">
                  <c:v>0.10023675667518099</c:v>
                </c:pt>
                <c:pt idx="150">
                  <c:v>0.10088857347851653</c:v>
                </c:pt>
                <c:pt idx="151">
                  <c:v>0.1015403255917454</c:v>
                </c:pt>
                <c:pt idx="152">
                  <c:v>0.10219201362300741</c:v>
                </c:pt>
                <c:pt idx="153">
                  <c:v>0.10284363817082173</c:v>
                </c:pt>
                <c:pt idx="154">
                  <c:v>0.10349519982429982</c:v>
                </c:pt>
                <c:pt idx="155">
                  <c:v>0.10414669916335302</c:v>
                </c:pt>
                <c:pt idx="156">
                  <c:v>0.10479813675889357</c:v>
                </c:pt>
                <c:pt idx="157">
                  <c:v>0.10544951317303071</c:v>
                </c:pt>
                <c:pt idx="158">
                  <c:v>0.10610082895926012</c:v>
                </c:pt>
                <c:pt idx="159">
                  <c:v>0.10675208466264996</c:v>
                </c:pt>
                <c:pt idx="160">
                  <c:v>0.10740328082001958</c:v>
                </c:pt>
                <c:pt idx="161">
                  <c:v>0.10805441796011546</c:v>
                </c:pt>
                <c:pt idx="162">
                  <c:v>0.10870549660378052</c:v>
                </c:pt>
                <c:pt idx="163">
                  <c:v>0.10935651726412038</c:v>
                </c:pt>
                <c:pt idx="164">
                  <c:v>0.11000748044666393</c:v>
                </c:pt>
                <c:pt idx="165">
                  <c:v>0.11065838664952049</c:v>
                </c:pt>
                <c:pt idx="166">
                  <c:v>0.11130923636353234</c:v>
                </c:pt>
                <c:pt idx="167">
                  <c:v>0.11196003007242325</c:v>
                </c:pt>
                <c:pt idx="168">
                  <c:v>0.11261076825294339</c:v>
                </c:pt>
                <c:pt idx="169">
                  <c:v>0.11326145137501011</c:v>
                </c:pt>
                <c:pt idx="170">
                  <c:v>0.11391207990184513</c:v>
                </c:pt>
                <c:pt idx="171">
                  <c:v>0.11456265429010859</c:v>
                </c:pt>
                <c:pt idx="172">
                  <c:v>0.115213174990029</c:v>
                </c:pt>
                <c:pt idx="173">
                  <c:v>0.11586364244553064</c:v>
                </c:pt>
                <c:pt idx="174">
                  <c:v>0.11651405709435669</c:v>
                </c:pt>
                <c:pt idx="175">
                  <c:v>0.11716441936819087</c:v>
                </c:pt>
                <c:pt idx="176">
                  <c:v>0.11781472969277401</c:v>
                </c:pt>
                <c:pt idx="177">
                  <c:v>0.11846498848801938</c:v>
                </c:pt>
                <c:pt idx="178">
                  <c:v>0.11911519616812438</c:v>
                </c:pt>
                <c:pt idx="179">
                  <c:v>0.11976535314167967</c:v>
                </c:pt>
                <c:pt idx="180">
                  <c:v>0.12041545981177557</c:v>
                </c:pt>
                <c:pt idx="181">
                  <c:v>0.12106551657610574</c:v>
                </c:pt>
                <c:pt idx="182">
                  <c:v>0.12171552382706886</c:v>
                </c:pt>
                <c:pt idx="183">
                  <c:v>0.12236548195186722</c:v>
                </c:pt>
                <c:pt idx="184">
                  <c:v>0.12301539133260316</c:v>
                </c:pt>
                <c:pt idx="185">
                  <c:v>0.12366525234637357</c:v>
                </c:pt>
                <c:pt idx="186">
                  <c:v>0.12431506536536162</c:v>
                </c:pt>
                <c:pt idx="187">
                  <c:v>0.12496483075692655</c:v>
                </c:pt>
                <c:pt idx="188">
                  <c:v>0.12561454888369147</c:v>
                </c:pt>
                <c:pt idx="189">
                  <c:v>0.12626422010362895</c:v>
                </c:pt>
                <c:pt idx="190">
                  <c:v>0.12691384477014478</c:v>
                </c:pt>
                <c:pt idx="191">
                  <c:v>0.12756342323215944</c:v>
                </c:pt>
                <c:pt idx="192">
                  <c:v>0.12821295583418826</c:v>
                </c:pt>
                <c:pt idx="193">
                  <c:v>0.12886244291641899</c:v>
                </c:pt>
                <c:pt idx="194">
                  <c:v>0.12951188481478867</c:v>
                </c:pt>
                <c:pt idx="195">
                  <c:v>0.1301612818610576</c:v>
                </c:pt>
                <c:pt idx="196">
                  <c:v>0.13081063438288232</c:v>
                </c:pt>
                <c:pt idx="197">
                  <c:v>0.13145994270388717</c:v>
                </c:pt>
                <c:pt idx="198">
                  <c:v>0.13210920714373325</c:v>
                </c:pt>
                <c:pt idx="199">
                  <c:v>0.13275842801818707</c:v>
                </c:pt>
                <c:pt idx="200">
                  <c:v>0.13340760563918705</c:v>
                </c:pt>
                <c:pt idx="201">
                  <c:v>0.13405674031490808</c:v>
                </c:pt>
                <c:pt idx="202">
                  <c:v>0.13470583234982605</c:v>
                </c:pt>
                <c:pt idx="203">
                  <c:v>0.13535488204477952</c:v>
                </c:pt>
                <c:pt idx="204">
                  <c:v>0.13600388969703101</c:v>
                </c:pt>
                <c:pt idx="205">
                  <c:v>0.13665285560032636</c:v>
                </c:pt>
                <c:pt idx="206">
                  <c:v>0.13730178004495347</c:v>
                </c:pt>
                <c:pt idx="207">
                  <c:v>0.13795066331779912</c:v>
                </c:pt>
                <c:pt idx="208">
                  <c:v>0.13859950570240492</c:v>
                </c:pt>
                <c:pt idx="209">
                  <c:v>0.13924830747902217</c:v>
                </c:pt>
                <c:pt idx="210">
                  <c:v>0.1398970689246653</c:v>
                </c:pt>
                <c:pt idx="211">
                  <c:v>0.1405457903131645</c:v>
                </c:pt>
                <c:pt idx="212">
                  <c:v>0.14119447191521697</c:v>
                </c:pt>
                <c:pt idx="213">
                  <c:v>0.14184311399843705</c:v>
                </c:pt>
                <c:pt idx="214">
                  <c:v>0.14249171682740588</c:v>
                </c:pt>
                <c:pt idx="215">
                  <c:v>0.14314028066371937</c:v>
                </c:pt>
                <c:pt idx="216">
                  <c:v>0.14378880576603531</c:v>
                </c:pt>
                <c:pt idx="217">
                  <c:v>0.14443729239012021</c:v>
                </c:pt>
                <c:pt idx="218">
                  <c:v>0.14508574078889427</c:v>
                </c:pt>
                <c:pt idx="219">
                  <c:v>0.14573415121247568</c:v>
                </c:pt>
                <c:pt idx="220">
                  <c:v>0.14638252390822476</c:v>
                </c:pt>
                <c:pt idx="221">
                  <c:v>0.14703085912078592</c:v>
                </c:pt>
                <c:pt idx="222">
                  <c:v>0.14767915709213031</c:v>
                </c:pt>
                <c:pt idx="223">
                  <c:v>0.14832741806159591</c:v>
                </c:pt>
                <c:pt idx="224">
                  <c:v>0.14897564226592863</c:v>
                </c:pt>
                <c:pt idx="225">
                  <c:v>0.14962382993932113</c:v>
                </c:pt>
                <c:pt idx="226">
                  <c:v>0.15027198131345168</c:v>
                </c:pt>
                <c:pt idx="227">
                  <c:v>0.15092009661752187</c:v>
                </c:pt>
                <c:pt idx="228">
                  <c:v>0.15156817607829431</c:v>
                </c:pt>
                <c:pt idx="229">
                  <c:v>0.15221621992012818</c:v>
                </c:pt>
                <c:pt idx="230">
                  <c:v>0.15286422836501584</c:v>
                </c:pt>
                <c:pt idx="231">
                  <c:v>0.15351220163261731</c:v>
                </c:pt>
                <c:pt idx="232">
                  <c:v>0.15416013994029504</c:v>
                </c:pt>
                <c:pt idx="233">
                  <c:v>0.15480804350314756</c:v>
                </c:pt>
                <c:pt idx="234">
                  <c:v>0.15545591253404198</c:v>
                </c:pt>
                <c:pt idx="235">
                  <c:v>0.15610374724364759</c:v>
                </c:pt>
                <c:pt idx="236">
                  <c:v>0.15675154784046691</c:v>
                </c:pt>
                <c:pt idx="237">
                  <c:v>0.15739931453086706</c:v>
                </c:pt>
                <c:pt idx="238">
                  <c:v>0.15804704751911086</c:v>
                </c:pt>
                <c:pt idx="239">
                  <c:v>0.15869474700738634</c:v>
                </c:pt>
                <c:pt idx="240">
                  <c:v>0.15934241319583703</c:v>
                </c:pt>
                <c:pt idx="241">
                  <c:v>0.15999004628259048</c:v>
                </c:pt>
                <c:pt idx="242">
                  <c:v>0.16063764646378698</c:v>
                </c:pt>
                <c:pt idx="243">
                  <c:v>0.16128521393360709</c:v>
                </c:pt>
                <c:pt idx="244">
                  <c:v>0.1619327488843004</c:v>
                </c:pt>
                <c:pt idx="245">
                  <c:v>0.16258025150621058</c:v>
                </c:pt>
                <c:pt idx="246">
                  <c:v>0.16322772198780361</c:v>
                </c:pt>
                <c:pt idx="247">
                  <c:v>0.1638751605156929</c:v>
                </c:pt>
                <c:pt idx="248">
                  <c:v>0.16452256727466516</c:v>
                </c:pt>
                <c:pt idx="249">
                  <c:v>0.16516994244770536</c:v>
                </c:pt>
                <c:pt idx="250">
                  <c:v>0.1658172862160214</c:v>
                </c:pt>
                <c:pt idx="251">
                  <c:v>0.16646459875906841</c:v>
                </c:pt>
                <c:pt idx="252">
                  <c:v>0.16711188025457274</c:v>
                </c:pt>
                <c:pt idx="253">
                  <c:v>0.16775913087855485</c:v>
                </c:pt>
                <c:pt idx="254">
                  <c:v>0.16840635080535291</c:v>
                </c:pt>
                <c:pt idx="255">
                  <c:v>0.16905354020764474</c:v>
                </c:pt>
                <c:pt idx="256">
                  <c:v>0.16970069925647072</c:v>
                </c:pt>
                <c:pt idx="257">
                  <c:v>0.17034782812125468</c:v>
                </c:pt>
                <c:pt idx="258">
                  <c:v>0.17099492696982649</c:v>
                </c:pt>
                <c:pt idx="259">
                  <c:v>0.17164199596844221</c:v>
                </c:pt>
                <c:pt idx="260">
                  <c:v>0.17228903528180498</c:v>
                </c:pt>
                <c:pt idx="261">
                  <c:v>0.17293604507308599</c:v>
                </c:pt>
                <c:pt idx="262">
                  <c:v>0.17358302550394344</c:v>
                </c:pt>
                <c:pt idx="263">
                  <c:v>0.1742299767345433</c:v>
                </c:pt>
                <c:pt idx="264">
                  <c:v>0.1748768989235778</c:v>
                </c:pt>
                <c:pt idx="265">
                  <c:v>0.17552379222828529</c:v>
                </c:pt>
                <c:pt idx="266">
                  <c:v>0.17617065680446836</c:v>
                </c:pt>
                <c:pt idx="267">
                  <c:v>0.17681749280651218</c:v>
                </c:pt>
                <c:pt idx="268">
                  <c:v>0.17746430038740307</c:v>
                </c:pt>
                <c:pt idx="269">
                  <c:v>0.1781110796987459</c:v>
                </c:pt>
                <c:pt idx="270">
                  <c:v>0.17875783089078195</c:v>
                </c:pt>
                <c:pt idx="271">
                  <c:v>0.17940455411240583</c:v>
                </c:pt>
                <c:pt idx="272">
                  <c:v>0.18005124951118279</c:v>
                </c:pt>
                <c:pt idx="273">
                  <c:v>0.18069791723336467</c:v>
                </c:pt>
                <c:pt idx="274">
                  <c:v>0.18134455742390745</c:v>
                </c:pt>
                <c:pt idx="275">
                  <c:v>0.18199117022648617</c:v>
                </c:pt>
                <c:pt idx="276">
                  <c:v>0.1826377557835118</c:v>
                </c:pt>
                <c:pt idx="277">
                  <c:v>0.18328431423614613</c:v>
                </c:pt>
                <c:pt idx="278">
                  <c:v>0.18393084572431784</c:v>
                </c:pt>
                <c:pt idx="279">
                  <c:v>0.18457735038673695</c:v>
                </c:pt>
                <c:pt idx="280">
                  <c:v>0.1852238283609102</c:v>
                </c:pt>
                <c:pt idx="281">
                  <c:v>0.1858702797831556</c:v>
                </c:pt>
                <c:pt idx="282">
                  <c:v>0.18651670478861682</c:v>
                </c:pt>
                <c:pt idx="283">
                  <c:v>0.18716310351127718</c:v>
                </c:pt>
                <c:pt idx="284">
                  <c:v>0.18780947608397427</c:v>
                </c:pt>
                <c:pt idx="285">
                  <c:v>0.18845582263841296</c:v>
                </c:pt>
                <c:pt idx="286">
                  <c:v>0.18910214330517941</c:v>
                </c:pt>
                <c:pt idx="287">
                  <c:v>0.18974843821375473</c:v>
                </c:pt>
                <c:pt idx="288">
                  <c:v>0.19039470749252702</c:v>
                </c:pt>
                <c:pt idx="289">
                  <c:v>0.19104095126880555</c:v>
                </c:pt>
                <c:pt idx="290">
                  <c:v>0.19168716966883276</c:v>
                </c:pt>
                <c:pt idx="291">
                  <c:v>0.192333362817797</c:v>
                </c:pt>
                <c:pt idx="292">
                  <c:v>0.19297953083984506</c:v>
                </c:pt>
                <c:pt idx="293">
                  <c:v>0.1936256738580942</c:v>
                </c:pt>
                <c:pt idx="294">
                  <c:v>0.19427179199464389</c:v>
                </c:pt>
                <c:pt idx="295">
                  <c:v>0.19491788537058832</c:v>
                </c:pt>
                <c:pt idx="296">
                  <c:v>0.19556395410602709</c:v>
                </c:pt>
                <c:pt idx="297">
                  <c:v>0.19620999832007779</c:v>
                </c:pt>
                <c:pt idx="298">
                  <c:v>0.19685601813088605</c:v>
                </c:pt>
                <c:pt idx="299">
                  <c:v>0.19750201365563774</c:v>
                </c:pt>
                <c:pt idx="300">
                  <c:v>0.19814798501056935</c:v>
                </c:pt>
                <c:pt idx="301">
                  <c:v>0.19879393231097905</c:v>
                </c:pt>
                <c:pt idx="302">
                  <c:v>0.19943985567123701</c:v>
                </c:pt>
                <c:pt idx="303">
                  <c:v>0.20008575520479627</c:v>
                </c:pt>
                <c:pt idx="304">
                  <c:v>0.20073163102420277</c:v>
                </c:pt>
                <c:pt idx="305">
                  <c:v>0.20137748324110608</c:v>
                </c:pt>
                <c:pt idx="306">
                  <c:v>0.20202331196626835</c:v>
                </c:pt>
                <c:pt idx="307">
                  <c:v>0.2026691173095756</c:v>
                </c:pt>
                <c:pt idx="308">
                  <c:v>0.20331489938004615</c:v>
                </c:pt>
                <c:pt idx="309">
                  <c:v>0.20396065828584137</c:v>
                </c:pt>
                <c:pt idx="310">
                  <c:v>0.2046063941342742</c:v>
                </c:pt>
                <c:pt idx="311">
                  <c:v>0.20525210703181912</c:v>
                </c:pt>
                <c:pt idx="312">
                  <c:v>0.2058977970841212</c:v>
                </c:pt>
                <c:pt idx="313">
                  <c:v>0.2065434643960051</c:v>
                </c:pt>
                <c:pt idx="314">
                  <c:v>0.20718910907148416</c:v>
                </c:pt>
                <c:pt idx="315">
                  <c:v>0.20783473121376875</c:v>
                </c:pt>
                <c:pt idx="316">
                  <c:v>0.20848033092527588</c:v>
                </c:pt>
                <c:pt idx="317">
                  <c:v>0.20912590830763661</c:v>
                </c:pt>
                <c:pt idx="318">
                  <c:v>0.20977146346170575</c:v>
                </c:pt>
                <c:pt idx="319">
                  <c:v>0.21041699648756948</c:v>
                </c:pt>
                <c:pt idx="320">
                  <c:v>0.21106250748455327</c:v>
                </c:pt>
                <c:pt idx="321">
                  <c:v>0.21170799655123076</c:v>
                </c:pt>
                <c:pt idx="322">
                  <c:v>0.21235346378543168</c:v>
                </c:pt>
                <c:pt idx="323">
                  <c:v>0.21299890928424892</c:v>
                </c:pt>
                <c:pt idx="324">
                  <c:v>0.21364433314404721</c:v>
                </c:pt>
                <c:pt idx="325">
                  <c:v>0.2142897354604705</c:v>
                </c:pt>
                <c:pt idx="326">
                  <c:v>0.21493511632844955</c:v>
                </c:pt>
                <c:pt idx="327">
                  <c:v>0.21558047584220907</c:v>
                </c:pt>
                <c:pt idx="328">
                  <c:v>0.21622581409527558</c:v>
                </c:pt>
                <c:pt idx="329">
                  <c:v>0.21687113118048459</c:v>
                </c:pt>
                <c:pt idx="330">
                  <c:v>0.21751642718998768</c:v>
                </c:pt>
                <c:pt idx="331">
                  <c:v>0.2181617022152593</c:v>
                </c:pt>
                <c:pt idx="332">
                  <c:v>0.21880695634710434</c:v>
                </c:pt>
                <c:pt idx="333">
                  <c:v>0.21945218967566463</c:v>
                </c:pt>
                <c:pt idx="334">
                  <c:v>0.22009740229042551</c:v>
                </c:pt>
                <c:pt idx="335">
                  <c:v>0.22074259428022344</c:v>
                </c:pt>
                <c:pt idx="336">
                  <c:v>0.22138776573325175</c:v>
                </c:pt>
                <c:pt idx="337">
                  <c:v>0.22203291673706738</c:v>
                </c:pt>
                <c:pt idx="338">
                  <c:v>0.22267804737859742</c:v>
                </c:pt>
                <c:pt idx="339">
                  <c:v>0.22332315774414588</c:v>
                </c:pt>
                <c:pt idx="340">
                  <c:v>0.22396824791939912</c:v>
                </c:pt>
                <c:pt idx="341">
                  <c:v>0.22461331798943257</c:v>
                </c:pt>
                <c:pt idx="342">
                  <c:v>0.22525836803871715</c:v>
                </c:pt>
                <c:pt idx="343">
                  <c:v>0.22590339815112453</c:v>
                </c:pt>
                <c:pt idx="344">
                  <c:v>0.22654840840993351</c:v>
                </c:pt>
                <c:pt idx="345">
                  <c:v>0.22719339889783657</c:v>
                </c:pt>
                <c:pt idx="346">
                  <c:v>0.2278383696969441</c:v>
                </c:pt>
                <c:pt idx="347">
                  <c:v>0.22848332088879186</c:v>
                </c:pt>
                <c:pt idx="348">
                  <c:v>0.22912825255434535</c:v>
                </c:pt>
                <c:pt idx="349">
                  <c:v>0.22977316477400608</c:v>
                </c:pt>
                <c:pt idx="350">
                  <c:v>0.23041805762761702</c:v>
                </c:pt>
                <c:pt idx="351">
                  <c:v>0.23106293119446791</c:v>
                </c:pt>
                <c:pt idx="352">
                  <c:v>0.23170778555330077</c:v>
                </c:pt>
                <c:pt idx="353">
                  <c:v>0.232352620782315</c:v>
                </c:pt>
                <c:pt idx="354">
                  <c:v>0.23299743695917283</c:v>
                </c:pt>
                <c:pt idx="355">
                  <c:v>0.23364223416100449</c:v>
                </c:pt>
                <c:pt idx="356">
                  <c:v>0.23428701246441344</c:v>
                </c:pt>
                <c:pt idx="357">
                  <c:v>0.23493177194548107</c:v>
                </c:pt>
                <c:pt idx="358">
                  <c:v>0.23557651267977181</c:v>
                </c:pt>
                <c:pt idx="359">
                  <c:v>0.23622123474233858</c:v>
                </c:pt>
                <c:pt idx="360">
                  <c:v>0.23686593820772692</c:v>
                </c:pt>
                <c:pt idx="361">
                  <c:v>0.2375106231499805</c:v>
                </c:pt>
                <c:pt idx="362">
                  <c:v>0.23815528964264499</c:v>
                </c:pt>
                <c:pt idx="363">
                  <c:v>0.23879993775877378</c:v>
                </c:pt>
                <c:pt idx="364">
                  <c:v>0.23944456757093177</c:v>
                </c:pt>
                <c:pt idx="365">
                  <c:v>0.24008917915120059</c:v>
                </c:pt>
                <c:pt idx="366">
                  <c:v>0.24073377257118253</c:v>
                </c:pt>
                <c:pt idx="367">
                  <c:v>0.24137834790200574</c:v>
                </c:pt>
                <c:pt idx="368">
                  <c:v>0.24202290521432807</c:v>
                </c:pt>
                <c:pt idx="369">
                  <c:v>0.24266744457834136</c:v>
                </c:pt>
                <c:pt idx="370">
                  <c:v>0.24331196606377625</c:v>
                </c:pt>
                <c:pt idx="371">
                  <c:v>0.24395646973990637</c:v>
                </c:pt>
                <c:pt idx="372">
                  <c:v>0.24460095567555196</c:v>
                </c:pt>
                <c:pt idx="373">
                  <c:v>0.24524542393908458</c:v>
                </c:pt>
                <c:pt idx="374">
                  <c:v>0.24588987459843165</c:v>
                </c:pt>
                <c:pt idx="375">
                  <c:v>0.24653430772107923</c:v>
                </c:pt>
                <c:pt idx="376">
                  <c:v>0.24717872337407687</c:v>
                </c:pt>
                <c:pt idx="377">
                  <c:v>0.24782312162404199</c:v>
                </c:pt>
                <c:pt idx="378">
                  <c:v>0.24846750253716288</c:v>
                </c:pt>
                <c:pt idx="379">
                  <c:v>0.24911186617920311</c:v>
                </c:pt>
                <c:pt idx="380">
                  <c:v>0.24975621261550532</c:v>
                </c:pt>
                <c:pt idx="381">
                  <c:v>0.2504005419109947</c:v>
                </c:pt>
                <c:pt idx="382">
                  <c:v>0.25104485413018313</c:v>
                </c:pt>
                <c:pt idx="383">
                  <c:v>0.25168914933717285</c:v>
                </c:pt>
                <c:pt idx="384">
                  <c:v>0.2523334275956598</c:v>
                </c:pt>
              </c:numCache>
            </c:numRef>
          </c:yVal>
          <c:smooth val="1"/>
        </c:ser>
        <c:axId val="98894592"/>
        <c:axId val="98896512"/>
      </c:scatterChart>
      <c:valAx>
        <c:axId val="98894592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Peso</a:t>
                </a:r>
              </a:p>
            </c:rich>
          </c:tx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896512"/>
        <c:crosses val="autoZero"/>
        <c:crossBetween val="midCat"/>
      </c:valAx>
      <c:valAx>
        <c:axId val="9889651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Perda de Carga</a:t>
                </a:r>
              </a:p>
            </c:rich>
          </c:tx>
          <c:spPr>
            <a:noFill/>
            <a:ln>
              <a:noFill/>
            </a:ln>
            <a:effectLst/>
          </c:spPr>
        </c:title>
        <c:numFmt formatCode="0.00" sourceLinked="0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894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16" fmlaLink="$D$3" fmlaRange="'Tb- Reserv'!$A$2:$A$32" noThreeD="1" sel="2" val="0"/>
</file>

<file path=xl/ctrlProps/ctrlProp10.xml><?xml version="1.0" encoding="utf-8"?>
<formControlPr xmlns="http://schemas.microsoft.com/office/spreadsheetml/2009/9/main" objectType="Drop" dropLines="12" dropStyle="combo" dx="16" fmlaLink="$F$9" fmlaRange="'Tb - Aparelhos'!$A$2:$A$17" noThreeD="1" sel="8" val="0"/>
</file>

<file path=xl/ctrlProps/ctrlProp11.xml><?xml version="1.0" encoding="utf-8"?>
<formControlPr xmlns="http://schemas.microsoft.com/office/spreadsheetml/2009/9/main" objectType="Drop" dropLines="12" dropStyle="combo" dx="16" fmlaLink="$C$14" fmlaRange="'Tb - Aparelhos'!$A$2:$A$17" noThreeD="1" sel="9" val="4"/>
</file>

<file path=xl/ctrlProps/ctrlProp12.xml><?xml version="1.0" encoding="utf-8"?>
<formControlPr xmlns="http://schemas.microsoft.com/office/spreadsheetml/2009/9/main" objectType="Drop" dropLines="12" dropStyle="combo" dx="16" fmlaLink="$D$14" fmlaRange="'Tb - Aparelhos'!$A$2:$A$17" noThreeD="1" sel="15" val="4"/>
</file>

<file path=xl/ctrlProps/ctrlProp13.xml><?xml version="1.0" encoding="utf-8"?>
<formControlPr xmlns="http://schemas.microsoft.com/office/spreadsheetml/2009/9/main" objectType="Drop" dropLines="12" dropStyle="combo" dx="16" fmlaLink="$E$14" fmlaRange="'Tb - Aparelhos'!$A$2:$A$17" noThreeD="1" val="0"/>
</file>

<file path=xl/ctrlProps/ctrlProp14.xml><?xml version="1.0" encoding="utf-8"?>
<formControlPr xmlns="http://schemas.microsoft.com/office/spreadsheetml/2009/9/main" objectType="Drop" dropLines="12" dropStyle="combo" dx="16" fmlaLink="$F$14" fmlaRange="'Tb - Aparelhos'!$A$2:$A$17" noThreeD="1" val="0"/>
</file>

<file path=xl/ctrlProps/ctrlProp15.xml><?xml version="1.0" encoding="utf-8"?>
<formControlPr xmlns="http://schemas.microsoft.com/office/spreadsheetml/2009/9/main" objectType="Drop" dropLines="12" dropStyle="combo" dx="16" fmlaLink="$C$19" fmlaRange="'Tb - Aparelhos'!$A$2:$A$17" noThreeD="1" sel="10" val="4"/>
</file>

<file path=xl/ctrlProps/ctrlProp16.xml><?xml version="1.0" encoding="utf-8"?>
<formControlPr xmlns="http://schemas.microsoft.com/office/spreadsheetml/2009/9/main" objectType="Drop" dropLines="12" dropStyle="combo" dx="16" fmlaLink="$D$19" fmlaRange="'Tb - Aparelhos'!$A$2:$A$17" noThreeD="1" sel="6" val="0"/>
</file>

<file path=xl/ctrlProps/ctrlProp17.xml><?xml version="1.0" encoding="utf-8"?>
<formControlPr xmlns="http://schemas.microsoft.com/office/spreadsheetml/2009/9/main" objectType="Drop" dropLines="12" dropStyle="combo" dx="16" fmlaLink="$E$19" fmlaRange="'Tb - Aparelhos'!$A$2:$A$17" noThreeD="1" sel="2" val="0"/>
</file>

<file path=xl/ctrlProps/ctrlProp18.xml><?xml version="1.0" encoding="utf-8"?>
<formControlPr xmlns="http://schemas.microsoft.com/office/spreadsheetml/2009/9/main" objectType="Drop" dropLines="12" dropStyle="combo" dx="16" fmlaLink="$F$19" fmlaRange="'Tb - Aparelhos'!$A$2:$A$17" noThreeD="1" sel="8" val="4"/>
</file>

<file path=xl/ctrlProps/ctrlProp19.xml><?xml version="1.0" encoding="utf-8"?>
<formControlPr xmlns="http://schemas.microsoft.com/office/spreadsheetml/2009/9/main" objectType="Drop" dropStyle="combo" dx="16" fmlaLink="$F$6" fmlaRange="'Tb- Conexões'!$A$4:$P$14" sel="6" val="3"/>
</file>

<file path=xl/ctrlProps/ctrlProp2.xml><?xml version="1.0" encoding="utf-8"?>
<formControlPr xmlns="http://schemas.microsoft.com/office/spreadsheetml/2009/9/main" objectType="Drop" dropStyle="combo" dx="16" fmlaLink="$D$3" fmlaRange="'Tb- Reserv'!$A$2:$A$32" noThreeD="1" sel="2"/>
</file>

<file path=xl/ctrlProps/ctrlProp20.xml><?xml version="1.0" encoding="utf-8"?>
<formControlPr xmlns="http://schemas.microsoft.com/office/spreadsheetml/2009/9/main" objectType="Drop" dropStyle="combo" dx="16" fmlaLink="$F$25" fmlaRange="'Tb- Conexões'!$A$4:$P$14" sel="6" val="3"/>
</file>

<file path=xl/ctrlProps/ctrlProp21.xml><?xml version="1.0" encoding="utf-8"?>
<formControlPr xmlns="http://schemas.microsoft.com/office/spreadsheetml/2009/9/main" objectType="Drop" dropStyle="combo" dx="16" fmlaLink="$F$44" fmlaRange="'Tb- Conexões'!$A$4:$P$14" sel="4" val="0"/>
</file>

<file path=xl/ctrlProps/ctrlProp22.xml><?xml version="1.0" encoding="utf-8"?>
<formControlPr xmlns="http://schemas.microsoft.com/office/spreadsheetml/2009/9/main" objectType="Drop" dropStyle="combo" dx="16" fmlaLink="$F$63" fmlaRange="'Tb- Conexões'!$A$4:$P$14" sel="3" val="2"/>
</file>

<file path=xl/ctrlProps/ctrlProp23.xml><?xml version="1.0" encoding="utf-8"?>
<formControlPr xmlns="http://schemas.microsoft.com/office/spreadsheetml/2009/9/main" objectType="Drop" dropStyle="combo" dx="16" fmlaLink="$F$82" fmlaRange="'Tb- Conexões'!$A$4:$P$14" sel="3" val="2"/>
</file>

<file path=xl/ctrlProps/ctrlProp24.xml><?xml version="1.0" encoding="utf-8"?>
<formControlPr xmlns="http://schemas.microsoft.com/office/spreadsheetml/2009/9/main" objectType="Drop" dropStyle="combo" dx="16" fmlaLink="$F$101" fmlaRange="'Tb- Conexões'!$A$4:$P$14" sel="3" val="2"/>
</file>

<file path=xl/ctrlProps/ctrlProp25.xml><?xml version="1.0" encoding="utf-8"?>
<formControlPr xmlns="http://schemas.microsoft.com/office/spreadsheetml/2009/9/main" objectType="Drop" dropStyle="combo" dx="16" fmlaLink="$F$120" fmlaRange="'Tb- Conexões'!$A$4:$P$14" sel="3" val="0"/>
</file>

<file path=xl/ctrlProps/ctrlProp26.xml><?xml version="1.0" encoding="utf-8"?>
<formControlPr xmlns="http://schemas.microsoft.com/office/spreadsheetml/2009/9/main" objectType="Drop" dropStyle="combo" dx="16" fmlaLink="$F$139" fmlaRange="'Tb- Conexões'!$A$4:$P$14" sel="3" val="0"/>
</file>

<file path=xl/ctrlProps/ctrlProp27.xml><?xml version="1.0" encoding="utf-8"?>
<formControlPr xmlns="http://schemas.microsoft.com/office/spreadsheetml/2009/9/main" objectType="Drop" dropStyle="combo" dx="16" fmlaLink="$F$139" fmlaRange="'Tb- Conexões'!$A$4:$P$14" sel="3" val="0"/>
</file>

<file path=xl/ctrlProps/ctrlProp28.xml><?xml version="1.0" encoding="utf-8"?>
<formControlPr xmlns="http://schemas.microsoft.com/office/spreadsheetml/2009/9/main" objectType="Drop" dropStyle="combo" dx="16" fmlaLink="$F$139" fmlaRange="'Tb- Conexões'!$A$4:$P$14" sel="3" val="0"/>
</file>

<file path=xl/ctrlProps/ctrlProp29.xml><?xml version="1.0" encoding="utf-8"?>
<formControlPr xmlns="http://schemas.microsoft.com/office/spreadsheetml/2009/9/main" objectType="Drop" dropStyle="combo" dx="16" fmlaLink="$F$139" fmlaRange="'Tb- Conexões'!$A$4:$P$14" sel="3" val="0"/>
</file>

<file path=xl/ctrlProps/ctrlProp3.xml><?xml version="1.0" encoding="utf-8"?>
<formControlPr xmlns="http://schemas.microsoft.com/office/spreadsheetml/2009/9/main" objectType="Drop" dropLines="12" dropStyle="combo" dx="16" fmlaLink="$C$4" fmlaRange="'Tb - Aparelhos'!$A$2:$A$17" noThreeD="1" sel="13" val="4"/>
</file>

<file path=xl/ctrlProps/ctrlProp30.xml><?xml version="1.0" encoding="utf-8"?>
<formControlPr xmlns="http://schemas.microsoft.com/office/spreadsheetml/2009/9/main" objectType="Drop" dropStyle="combo" dx="16" fmlaLink="$B$3" fmlaRange="'Tb- Conexões'!$A$4:$P$14" sel="4" val="3"/>
</file>

<file path=xl/ctrlProps/ctrlProp4.xml><?xml version="1.0" encoding="utf-8"?>
<formControlPr xmlns="http://schemas.microsoft.com/office/spreadsheetml/2009/9/main" objectType="Drop" dropLines="12" dropStyle="combo" dx="16" fmlaLink="$D$4" fmlaRange="'Tb - Aparelhos'!$A$2:$A$17" noThreeD="1" val="0"/>
</file>

<file path=xl/ctrlProps/ctrlProp5.xml><?xml version="1.0" encoding="utf-8"?>
<formControlPr xmlns="http://schemas.microsoft.com/office/spreadsheetml/2009/9/main" objectType="Drop" dropLines="12" dropStyle="combo" dx="16" fmlaLink="$E$4" fmlaRange="'Tb - Aparelhos'!$A$2:$A$17" noThreeD="1" val="0"/>
</file>

<file path=xl/ctrlProps/ctrlProp6.xml><?xml version="1.0" encoding="utf-8"?>
<formControlPr xmlns="http://schemas.microsoft.com/office/spreadsheetml/2009/9/main" objectType="Drop" dropLines="12" dropStyle="combo" dx="16" fmlaLink="$F$4" fmlaRange="'Tb - Aparelhos'!$A$2:$A$17" noThreeD="1" val="0"/>
</file>

<file path=xl/ctrlProps/ctrlProp7.xml><?xml version="1.0" encoding="utf-8"?>
<formControlPr xmlns="http://schemas.microsoft.com/office/spreadsheetml/2009/9/main" objectType="Drop" dropLines="12" dropStyle="combo" dx="16" fmlaLink="$C$9" fmlaRange="'Tb - Aparelhos'!$A$2:$A$17" noThreeD="1" sel="10" val="4"/>
</file>

<file path=xl/ctrlProps/ctrlProp8.xml><?xml version="1.0" encoding="utf-8"?>
<formControlPr xmlns="http://schemas.microsoft.com/office/spreadsheetml/2009/9/main" objectType="Drop" dropLines="12" dropStyle="combo" dx="16" fmlaLink="$D$9" fmlaRange="'Tb - Aparelhos'!$A$2:$A$17" noThreeD="1" sel="6" val="4"/>
</file>

<file path=xl/ctrlProps/ctrlProp9.xml><?xml version="1.0" encoding="utf-8"?>
<formControlPr xmlns="http://schemas.microsoft.com/office/spreadsheetml/2009/9/main" objectType="Drop" dropLines="12" dropStyle="combo" dx="16" fmlaLink="$E$9" fmlaRange="'Tb - Aparelhos'!$A$2:$A$17" noThreeD="1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468074</xdr:colOff>
      <xdr:row>38</xdr:row>
      <xdr:rowOff>123265</xdr:rowOff>
    </xdr:from>
    <xdr:ext cx="2992799" cy="2364441"/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687274" y="6409765"/>
          <a:ext cx="2992799" cy="2364441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376237</xdr:rowOff>
    </xdr:from>
    <xdr:to>
      <xdr:col>16</xdr:col>
      <xdr:colOff>323850</xdr:colOff>
      <xdr:row>14</xdr:row>
      <xdr:rowOff>71437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609599</xdr:colOff>
      <xdr:row>2</xdr:row>
      <xdr:rowOff>0</xdr:rowOff>
    </xdr:from>
    <xdr:to>
      <xdr:col>17</xdr:col>
      <xdr:colOff>123824</xdr:colOff>
      <xdr:row>19</xdr:row>
      <xdr:rowOff>133350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118783</xdr:colOff>
      <xdr:row>15</xdr:row>
      <xdr:rowOff>0</xdr:rowOff>
    </xdr:from>
    <xdr:to>
      <xdr:col>15</xdr:col>
      <xdr:colOff>661147</xdr:colOff>
      <xdr:row>27</xdr:row>
      <xdr:rowOff>123266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14</xdr:row>
      <xdr:rowOff>190499</xdr:rowOff>
    </xdr:from>
    <xdr:to>
      <xdr:col>23</xdr:col>
      <xdr:colOff>604471</xdr:colOff>
      <xdr:row>30</xdr:row>
      <xdr:rowOff>28574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470647</xdr:colOff>
      <xdr:row>15</xdr:row>
      <xdr:rowOff>0</xdr:rowOff>
    </xdr:from>
    <xdr:to>
      <xdr:col>32</xdr:col>
      <xdr:colOff>185328</xdr:colOff>
      <xdr:row>30</xdr:row>
      <xdr:rowOff>9525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5</xdr:row>
      <xdr:rowOff>128587</xdr:rowOff>
    </xdr:from>
    <xdr:to>
      <xdr:col>15</xdr:col>
      <xdr:colOff>361950</xdr:colOff>
      <xdr:row>20</xdr:row>
      <xdr:rowOff>28575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133348</xdr:colOff>
      <xdr:row>31</xdr:row>
      <xdr:rowOff>23464</xdr:rowOff>
    </xdr:from>
    <xdr:to>
      <xdr:col>23</xdr:col>
      <xdr:colOff>180974</xdr:colOff>
      <xdr:row>45</xdr:row>
      <xdr:rowOff>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351233</xdr:colOff>
      <xdr:row>9</xdr:row>
      <xdr:rowOff>14288</xdr:rowOff>
    </xdr:from>
    <xdr:to>
      <xdr:col>32</xdr:col>
      <xdr:colOff>238125</xdr:colOff>
      <xdr:row>23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33</xdr:col>
      <xdr:colOff>76199</xdr:colOff>
      <xdr:row>28</xdr:row>
      <xdr:rowOff>76199</xdr:rowOff>
    </xdr:from>
    <xdr:to>
      <xdr:col>42</xdr:col>
      <xdr:colOff>114300</xdr:colOff>
      <xdr:row>44</xdr:row>
      <xdr:rowOff>47624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.xml"/><Relationship Id="rId13" Type="http://schemas.openxmlformats.org/officeDocument/2006/relationships/ctrlProp" Target="../ctrlProps/ctrlProp12.xml"/><Relationship Id="rId18" Type="http://schemas.openxmlformats.org/officeDocument/2006/relationships/ctrlProp" Target="../ctrlProps/ctrlProp17.xml"/><Relationship Id="rId7" Type="http://schemas.openxmlformats.org/officeDocument/2006/relationships/ctrlProp" Target="../ctrlProps/ctrlProp6.xml"/><Relationship Id="rId12" Type="http://schemas.openxmlformats.org/officeDocument/2006/relationships/ctrlProp" Target="../ctrlProps/ctrlProp11.xml"/><Relationship Id="rId17" Type="http://schemas.openxmlformats.org/officeDocument/2006/relationships/ctrlProp" Target="../ctrlProps/ctrlProp16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.xml"/><Relationship Id="rId11" Type="http://schemas.openxmlformats.org/officeDocument/2006/relationships/ctrlProp" Target="../ctrlProps/ctrlProp10.xml"/><Relationship Id="rId5" Type="http://schemas.openxmlformats.org/officeDocument/2006/relationships/ctrlProp" Target="../ctrlProps/ctrlProp4.xml"/><Relationship Id="rId15" Type="http://schemas.openxmlformats.org/officeDocument/2006/relationships/ctrlProp" Target="../ctrlProps/ctrlProp14.xml"/><Relationship Id="rId10" Type="http://schemas.openxmlformats.org/officeDocument/2006/relationships/ctrlProp" Target="../ctrlProps/ctrlProp9.xml"/><Relationship Id="rId19" Type="http://schemas.openxmlformats.org/officeDocument/2006/relationships/ctrlProp" Target="../ctrlProps/ctrlProp18.xml"/><Relationship Id="rId4" Type="http://schemas.openxmlformats.org/officeDocument/2006/relationships/ctrlProp" Target="../ctrlProps/ctrlProp3.xml"/><Relationship Id="rId9" Type="http://schemas.openxmlformats.org/officeDocument/2006/relationships/ctrlProp" Target="../ctrlProps/ctrlProp8.xml"/><Relationship Id="rId14" Type="http://schemas.openxmlformats.org/officeDocument/2006/relationships/ctrlProp" Target="../ctrlProps/ctrlProp1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3.xml"/><Relationship Id="rId13" Type="http://schemas.openxmlformats.org/officeDocument/2006/relationships/ctrlProp" Target="../ctrlProps/ctrlProp28.xml"/><Relationship Id="rId7" Type="http://schemas.openxmlformats.org/officeDocument/2006/relationships/ctrlProp" Target="../ctrlProps/ctrlProp22.xml"/><Relationship Id="rId12" Type="http://schemas.openxmlformats.org/officeDocument/2006/relationships/ctrlProp" Target="../ctrlProps/ctrlProp27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1.xml"/><Relationship Id="rId11" Type="http://schemas.openxmlformats.org/officeDocument/2006/relationships/ctrlProp" Target="../ctrlProps/ctrlProp26.xml"/><Relationship Id="rId5" Type="http://schemas.openxmlformats.org/officeDocument/2006/relationships/ctrlProp" Target="../ctrlProps/ctrlProp20.xml"/><Relationship Id="rId10" Type="http://schemas.openxmlformats.org/officeDocument/2006/relationships/ctrlProp" Target="../ctrlProps/ctrlProp25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Relationship Id="rId14" Type="http://schemas.openxmlformats.org/officeDocument/2006/relationships/ctrlProp" Target="../ctrlProps/ctrlProp29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30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2">
    <tabColor rgb="FFFF0000"/>
  </sheetPr>
  <dimension ref="A1:O51"/>
  <sheetViews>
    <sheetView zoomScale="85" zoomScaleNormal="85" workbookViewId="0">
      <selection activeCell="F10" sqref="F10"/>
    </sheetView>
  </sheetViews>
  <sheetFormatPr defaultRowHeight="15"/>
  <cols>
    <col min="1" max="3" width="9.7109375" customWidth="1"/>
    <col min="4" max="4" width="12.42578125" bestFit="1" customWidth="1"/>
  </cols>
  <sheetData>
    <row r="1" spans="1:14" ht="15.75">
      <c r="A1" s="185" t="s">
        <v>0</v>
      </c>
      <c r="B1" s="185"/>
      <c r="C1" s="185"/>
      <c r="D1" s="185"/>
      <c r="E1" s="185"/>
      <c r="F1" s="185"/>
      <c r="G1" s="185"/>
      <c r="H1" s="185"/>
      <c r="I1" s="123"/>
      <c r="J1" s="123"/>
      <c r="K1" s="123"/>
      <c r="L1" s="123"/>
      <c r="M1" s="123"/>
      <c r="N1" s="123"/>
    </row>
    <row r="2" spans="1:14">
      <c r="A2" s="123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4">
      <c r="A3" s="172" t="s">
        <v>5</v>
      </c>
      <c r="B3" s="172"/>
      <c r="C3" s="172"/>
      <c r="D3" s="186">
        <v>2</v>
      </c>
      <c r="E3" s="187"/>
      <c r="F3" s="188"/>
      <c r="G3" s="123"/>
      <c r="H3" s="123"/>
      <c r="I3" s="123"/>
      <c r="J3" s="123"/>
      <c r="K3" s="123"/>
      <c r="L3" s="123"/>
      <c r="M3" s="123"/>
      <c r="N3" s="123"/>
    </row>
    <row r="4" spans="1:14">
      <c r="A4" s="172" t="s">
        <v>51</v>
      </c>
      <c r="B4" s="172"/>
      <c r="C4" s="172"/>
      <c r="D4" s="174" t="str">
        <f ca="1">OFFSET('Tb- Reserv'!D1,$D$3,0)</f>
        <v>Máximo Provável</v>
      </c>
      <c r="E4" s="175"/>
      <c r="F4" s="123"/>
      <c r="G4" s="123"/>
      <c r="H4" s="123"/>
      <c r="I4" s="123"/>
      <c r="J4" s="123"/>
      <c r="K4" s="123"/>
      <c r="L4" s="123"/>
      <c r="M4" s="123"/>
      <c r="N4" s="123"/>
    </row>
    <row r="5" spans="1:14">
      <c r="A5" s="172" t="s">
        <v>54</v>
      </c>
      <c r="B5" s="172"/>
      <c r="C5" s="172"/>
      <c r="D5" s="176" t="str">
        <f ca="1">OFFSET('Tb- Reserv'!B1,$D$3,0)</f>
        <v>per capita</v>
      </c>
      <c r="E5" s="172"/>
      <c r="F5" s="123"/>
      <c r="G5" s="123"/>
      <c r="H5" s="123"/>
      <c r="I5" s="123"/>
      <c r="J5" s="123"/>
      <c r="K5" s="123"/>
      <c r="L5" s="123"/>
      <c r="M5" s="123"/>
      <c r="N5" s="123"/>
    </row>
    <row r="6" spans="1:14">
      <c r="A6" s="172" t="s">
        <v>57</v>
      </c>
      <c r="B6" s="172"/>
      <c r="C6" s="172"/>
      <c r="D6" s="177">
        <f ca="1">OFFSET('Tb- Reserv'!C1,$D$3,0)</f>
        <v>200</v>
      </c>
      <c r="E6" s="178"/>
      <c r="F6" s="123"/>
      <c r="G6" s="123"/>
      <c r="H6" s="123"/>
      <c r="I6" s="123"/>
      <c r="J6" s="123"/>
      <c r="K6" s="123"/>
      <c r="L6" s="123"/>
      <c r="M6" s="123"/>
      <c r="N6" s="123"/>
    </row>
    <row r="7" spans="1:14">
      <c r="A7" s="172" t="s">
        <v>251</v>
      </c>
      <c r="B7" s="172"/>
      <c r="C7" s="172"/>
      <c r="D7" s="180">
        <v>2000</v>
      </c>
      <c r="E7" s="181"/>
      <c r="F7" s="123"/>
      <c r="G7" s="123"/>
      <c r="H7" s="123"/>
      <c r="I7" s="123"/>
      <c r="J7" s="123"/>
      <c r="K7" s="123"/>
      <c r="L7" s="123"/>
      <c r="M7" s="123"/>
      <c r="N7" s="123"/>
    </row>
    <row r="8" spans="1:14">
      <c r="A8" s="123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</row>
    <row r="9" spans="1:14">
      <c r="A9" s="195" t="s">
        <v>58</v>
      </c>
      <c r="B9" s="195"/>
      <c r="C9" s="195"/>
      <c r="D9" s="195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4">
      <c r="A10" s="182" t="str">
        <f ca="1">OFFSET('Tb- Reserv'!E1,$D$3,0)</f>
        <v>Qtd Aptos/Pav</v>
      </c>
      <c r="B10" s="182"/>
      <c r="C10" s="182"/>
      <c r="D10" s="64">
        <v>4</v>
      </c>
      <c r="E10" s="123"/>
      <c r="F10" s="123"/>
      <c r="G10" s="123"/>
      <c r="H10" s="123"/>
      <c r="I10" s="123"/>
      <c r="J10" s="123"/>
      <c r="K10" s="123"/>
      <c r="L10" s="123"/>
      <c r="M10" s="123"/>
      <c r="N10" s="123"/>
    </row>
    <row r="11" spans="1:14">
      <c r="A11" s="182" t="str">
        <f ca="1">OFFSET('Tb- Reserv'!F1,$D$3,0)</f>
        <v>Qtd Quartos</v>
      </c>
      <c r="B11" s="182"/>
      <c r="C11" s="182"/>
      <c r="D11" s="64">
        <v>2</v>
      </c>
      <c r="E11" s="123"/>
      <c r="F11" s="123"/>
      <c r="G11" s="123"/>
      <c r="H11" s="123"/>
      <c r="I11" s="123"/>
      <c r="J11" s="123"/>
      <c r="K11" s="123"/>
      <c r="L11" s="123"/>
      <c r="M11" s="123"/>
      <c r="N11" s="123"/>
    </row>
    <row r="12" spans="1:14">
      <c r="A12" s="182" t="s">
        <v>3</v>
      </c>
      <c r="B12" s="182"/>
      <c r="C12" s="182"/>
      <c r="D12" s="64">
        <v>5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4">
      <c r="A13" s="182" t="s">
        <v>2</v>
      </c>
      <c r="B13" s="182"/>
      <c r="C13" s="182"/>
      <c r="D13" s="7">
        <f ca="1">OFFSET('Tb- Reserv'!H1,$D$3,0)</f>
        <v>100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</row>
    <row r="14" spans="1:14" s="2" customFormat="1">
      <c r="A14" s="179" t="s">
        <v>59</v>
      </c>
      <c r="B14" s="179"/>
      <c r="C14" s="179"/>
      <c r="D14" s="118">
        <f ca="1">D13*D6</f>
        <v>20000</v>
      </c>
      <c r="E14" s="123"/>
      <c r="F14" s="123"/>
      <c r="G14" s="123"/>
      <c r="H14" s="123"/>
      <c r="I14" s="123"/>
      <c r="J14" s="123"/>
      <c r="K14" s="123"/>
      <c r="L14" s="123"/>
      <c r="M14" s="123"/>
      <c r="N14" s="123"/>
    </row>
    <row r="15" spans="1:14" s="2" customFormat="1">
      <c r="A15" s="170"/>
      <c r="B15" s="170"/>
      <c r="C15" s="170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</row>
    <row r="16" spans="1:14">
      <c r="A16" s="172" t="s">
        <v>60</v>
      </c>
      <c r="B16" s="172"/>
      <c r="C16" s="172"/>
      <c r="D16" s="64">
        <v>1.5</v>
      </c>
      <c r="E16" s="123"/>
      <c r="F16" s="189" t="s">
        <v>103</v>
      </c>
      <c r="G16" s="190"/>
      <c r="H16" s="190"/>
      <c r="I16" s="190"/>
      <c r="J16" s="191"/>
      <c r="K16" s="126"/>
      <c r="L16" s="126"/>
      <c r="M16" s="126"/>
      <c r="N16" s="126"/>
    </row>
    <row r="17" spans="1:15">
      <c r="A17" s="179" t="s">
        <v>61</v>
      </c>
      <c r="B17" s="179"/>
      <c r="C17" s="179"/>
      <c r="D17" s="118">
        <f ca="1">(D16-1)*D14</f>
        <v>10000</v>
      </c>
      <c r="E17" s="123"/>
      <c r="F17" s="192"/>
      <c r="G17" s="193"/>
      <c r="H17" s="193"/>
      <c r="I17" s="193"/>
      <c r="J17" s="194"/>
      <c r="K17" s="93"/>
      <c r="L17" s="93"/>
      <c r="M17" s="93"/>
      <c r="N17" s="93"/>
      <c r="O17" s="2"/>
    </row>
    <row r="18" spans="1:15" s="2" customFormat="1">
      <c r="A18" s="170"/>
      <c r="B18" s="170"/>
      <c r="C18" s="170"/>
      <c r="D18" s="124"/>
      <c r="E18" s="123"/>
      <c r="F18" s="123"/>
      <c r="G18" s="123"/>
      <c r="H18" s="123"/>
      <c r="I18" s="123"/>
      <c r="J18" s="123"/>
      <c r="K18" s="93"/>
      <c r="L18" s="93"/>
      <c r="M18" s="93"/>
      <c r="N18" s="93"/>
    </row>
    <row r="19" spans="1:15" s="2" customFormat="1">
      <c r="A19" s="171" t="s">
        <v>62</v>
      </c>
      <c r="B19" s="171"/>
      <c r="C19" s="171"/>
      <c r="D19" s="119">
        <f>IF(D7&lt;=2500,8000,IF(D7&lt;=5000,12000,IF(D7&lt;=10000,18000,IF(D7&lt;=20000,25000,IF(D7&lt;=50000,"32000","48000")))))</f>
        <v>8000</v>
      </c>
      <c r="E19" s="123"/>
      <c r="F19" s="189" t="s">
        <v>71</v>
      </c>
      <c r="G19" s="190"/>
      <c r="H19" s="190"/>
      <c r="I19" s="190"/>
      <c r="J19" s="191"/>
      <c r="K19" s="126"/>
      <c r="L19" s="126"/>
      <c r="M19" s="126"/>
      <c r="N19" s="126"/>
    </row>
    <row r="20" spans="1:15" s="2" customFormat="1" ht="15.75" thickBot="1">
      <c r="A20" s="169"/>
      <c r="B20" s="169"/>
      <c r="C20" s="169"/>
      <c r="D20" s="3"/>
      <c r="E20" s="123"/>
      <c r="F20" s="192"/>
      <c r="G20" s="193"/>
      <c r="H20" s="193"/>
      <c r="I20" s="193"/>
      <c r="J20" s="194"/>
      <c r="K20" s="93"/>
      <c r="L20" s="93"/>
      <c r="M20" s="93"/>
      <c r="N20" s="93"/>
    </row>
    <row r="21" spans="1:15" ht="15.75" thickBot="1">
      <c r="A21" s="183" t="s">
        <v>63</v>
      </c>
      <c r="B21" s="184"/>
      <c r="C21" s="184"/>
      <c r="D21" s="117">
        <f ca="1">D14+D17+D19</f>
        <v>38000</v>
      </c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2"/>
    </row>
    <row r="22" spans="1:15" s="2" customFormat="1">
      <c r="A22" s="170"/>
      <c r="B22" s="170"/>
      <c r="C22" s="170"/>
      <c r="D22" s="125"/>
      <c r="E22" s="123"/>
      <c r="F22" s="123"/>
      <c r="G22" s="123"/>
      <c r="H22" s="123"/>
      <c r="I22" s="123"/>
      <c r="J22" s="123"/>
      <c r="K22" s="123"/>
      <c r="L22" s="123"/>
      <c r="M22" s="123"/>
      <c r="N22" s="123"/>
    </row>
    <row r="23" spans="1:15" s="2" customFormat="1">
      <c r="A23" s="171" t="s">
        <v>69</v>
      </c>
      <c r="B23" s="171"/>
      <c r="C23" s="171"/>
      <c r="D23" s="120">
        <f ca="1">(($D$14+$D$17)*0.4)+D19</f>
        <v>20000</v>
      </c>
      <c r="E23" s="123"/>
      <c r="F23" s="123"/>
      <c r="G23" s="123"/>
      <c r="H23" s="123"/>
      <c r="I23" s="123"/>
      <c r="J23" s="123"/>
      <c r="K23" s="123"/>
      <c r="L23" s="123"/>
      <c r="M23" s="123"/>
      <c r="N23" s="123"/>
    </row>
    <row r="24" spans="1:15" s="2" customFormat="1" ht="15" customHeight="1">
      <c r="A24" s="171" t="s">
        <v>70</v>
      </c>
      <c r="B24" s="171"/>
      <c r="C24" s="171"/>
      <c r="D24" s="120">
        <f ca="1">($D$14+$D$17)*0.6</f>
        <v>18000</v>
      </c>
      <c r="E24" s="123"/>
      <c r="F24" s="123"/>
      <c r="G24" s="123"/>
      <c r="H24" s="123"/>
      <c r="I24" s="123"/>
      <c r="J24" s="123"/>
      <c r="K24" s="123"/>
      <c r="L24" s="123"/>
      <c r="M24" s="123"/>
      <c r="N24" s="123"/>
    </row>
    <row r="25" spans="1:15" s="2" customFormat="1">
      <c r="A25" s="170"/>
      <c r="B25" s="170"/>
      <c r="C25" s="170"/>
      <c r="D25" s="125"/>
      <c r="E25" s="123"/>
      <c r="F25" s="123"/>
      <c r="G25" s="123"/>
      <c r="H25" s="123"/>
      <c r="I25" s="123"/>
      <c r="J25" s="123"/>
      <c r="K25" s="123"/>
      <c r="L25" s="123"/>
      <c r="M25" s="123"/>
      <c r="N25" s="123"/>
    </row>
    <row r="26" spans="1:15" s="2" customFormat="1">
      <c r="A26" s="170"/>
      <c r="B26" s="170"/>
      <c r="C26" s="170"/>
      <c r="D26" s="125"/>
      <c r="E26" s="123"/>
      <c r="F26" s="123"/>
      <c r="G26" s="123"/>
      <c r="H26" s="123"/>
      <c r="I26" s="123"/>
      <c r="J26" s="123"/>
      <c r="K26" s="93"/>
      <c r="L26" s="93"/>
      <c r="M26" s="93"/>
      <c r="N26" s="93"/>
    </row>
    <row r="27" spans="1:15" s="2" customFormat="1" ht="15" customHeight="1">
      <c r="A27" s="172" t="s">
        <v>64</v>
      </c>
      <c r="B27" s="172"/>
      <c r="C27" s="172"/>
      <c r="D27" s="121">
        <v>3</v>
      </c>
      <c r="E27" s="123"/>
      <c r="F27" s="123"/>
      <c r="G27" s="123"/>
      <c r="H27" s="123"/>
      <c r="I27" s="123"/>
      <c r="J27" s="123"/>
      <c r="K27" s="123"/>
      <c r="L27" s="126"/>
      <c r="M27" s="126"/>
      <c r="N27" s="126"/>
    </row>
    <row r="28" spans="1:15" s="2" customFormat="1">
      <c r="A28" s="172" t="s">
        <v>65</v>
      </c>
      <c r="B28" s="172"/>
      <c r="C28" s="172"/>
      <c r="D28" s="121">
        <v>5</v>
      </c>
      <c r="E28" s="123"/>
      <c r="F28" s="173" t="s">
        <v>68</v>
      </c>
      <c r="G28" s="173"/>
      <c r="H28" s="173"/>
      <c r="I28" s="173"/>
      <c r="J28" s="173"/>
      <c r="K28" s="123"/>
      <c r="L28" s="123"/>
      <c r="M28" s="123"/>
      <c r="N28" s="123"/>
    </row>
    <row r="29" spans="1:15" s="2" customFormat="1">
      <c r="A29" s="171" t="s">
        <v>66</v>
      </c>
      <c r="B29" s="171"/>
      <c r="C29" s="171"/>
      <c r="D29" s="122">
        <f ca="1">(D23/1000)/(D27*D28)+0.2</f>
        <v>1.5333333333333332</v>
      </c>
      <c r="E29" s="123"/>
      <c r="F29" s="173"/>
      <c r="G29" s="173"/>
      <c r="H29" s="173"/>
      <c r="I29" s="173"/>
      <c r="J29" s="173"/>
      <c r="K29" s="123"/>
      <c r="L29" s="123"/>
      <c r="M29" s="123"/>
      <c r="N29" s="123"/>
    </row>
    <row r="30" spans="1:15" s="2" customFormat="1">
      <c r="A30" s="171" t="s">
        <v>67</v>
      </c>
      <c r="B30" s="171"/>
      <c r="C30" s="171"/>
      <c r="D30" s="122">
        <f>((D19)/1000)/(D27*D28)</f>
        <v>0.53333333333333333</v>
      </c>
      <c r="E30" s="123"/>
      <c r="F30" s="123"/>
      <c r="G30" s="123"/>
      <c r="H30" s="123"/>
      <c r="I30" s="123"/>
      <c r="J30" s="123"/>
      <c r="K30" s="123"/>
      <c r="L30" s="123"/>
      <c r="M30" s="123"/>
      <c r="N30" s="123"/>
    </row>
    <row r="31" spans="1:15" s="2" customFormat="1">
      <c r="A31" s="170"/>
      <c r="B31" s="170"/>
      <c r="C31" s="170"/>
      <c r="D31" s="125"/>
      <c r="E31" s="123"/>
      <c r="F31" s="123"/>
      <c r="G31" s="123"/>
      <c r="H31" s="123"/>
      <c r="I31" s="123"/>
      <c r="J31" s="123"/>
      <c r="K31" s="123"/>
      <c r="L31" s="123"/>
      <c r="M31" s="123"/>
      <c r="N31" s="123"/>
    </row>
    <row r="32" spans="1:15" s="2" customFormat="1">
      <c r="A32" s="170"/>
      <c r="B32" s="170"/>
      <c r="C32" s="170"/>
      <c r="D32" s="125"/>
      <c r="E32" s="123"/>
      <c r="F32" s="123"/>
      <c r="G32" s="123"/>
      <c r="H32" s="123"/>
      <c r="I32" s="123"/>
      <c r="J32" s="123"/>
      <c r="K32" s="123"/>
      <c r="L32" s="123"/>
      <c r="M32" s="123"/>
      <c r="N32" s="123"/>
    </row>
    <row r="33" spans="1:14" s="2" customFormat="1">
      <c r="A33" s="170"/>
      <c r="B33" s="170"/>
      <c r="C33" s="170"/>
      <c r="D33" s="125"/>
      <c r="E33" s="123"/>
      <c r="F33" s="123"/>
      <c r="G33" s="123"/>
      <c r="H33" s="123"/>
      <c r="I33" s="123"/>
      <c r="J33" s="123"/>
      <c r="K33" s="123"/>
      <c r="L33" s="123"/>
      <c r="M33" s="123"/>
      <c r="N33" s="123"/>
    </row>
    <row r="34" spans="1:14" s="2" customFormat="1">
      <c r="A34" s="170"/>
      <c r="B34" s="170"/>
      <c r="C34" s="170"/>
      <c r="D34" s="125"/>
      <c r="E34" s="123"/>
      <c r="F34" s="123"/>
      <c r="G34" s="123"/>
      <c r="H34" s="123"/>
      <c r="I34" s="123"/>
      <c r="J34" s="123"/>
      <c r="K34" s="123"/>
      <c r="L34" s="123"/>
      <c r="M34" s="123"/>
      <c r="N34" s="123"/>
    </row>
    <row r="35" spans="1:14" s="2" customFormat="1">
      <c r="A35" s="170"/>
      <c r="B35" s="170"/>
      <c r="C35" s="170"/>
      <c r="D35" s="125"/>
      <c r="E35" s="123"/>
      <c r="F35" s="123"/>
      <c r="G35" s="123"/>
      <c r="H35" s="123"/>
      <c r="I35" s="123"/>
      <c r="J35" s="123"/>
      <c r="K35" s="123"/>
      <c r="L35" s="123"/>
      <c r="M35" s="123"/>
      <c r="N35" s="123"/>
    </row>
    <row r="36" spans="1:14" s="2" customFormat="1">
      <c r="A36" s="170"/>
      <c r="B36" s="170"/>
      <c r="C36" s="170"/>
      <c r="D36" s="124"/>
      <c r="E36" s="123"/>
      <c r="F36" s="123"/>
      <c r="G36" s="123"/>
      <c r="H36" s="123"/>
      <c r="I36" s="123"/>
      <c r="J36" s="123"/>
      <c r="K36" s="123"/>
      <c r="L36" s="123"/>
      <c r="M36" s="123"/>
      <c r="N36" s="123"/>
    </row>
    <row r="37" spans="1:14" s="2" customFormat="1">
      <c r="A37" s="170"/>
      <c r="B37" s="170"/>
      <c r="C37" s="170"/>
      <c r="D37" s="124"/>
      <c r="E37" s="123"/>
      <c r="F37" s="123"/>
      <c r="G37" s="123"/>
      <c r="H37" s="123"/>
      <c r="I37" s="123"/>
      <c r="J37" s="123"/>
      <c r="K37" s="123"/>
      <c r="L37" s="123"/>
      <c r="M37" s="123"/>
      <c r="N37" s="123"/>
    </row>
    <row r="38" spans="1:14">
      <c r="A38" s="169"/>
      <c r="B38" s="169"/>
      <c r="C38" s="169"/>
    </row>
    <row r="39" spans="1:14">
      <c r="A39" s="169"/>
      <c r="B39" s="169"/>
      <c r="C39" s="169"/>
    </row>
    <row r="40" spans="1:14">
      <c r="A40" s="169"/>
      <c r="B40" s="169"/>
      <c r="C40" s="169"/>
    </row>
    <row r="41" spans="1:14">
      <c r="A41" s="169"/>
      <c r="B41" s="169"/>
      <c r="C41" s="169"/>
    </row>
    <row r="42" spans="1:14">
      <c r="A42" s="169"/>
      <c r="B42" s="169"/>
      <c r="C42" s="169"/>
    </row>
    <row r="43" spans="1:14">
      <c r="A43" s="169"/>
      <c r="B43" s="169"/>
      <c r="C43" s="169"/>
    </row>
    <row r="44" spans="1:14">
      <c r="A44" s="169"/>
      <c r="B44" s="169"/>
      <c r="C44" s="169"/>
    </row>
    <row r="45" spans="1:14">
      <c r="A45" s="169"/>
      <c r="B45" s="169"/>
      <c r="C45" s="169"/>
    </row>
    <row r="46" spans="1:14">
      <c r="A46" s="169"/>
      <c r="B46" s="169"/>
      <c r="C46" s="169"/>
    </row>
    <row r="47" spans="1:14">
      <c r="A47" s="169"/>
      <c r="B47" s="169"/>
      <c r="C47" s="169"/>
      <c r="D47" s="65"/>
    </row>
    <row r="48" spans="1:14">
      <c r="A48" s="169"/>
      <c r="B48" s="169"/>
      <c r="C48" s="169"/>
    </row>
    <row r="49" spans="1:3">
      <c r="A49" s="169"/>
      <c r="B49" s="169"/>
      <c r="C49" s="169"/>
    </row>
    <row r="50" spans="1:3">
      <c r="A50" s="169"/>
      <c r="B50" s="169"/>
      <c r="C50" s="169"/>
    </row>
    <row r="51" spans="1:3">
      <c r="A51" s="169"/>
      <c r="B51" s="169"/>
      <c r="C51" s="169"/>
    </row>
  </sheetData>
  <mergeCells count="57">
    <mergeCell ref="A22:C22"/>
    <mergeCell ref="A10:C10"/>
    <mergeCell ref="A16:C16"/>
    <mergeCell ref="A21:C21"/>
    <mergeCell ref="A1:H1"/>
    <mergeCell ref="A3:C3"/>
    <mergeCell ref="A4:C4"/>
    <mergeCell ref="A5:C5"/>
    <mergeCell ref="A6:C6"/>
    <mergeCell ref="D3:F3"/>
    <mergeCell ref="F19:J20"/>
    <mergeCell ref="F16:J17"/>
    <mergeCell ref="A9:D9"/>
    <mergeCell ref="A11:C11"/>
    <mergeCell ref="A13:C13"/>
    <mergeCell ref="A12:C12"/>
    <mergeCell ref="F28:J29"/>
    <mergeCell ref="A49:C49"/>
    <mergeCell ref="A50:C50"/>
    <mergeCell ref="A51:C51"/>
    <mergeCell ref="D4:E4"/>
    <mergeCell ref="D5:E5"/>
    <mergeCell ref="D6:E6"/>
    <mergeCell ref="A14:C14"/>
    <mergeCell ref="A15:C15"/>
    <mergeCell ref="A18:C18"/>
    <mergeCell ref="A19:C19"/>
    <mergeCell ref="A20:C20"/>
    <mergeCell ref="A7:C7"/>
    <mergeCell ref="D7:E7"/>
    <mergeCell ref="A17:C17"/>
    <mergeCell ref="A43:C43"/>
    <mergeCell ref="A23:C23"/>
    <mergeCell ref="A28:C28"/>
    <mergeCell ref="A25:C25"/>
    <mergeCell ref="A29:C29"/>
    <mergeCell ref="A30:C30"/>
    <mergeCell ref="A38:C38"/>
    <mergeCell ref="A39:C39"/>
    <mergeCell ref="A40:C40"/>
    <mergeCell ref="A37:C37"/>
    <mergeCell ref="A24:C24"/>
    <mergeCell ref="A26:C26"/>
    <mergeCell ref="A27:C27"/>
    <mergeCell ref="A31:C31"/>
    <mergeCell ref="A32:C32"/>
    <mergeCell ref="A33:C33"/>
    <mergeCell ref="A34:C34"/>
    <mergeCell ref="A35:C35"/>
    <mergeCell ref="A36:C36"/>
    <mergeCell ref="A48:C48"/>
    <mergeCell ref="A44:C44"/>
    <mergeCell ref="A45:C45"/>
    <mergeCell ref="A47:C47"/>
    <mergeCell ref="A41:C41"/>
    <mergeCell ref="A42:C42"/>
    <mergeCell ref="A46:C46"/>
  </mergeCells>
  <pageMargins left="0.511811024" right="0.511811024" top="0.78740157499999996" bottom="0.78740157499999996" header="0.31496062000000002" footer="0.31496062000000002"/>
  <pageSetup paperSize="9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Plan3">
    <tabColor rgb="FF92D050"/>
  </sheetPr>
  <dimension ref="A1:H32"/>
  <sheetViews>
    <sheetView topLeftCell="A2" workbookViewId="0">
      <selection activeCell="A2" sqref="A2"/>
    </sheetView>
  </sheetViews>
  <sheetFormatPr defaultRowHeight="15"/>
  <cols>
    <col min="1" max="1" width="33.28515625" customWidth="1"/>
    <col min="2" max="2" width="19.85546875" bestFit="1" customWidth="1"/>
    <col min="3" max="3" width="21.85546875" style="5" bestFit="1" customWidth="1"/>
    <col min="4" max="4" width="22" bestFit="1" customWidth="1"/>
    <col min="5" max="5" width="14" style="2" bestFit="1" customWidth="1"/>
    <col min="6" max="6" width="22" style="2" bestFit="1" customWidth="1"/>
    <col min="7" max="7" width="25.28515625" style="2" bestFit="1" customWidth="1"/>
    <col min="8" max="8" width="8.28515625" style="2" bestFit="1" customWidth="1"/>
    <col min="9" max="9" width="46.85546875" bestFit="1" customWidth="1"/>
  </cols>
  <sheetData>
    <row r="1" spans="1:8">
      <c r="A1" s="1" t="s">
        <v>5</v>
      </c>
      <c r="B1" s="1" t="s">
        <v>54</v>
      </c>
      <c r="C1" s="4" t="s">
        <v>55</v>
      </c>
      <c r="D1" s="1" t="s">
        <v>51</v>
      </c>
      <c r="E1" s="1" t="s">
        <v>95</v>
      </c>
      <c r="F1" s="1" t="s">
        <v>96</v>
      </c>
      <c r="G1" s="1" t="s">
        <v>97</v>
      </c>
      <c r="H1" s="1" t="s">
        <v>102</v>
      </c>
    </row>
    <row r="2" spans="1:8">
      <c r="A2" t="s">
        <v>56</v>
      </c>
      <c r="B2" t="s">
        <v>56</v>
      </c>
      <c r="C2" s="5" t="s">
        <v>56</v>
      </c>
      <c r="D2" t="s">
        <v>56</v>
      </c>
      <c r="E2" s="2" t="s">
        <v>56</v>
      </c>
      <c r="F2" s="2" t="s">
        <v>56</v>
      </c>
      <c r="G2" s="2" t="s">
        <v>56</v>
      </c>
      <c r="H2" s="2" t="s">
        <v>56</v>
      </c>
    </row>
    <row r="3" spans="1:8">
      <c r="A3" t="s">
        <v>6</v>
      </c>
      <c r="B3" t="s">
        <v>36</v>
      </c>
      <c r="C3" s="3">
        <v>200</v>
      </c>
      <c r="D3" t="s">
        <v>52</v>
      </c>
      <c r="E3" s="2" t="s">
        <v>4</v>
      </c>
      <c r="F3" s="2" t="s">
        <v>1</v>
      </c>
      <c r="G3" s="2" t="s">
        <v>98</v>
      </c>
      <c r="H3" s="2">
        <f>'#Calc. Reserv. '!$D$10*('#Calc. Reserv. '!$D$11*2+1)*'#Calc. Reserv. '!$D$12</f>
        <v>100</v>
      </c>
    </row>
    <row r="4" spans="1:8">
      <c r="A4" t="s">
        <v>7</v>
      </c>
      <c r="B4" t="s">
        <v>36</v>
      </c>
      <c r="C4" s="3">
        <v>300</v>
      </c>
      <c r="D4" t="s">
        <v>52</v>
      </c>
      <c r="E4" s="2" t="s">
        <v>4</v>
      </c>
      <c r="F4" s="2" t="s">
        <v>1</v>
      </c>
      <c r="G4" s="2" t="s">
        <v>98</v>
      </c>
      <c r="H4" s="2">
        <f>'#Calc. Reserv. '!$D$10*('#Calc. Reserv. '!$D$11*2+1)*'#Calc. Reserv. '!$D$12</f>
        <v>100</v>
      </c>
    </row>
    <row r="5" spans="1:8">
      <c r="A5" t="s">
        <v>8</v>
      </c>
      <c r="B5" t="s">
        <v>36</v>
      </c>
      <c r="C5" s="3">
        <v>300</v>
      </c>
      <c r="D5" t="s">
        <v>52</v>
      </c>
      <c r="E5" s="2" t="s">
        <v>56</v>
      </c>
      <c r="F5" s="2" t="s">
        <v>1</v>
      </c>
      <c r="G5" s="2" t="s">
        <v>98</v>
      </c>
      <c r="H5" s="2">
        <f>('#Calc. Reserv. '!$D$11*2+1)*'#Calc. Reserv. '!$D$12</f>
        <v>25</v>
      </c>
    </row>
    <row r="6" spans="1:8">
      <c r="A6" t="s">
        <v>9</v>
      </c>
      <c r="B6" t="s">
        <v>36</v>
      </c>
      <c r="C6" s="3">
        <v>150</v>
      </c>
      <c r="D6" t="s">
        <v>52</v>
      </c>
      <c r="E6" s="2" t="s">
        <v>56</v>
      </c>
      <c r="F6" s="2" t="s">
        <v>1</v>
      </c>
      <c r="G6" s="2" t="s">
        <v>98</v>
      </c>
      <c r="H6" s="2">
        <f>('#Calc. Reserv. '!$D$11*2+1)*'#Calc. Reserv. '!$D$12</f>
        <v>25</v>
      </c>
    </row>
    <row r="7" spans="1:8">
      <c r="A7" t="s">
        <v>29</v>
      </c>
      <c r="B7" t="s">
        <v>36</v>
      </c>
      <c r="C7" s="3">
        <v>120</v>
      </c>
      <c r="D7" t="s">
        <v>52</v>
      </c>
      <c r="E7" s="2" t="s">
        <v>56</v>
      </c>
      <c r="F7" s="2" t="s">
        <v>1</v>
      </c>
      <c r="G7" s="2" t="s">
        <v>98</v>
      </c>
      <c r="H7" s="2">
        <f>('#Calc. Reserv. '!$D$11*2+1)*'#Calc. Reserv. '!$D$12</f>
        <v>25</v>
      </c>
    </row>
    <row r="8" spans="1:8">
      <c r="A8" t="s">
        <v>30</v>
      </c>
      <c r="B8" t="s">
        <v>36</v>
      </c>
      <c r="C8" s="3">
        <v>80</v>
      </c>
      <c r="D8" t="s">
        <v>52</v>
      </c>
      <c r="E8" s="2" t="s">
        <v>4</v>
      </c>
      <c r="F8" s="2" t="s">
        <v>1</v>
      </c>
      <c r="G8" s="2" t="s">
        <v>98</v>
      </c>
      <c r="H8" s="2">
        <f>'#Calc. Reserv. '!$D$10*('#Calc. Reserv. '!$D$11*2)*'#Calc. Reserv. '!$D$12</f>
        <v>80</v>
      </c>
    </row>
    <row r="9" spans="1:8">
      <c r="A9" t="s">
        <v>10</v>
      </c>
      <c r="B9" t="s">
        <v>36</v>
      </c>
      <c r="C9" s="3">
        <v>600</v>
      </c>
      <c r="D9" t="s">
        <v>52</v>
      </c>
      <c r="E9" s="2" t="s">
        <v>56</v>
      </c>
      <c r="F9" s="2" t="s">
        <v>1</v>
      </c>
      <c r="G9" s="2" t="s">
        <v>98</v>
      </c>
      <c r="H9" s="2">
        <f>('#Calc. Reserv. '!$D$11*2)*'#Calc. Reserv. '!$D$12</f>
        <v>20</v>
      </c>
    </row>
    <row r="10" spans="1:8">
      <c r="A10" t="s">
        <v>11</v>
      </c>
      <c r="B10" t="s">
        <v>37</v>
      </c>
      <c r="C10" s="3">
        <v>50</v>
      </c>
      <c r="D10" t="s">
        <v>53</v>
      </c>
      <c r="E10" s="2" t="s">
        <v>77</v>
      </c>
      <c r="F10" s="2" t="s">
        <v>78</v>
      </c>
      <c r="G10" s="2" t="s">
        <v>99</v>
      </c>
      <c r="H10" s="2">
        <f>'#Calc. Reserv. '!$D$10*'#Calc. Reserv. '!$D$11*'#Calc. Reserv. '!$D$12</f>
        <v>40</v>
      </c>
    </row>
    <row r="11" spans="1:8">
      <c r="A11" t="s">
        <v>12</v>
      </c>
      <c r="B11" t="s">
        <v>36</v>
      </c>
      <c r="C11" s="3">
        <v>150</v>
      </c>
      <c r="D11" t="s">
        <v>53</v>
      </c>
      <c r="E11" s="2" t="s">
        <v>79</v>
      </c>
      <c r="F11" s="2" t="s">
        <v>80</v>
      </c>
      <c r="G11" s="2" t="s">
        <v>100</v>
      </c>
    </row>
    <row r="12" spans="1:8">
      <c r="A12" t="s">
        <v>13</v>
      </c>
      <c r="B12" t="s">
        <v>38</v>
      </c>
      <c r="C12" s="3">
        <v>50</v>
      </c>
      <c r="D12" t="s">
        <v>53</v>
      </c>
      <c r="E12" s="2" t="s">
        <v>79</v>
      </c>
      <c r="F12" s="2" t="s">
        <v>80</v>
      </c>
      <c r="G12" s="2" t="s">
        <v>100</v>
      </c>
    </row>
    <row r="13" spans="1:8">
      <c r="A13" t="s">
        <v>14</v>
      </c>
      <c r="B13" t="s">
        <v>38</v>
      </c>
      <c r="C13" s="3">
        <v>100</v>
      </c>
      <c r="D13" t="s">
        <v>53</v>
      </c>
      <c r="E13" s="2" t="s">
        <v>79</v>
      </c>
      <c r="F13" s="2" t="s">
        <v>80</v>
      </c>
      <c r="G13" s="2" t="s">
        <v>100</v>
      </c>
    </row>
    <row r="14" spans="1:8">
      <c r="A14" t="s">
        <v>15</v>
      </c>
      <c r="B14" t="s">
        <v>39</v>
      </c>
      <c r="C14" s="3">
        <v>250</v>
      </c>
      <c r="D14" t="s">
        <v>53</v>
      </c>
      <c r="E14" s="2" t="s">
        <v>56</v>
      </c>
      <c r="F14" s="2" t="s">
        <v>81</v>
      </c>
      <c r="G14" s="2" t="s">
        <v>101</v>
      </c>
    </row>
    <row r="15" spans="1:8">
      <c r="A15" t="s">
        <v>16</v>
      </c>
      <c r="B15" t="s">
        <v>40</v>
      </c>
      <c r="C15" s="3">
        <v>300</v>
      </c>
      <c r="D15" t="s">
        <v>53</v>
      </c>
      <c r="E15" s="2" t="s">
        <v>4</v>
      </c>
      <c r="F15" s="2" t="s">
        <v>82</v>
      </c>
      <c r="G15" s="2" t="s">
        <v>104</v>
      </c>
    </row>
    <row r="16" spans="1:8">
      <c r="A16" t="s">
        <v>17</v>
      </c>
      <c r="B16" t="s">
        <v>40</v>
      </c>
      <c r="C16" s="3">
        <v>120</v>
      </c>
      <c r="D16" t="s">
        <v>53</v>
      </c>
      <c r="E16" s="2" t="s">
        <v>4</v>
      </c>
      <c r="F16" s="2" t="s">
        <v>82</v>
      </c>
      <c r="G16" s="2" t="s">
        <v>104</v>
      </c>
    </row>
    <row r="17" spans="1:7">
      <c r="A17" t="s">
        <v>18</v>
      </c>
      <c r="B17" t="s">
        <v>41</v>
      </c>
      <c r="C17" s="3">
        <v>30</v>
      </c>
      <c r="D17" t="s">
        <v>53</v>
      </c>
      <c r="E17" s="2" t="s">
        <v>56</v>
      </c>
      <c r="F17" s="2" t="s">
        <v>83</v>
      </c>
      <c r="G17" s="2" t="s">
        <v>105</v>
      </c>
    </row>
    <row r="18" spans="1:7">
      <c r="A18" t="s">
        <v>19</v>
      </c>
      <c r="B18" t="s">
        <v>42</v>
      </c>
      <c r="C18" s="3">
        <v>150</v>
      </c>
      <c r="D18" t="s">
        <v>53</v>
      </c>
      <c r="E18" s="2" t="s">
        <v>56</v>
      </c>
      <c r="F18" s="2" t="s">
        <v>84</v>
      </c>
      <c r="G18" s="2" t="s">
        <v>106</v>
      </c>
    </row>
    <row r="19" spans="1:7">
      <c r="A19" t="s">
        <v>20</v>
      </c>
      <c r="B19" t="s">
        <v>43</v>
      </c>
      <c r="C19" s="3">
        <v>100</v>
      </c>
      <c r="D19" t="s">
        <v>53</v>
      </c>
      <c r="E19" s="2" t="s">
        <v>56</v>
      </c>
      <c r="F19" s="2" t="s">
        <v>85</v>
      </c>
      <c r="G19" s="2" t="s">
        <v>107</v>
      </c>
    </row>
    <row r="20" spans="1:7">
      <c r="A20" t="s">
        <v>21</v>
      </c>
      <c r="B20" t="s">
        <v>44</v>
      </c>
      <c r="C20" s="3">
        <v>25</v>
      </c>
      <c r="D20" t="s">
        <v>53</v>
      </c>
      <c r="E20" s="2" t="s">
        <v>56</v>
      </c>
      <c r="F20" s="2" t="s">
        <v>86</v>
      </c>
      <c r="G20" s="2" t="s">
        <v>108</v>
      </c>
    </row>
    <row r="21" spans="1:7">
      <c r="A21" t="s">
        <v>22</v>
      </c>
      <c r="B21" t="s">
        <v>45</v>
      </c>
      <c r="C21" s="3">
        <v>5</v>
      </c>
      <c r="D21" t="s">
        <v>53</v>
      </c>
      <c r="E21" s="2" t="s">
        <v>56</v>
      </c>
      <c r="F21" s="2" t="s">
        <v>87</v>
      </c>
      <c r="G21" s="2" t="s">
        <v>109</v>
      </c>
    </row>
    <row r="22" spans="1:7">
      <c r="A22" t="s">
        <v>23</v>
      </c>
      <c r="B22" t="s">
        <v>47</v>
      </c>
      <c r="C22" s="3">
        <v>100</v>
      </c>
      <c r="D22" t="s">
        <v>53</v>
      </c>
      <c r="E22" s="2" t="s">
        <v>56</v>
      </c>
      <c r="F22" s="2" t="s">
        <v>88</v>
      </c>
      <c r="G22" s="2" t="s">
        <v>110</v>
      </c>
    </row>
    <row r="23" spans="1:7">
      <c r="A23" t="s">
        <v>24</v>
      </c>
      <c r="B23" t="s">
        <v>45</v>
      </c>
      <c r="C23" s="3">
        <v>1.5</v>
      </c>
      <c r="D23" t="s">
        <v>53</v>
      </c>
      <c r="E23" s="2" t="s">
        <v>56</v>
      </c>
      <c r="F23" s="2" t="s">
        <v>87</v>
      </c>
      <c r="G23" s="2" t="s">
        <v>109</v>
      </c>
    </row>
    <row r="24" spans="1:7">
      <c r="A24" t="s">
        <v>25</v>
      </c>
      <c r="B24" t="s">
        <v>46</v>
      </c>
      <c r="C24" s="3">
        <v>2</v>
      </c>
      <c r="D24" t="s">
        <v>53</v>
      </c>
      <c r="E24" s="2" t="s">
        <v>56</v>
      </c>
      <c r="F24" s="2" t="s">
        <v>89</v>
      </c>
      <c r="G24" s="2" t="s">
        <v>111</v>
      </c>
    </row>
    <row r="25" spans="1:7">
      <c r="A25" t="s">
        <v>26</v>
      </c>
      <c r="B25" t="s">
        <v>46</v>
      </c>
      <c r="C25" s="3">
        <v>2</v>
      </c>
      <c r="D25" t="s">
        <v>53</v>
      </c>
      <c r="E25" s="2" t="s">
        <v>56</v>
      </c>
      <c r="F25" s="2" t="s">
        <v>89</v>
      </c>
      <c r="G25" s="2" t="s">
        <v>111</v>
      </c>
    </row>
    <row r="26" spans="1:7">
      <c r="A26" t="s">
        <v>27</v>
      </c>
      <c r="B26" t="s">
        <v>36</v>
      </c>
      <c r="C26" s="3">
        <v>25</v>
      </c>
      <c r="D26" t="s">
        <v>53</v>
      </c>
      <c r="E26" s="2" t="s">
        <v>56</v>
      </c>
      <c r="F26" s="2" t="s">
        <v>90</v>
      </c>
      <c r="G26" s="2" t="s">
        <v>98</v>
      </c>
    </row>
    <row r="27" spans="1:7">
      <c r="A27" t="s">
        <v>28</v>
      </c>
      <c r="B27" t="s">
        <v>36</v>
      </c>
      <c r="C27" s="3">
        <v>50</v>
      </c>
      <c r="D27" t="s">
        <v>53</v>
      </c>
      <c r="E27" s="2" t="s">
        <v>79</v>
      </c>
      <c r="F27" s="2" t="s">
        <v>80</v>
      </c>
      <c r="G27" s="2" t="s">
        <v>100</v>
      </c>
    </row>
    <row r="28" spans="1:7">
      <c r="A28" t="s">
        <v>31</v>
      </c>
      <c r="B28" t="s">
        <v>48</v>
      </c>
      <c r="C28" s="3">
        <v>70</v>
      </c>
      <c r="D28" t="s">
        <v>53</v>
      </c>
      <c r="E28" s="2" t="s">
        <v>56</v>
      </c>
      <c r="F28" s="2" t="s">
        <v>91</v>
      </c>
      <c r="G28" s="2" t="s">
        <v>112</v>
      </c>
    </row>
    <row r="29" spans="1:7">
      <c r="A29" t="s">
        <v>32</v>
      </c>
      <c r="B29" t="s">
        <v>48</v>
      </c>
      <c r="C29" s="3">
        <v>100</v>
      </c>
      <c r="D29" t="s">
        <v>53</v>
      </c>
      <c r="E29" s="2" t="s">
        <v>56</v>
      </c>
      <c r="F29" s="2" t="s">
        <v>91</v>
      </c>
      <c r="G29" s="2" t="s">
        <v>112</v>
      </c>
    </row>
    <row r="30" spans="1:7">
      <c r="A30" t="s">
        <v>33</v>
      </c>
      <c r="B30" t="s">
        <v>49</v>
      </c>
      <c r="C30" s="3">
        <v>5</v>
      </c>
      <c r="D30" t="s">
        <v>53</v>
      </c>
      <c r="E30" s="2" t="s">
        <v>56</v>
      </c>
      <c r="F30" s="2" t="s">
        <v>92</v>
      </c>
      <c r="G30" s="2" t="s">
        <v>113</v>
      </c>
    </row>
    <row r="31" spans="1:7">
      <c r="A31" t="s">
        <v>34</v>
      </c>
      <c r="B31" t="s">
        <v>50</v>
      </c>
      <c r="C31" s="3">
        <v>300</v>
      </c>
      <c r="D31" t="s">
        <v>53</v>
      </c>
      <c r="E31" s="2" t="s">
        <v>56</v>
      </c>
      <c r="F31" s="2" t="s">
        <v>93</v>
      </c>
      <c r="G31" s="2" t="s">
        <v>114</v>
      </c>
    </row>
    <row r="32" spans="1:7">
      <c r="A32" t="s">
        <v>35</v>
      </c>
      <c r="B32" t="s">
        <v>50</v>
      </c>
      <c r="C32" s="3">
        <v>150</v>
      </c>
      <c r="D32" t="s">
        <v>53</v>
      </c>
      <c r="E32" s="2" t="s">
        <v>56</v>
      </c>
      <c r="F32" s="2" t="s">
        <v>93</v>
      </c>
      <c r="G32" s="2" t="s">
        <v>114</v>
      </c>
    </row>
  </sheetData>
  <sheetProtection password="CC39" sheet="1" objects="1" scenarios="1"/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Plan6">
    <tabColor rgb="FF92D050"/>
  </sheetPr>
  <dimension ref="A1:R31"/>
  <sheetViews>
    <sheetView workbookViewId="0">
      <selection activeCell="S13" sqref="S13"/>
    </sheetView>
  </sheetViews>
  <sheetFormatPr defaultRowHeight="15"/>
  <cols>
    <col min="1" max="13" width="11.42578125" customWidth="1"/>
  </cols>
  <sheetData>
    <row r="1" spans="1:18" s="2" customFormat="1" ht="15.75" thickBot="1">
      <c r="A1" s="278" t="s">
        <v>127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80"/>
    </row>
    <row r="2" spans="1:18" s="6" customFormat="1" ht="60.75" thickBot="1">
      <c r="A2" s="22" t="s">
        <v>118</v>
      </c>
      <c r="B2" s="17" t="s">
        <v>128</v>
      </c>
      <c r="C2" s="8" t="s">
        <v>129</v>
      </c>
      <c r="D2" s="8" t="s">
        <v>130</v>
      </c>
      <c r="E2" s="8" t="s">
        <v>131</v>
      </c>
      <c r="F2" s="8" t="s">
        <v>132</v>
      </c>
      <c r="G2" s="8" t="s">
        <v>133</v>
      </c>
      <c r="H2" s="8" t="s">
        <v>134</v>
      </c>
      <c r="I2" s="8" t="s">
        <v>135</v>
      </c>
      <c r="J2" s="8" t="s">
        <v>136</v>
      </c>
      <c r="K2" s="8" t="s">
        <v>137</v>
      </c>
      <c r="L2" s="8" t="s">
        <v>138</v>
      </c>
      <c r="M2" s="8" t="s">
        <v>139</v>
      </c>
      <c r="N2" s="8" t="s">
        <v>140</v>
      </c>
      <c r="O2" s="8" t="s">
        <v>141</v>
      </c>
      <c r="P2" s="9" t="s">
        <v>142</v>
      </c>
    </row>
    <row r="3" spans="1:18" s="6" customFormat="1" ht="15.75" thickBot="1">
      <c r="A3" s="27" t="s">
        <v>56</v>
      </c>
      <c r="B3" s="28" t="s">
        <v>56</v>
      </c>
      <c r="C3" s="27" t="s">
        <v>56</v>
      </c>
      <c r="D3" s="28" t="s">
        <v>56</v>
      </c>
      <c r="E3" s="27" t="s">
        <v>56</v>
      </c>
      <c r="F3" s="28" t="s">
        <v>56</v>
      </c>
      <c r="G3" s="27" t="s">
        <v>56</v>
      </c>
      <c r="H3" s="28" t="s">
        <v>56</v>
      </c>
      <c r="I3" s="27" t="s">
        <v>56</v>
      </c>
      <c r="J3" s="28" t="s">
        <v>56</v>
      </c>
      <c r="K3" s="27" t="s">
        <v>56</v>
      </c>
      <c r="L3" s="28" t="s">
        <v>56</v>
      </c>
      <c r="M3" s="27" t="s">
        <v>56</v>
      </c>
      <c r="N3" s="28" t="s">
        <v>56</v>
      </c>
      <c r="O3" s="27" t="s">
        <v>56</v>
      </c>
      <c r="P3" s="28" t="s">
        <v>56</v>
      </c>
    </row>
    <row r="4" spans="1:18" s="2" customFormat="1">
      <c r="A4" s="23">
        <v>15</v>
      </c>
      <c r="B4" s="18">
        <v>1.1000000000000001</v>
      </c>
      <c r="C4" s="11">
        <v>0.4</v>
      </c>
      <c r="D4" s="11">
        <v>0.4</v>
      </c>
      <c r="E4" s="11">
        <v>0.2</v>
      </c>
      <c r="F4" s="11">
        <v>0.7</v>
      </c>
      <c r="G4" s="11">
        <v>2.2999999999999998</v>
      </c>
      <c r="H4" s="11">
        <v>0.3</v>
      </c>
      <c r="I4" s="11">
        <v>0.9</v>
      </c>
      <c r="J4" s="11">
        <v>0.8</v>
      </c>
      <c r="K4" s="11">
        <v>8.1</v>
      </c>
      <c r="L4" s="11">
        <v>2.5</v>
      </c>
      <c r="M4" s="11">
        <v>3.6</v>
      </c>
      <c r="N4" s="11">
        <v>11.1</v>
      </c>
      <c r="O4" s="11">
        <v>0.1</v>
      </c>
      <c r="P4" s="12">
        <v>5.9</v>
      </c>
      <c r="R4" s="66">
        <v>1</v>
      </c>
    </row>
    <row r="5" spans="1:18">
      <c r="A5" s="24">
        <v>20</v>
      </c>
      <c r="B5" s="19">
        <v>1.2</v>
      </c>
      <c r="C5" s="7">
        <v>0.5</v>
      </c>
      <c r="D5" s="7">
        <v>0.5</v>
      </c>
      <c r="E5" s="7">
        <v>0.3</v>
      </c>
      <c r="F5" s="7">
        <v>0.8</v>
      </c>
      <c r="G5" s="7">
        <v>2.4</v>
      </c>
      <c r="H5" s="7">
        <v>0.4</v>
      </c>
      <c r="I5" s="7">
        <v>1</v>
      </c>
      <c r="J5" s="7">
        <v>0.9</v>
      </c>
      <c r="K5" s="7">
        <v>9.5</v>
      </c>
      <c r="L5" s="7">
        <v>2.7</v>
      </c>
      <c r="M5" s="7">
        <v>4.0999999999999996</v>
      </c>
      <c r="N5" s="7">
        <v>11.4</v>
      </c>
      <c r="O5" s="7">
        <v>0.2</v>
      </c>
      <c r="P5" s="13">
        <v>6.1</v>
      </c>
      <c r="R5">
        <v>2</v>
      </c>
    </row>
    <row r="6" spans="1:18">
      <c r="A6" s="25">
        <v>25</v>
      </c>
      <c r="B6" s="20">
        <v>1.5</v>
      </c>
      <c r="C6" s="10">
        <v>0.7</v>
      </c>
      <c r="D6" s="10">
        <v>0.6</v>
      </c>
      <c r="E6" s="10">
        <v>0.4</v>
      </c>
      <c r="F6" s="10">
        <v>0.9</v>
      </c>
      <c r="G6" s="10">
        <v>3.1</v>
      </c>
      <c r="H6" s="10">
        <v>0.5</v>
      </c>
      <c r="I6" s="10">
        <v>1.2</v>
      </c>
      <c r="J6" s="10">
        <v>1.3</v>
      </c>
      <c r="K6" s="10">
        <v>13.3</v>
      </c>
      <c r="L6" s="10">
        <v>3.8</v>
      </c>
      <c r="M6" s="10">
        <v>5.8</v>
      </c>
      <c r="N6" s="10">
        <v>15</v>
      </c>
      <c r="O6" s="10">
        <v>0.3</v>
      </c>
      <c r="P6" s="14">
        <v>8.4</v>
      </c>
      <c r="R6" s="66">
        <v>3</v>
      </c>
    </row>
    <row r="7" spans="1:18">
      <c r="A7" s="24">
        <v>32</v>
      </c>
      <c r="B7" s="19">
        <v>2</v>
      </c>
      <c r="C7" s="7">
        <v>1</v>
      </c>
      <c r="D7" s="7">
        <v>0.7</v>
      </c>
      <c r="E7" s="7">
        <v>0.5</v>
      </c>
      <c r="F7" s="7">
        <v>1.5</v>
      </c>
      <c r="G7" s="7">
        <v>4.5999999999999996</v>
      </c>
      <c r="H7" s="7">
        <v>0.6</v>
      </c>
      <c r="I7" s="7">
        <v>1.8</v>
      </c>
      <c r="J7" s="7">
        <v>1.4</v>
      </c>
      <c r="K7" s="7">
        <v>15.5</v>
      </c>
      <c r="L7" s="7">
        <v>4.9000000000000004</v>
      </c>
      <c r="M7" s="7">
        <v>7.4</v>
      </c>
      <c r="N7" s="7">
        <v>22</v>
      </c>
      <c r="O7" s="7">
        <v>0.4</v>
      </c>
      <c r="P7" s="13">
        <v>10.5</v>
      </c>
      <c r="R7" s="2">
        <v>4</v>
      </c>
    </row>
    <row r="8" spans="1:18">
      <c r="A8" s="25">
        <v>40</v>
      </c>
      <c r="B8" s="20">
        <v>3.2</v>
      </c>
      <c r="C8" s="10">
        <v>1.3</v>
      </c>
      <c r="D8" s="10">
        <v>1.2</v>
      </c>
      <c r="E8" s="10">
        <v>0.6</v>
      </c>
      <c r="F8" s="10">
        <v>2.2000000000000002</v>
      </c>
      <c r="G8" s="10">
        <v>7.3</v>
      </c>
      <c r="H8" s="10">
        <v>1</v>
      </c>
      <c r="I8" s="10">
        <v>2.2999999999999998</v>
      </c>
      <c r="J8" s="10">
        <v>3.2</v>
      </c>
      <c r="K8" s="10">
        <v>18.3</v>
      </c>
      <c r="L8" s="10">
        <v>6.8</v>
      </c>
      <c r="M8" s="10">
        <v>9.1</v>
      </c>
      <c r="N8" s="10">
        <v>35.799999999999997</v>
      </c>
      <c r="O8" s="10">
        <v>0.7</v>
      </c>
      <c r="P8" s="14">
        <v>17</v>
      </c>
      <c r="R8" s="66">
        <v>5</v>
      </c>
    </row>
    <row r="9" spans="1:18">
      <c r="A9" s="24">
        <v>50</v>
      </c>
      <c r="B9" s="19">
        <v>3.4</v>
      </c>
      <c r="C9" s="7">
        <v>1.5</v>
      </c>
      <c r="D9" s="7">
        <v>1.3</v>
      </c>
      <c r="E9" s="7">
        <v>0.7</v>
      </c>
      <c r="F9" s="7">
        <v>2.2999999999999998</v>
      </c>
      <c r="G9" s="7">
        <v>7.6</v>
      </c>
      <c r="H9" s="7">
        <v>1.5</v>
      </c>
      <c r="I9" s="7">
        <v>2.8</v>
      </c>
      <c r="J9" s="7">
        <v>3.3</v>
      </c>
      <c r="K9" s="7">
        <v>23.7</v>
      </c>
      <c r="L9" s="7">
        <v>7.1</v>
      </c>
      <c r="M9" s="7">
        <v>10.8</v>
      </c>
      <c r="N9" s="7">
        <v>37.9</v>
      </c>
      <c r="O9" s="7">
        <v>0.8</v>
      </c>
      <c r="P9" s="13">
        <v>18.5</v>
      </c>
      <c r="R9" s="2">
        <v>6</v>
      </c>
    </row>
    <row r="10" spans="1:18">
      <c r="A10" s="25">
        <v>60</v>
      </c>
      <c r="B10" s="20">
        <v>3.7</v>
      </c>
      <c r="C10" s="10">
        <v>1.7</v>
      </c>
      <c r="D10" s="10">
        <v>1.4</v>
      </c>
      <c r="E10" s="10">
        <v>0.8</v>
      </c>
      <c r="F10" s="10">
        <v>2.4</v>
      </c>
      <c r="G10" s="10">
        <v>7.8</v>
      </c>
      <c r="H10" s="10">
        <v>1.6</v>
      </c>
      <c r="I10" s="10">
        <v>3.3</v>
      </c>
      <c r="J10" s="10">
        <v>3.5</v>
      </c>
      <c r="K10" s="10">
        <v>25</v>
      </c>
      <c r="L10" s="10">
        <v>8.1999999999999993</v>
      </c>
      <c r="M10" s="10">
        <v>12.5</v>
      </c>
      <c r="N10" s="10">
        <v>38</v>
      </c>
      <c r="O10" s="10">
        <v>0.9</v>
      </c>
      <c r="P10" s="14">
        <v>19</v>
      </c>
      <c r="R10" s="66">
        <v>7</v>
      </c>
    </row>
    <row r="11" spans="1:18">
      <c r="A11" s="24">
        <v>75</v>
      </c>
      <c r="B11" s="19">
        <v>3.9</v>
      </c>
      <c r="C11" s="7">
        <v>1.8</v>
      </c>
      <c r="D11" s="7">
        <v>1.5</v>
      </c>
      <c r="E11" s="7">
        <v>0.9</v>
      </c>
      <c r="F11" s="7">
        <v>2.5</v>
      </c>
      <c r="G11" s="7">
        <v>8</v>
      </c>
      <c r="H11" s="7">
        <v>2</v>
      </c>
      <c r="I11" s="7">
        <v>3.7</v>
      </c>
      <c r="J11" s="7">
        <v>3.7</v>
      </c>
      <c r="K11" s="7">
        <v>26.8</v>
      </c>
      <c r="L11" s="7">
        <v>9.3000000000000007</v>
      </c>
      <c r="M11" s="7">
        <v>14.2</v>
      </c>
      <c r="N11" s="7">
        <v>40</v>
      </c>
      <c r="O11" s="7">
        <v>0.9</v>
      </c>
      <c r="P11" s="13">
        <v>20</v>
      </c>
      <c r="R11" s="2">
        <v>8</v>
      </c>
    </row>
    <row r="12" spans="1:18">
      <c r="A12" s="25">
        <v>100</v>
      </c>
      <c r="B12" s="20">
        <v>4.3</v>
      </c>
      <c r="C12" s="10">
        <v>1.9</v>
      </c>
      <c r="D12" s="10">
        <v>1.6</v>
      </c>
      <c r="E12" s="10">
        <v>1</v>
      </c>
      <c r="F12" s="10">
        <v>2.6</v>
      </c>
      <c r="G12" s="10">
        <v>8.3000000000000007</v>
      </c>
      <c r="H12" s="10">
        <v>2.2000000000000002</v>
      </c>
      <c r="I12" s="10">
        <v>4</v>
      </c>
      <c r="J12" s="10">
        <v>3.9</v>
      </c>
      <c r="K12" s="10">
        <v>28.6</v>
      </c>
      <c r="L12" s="10">
        <v>10.4</v>
      </c>
      <c r="M12" s="10">
        <v>16</v>
      </c>
      <c r="N12" s="10">
        <v>42.3</v>
      </c>
      <c r="O12" s="10">
        <v>1</v>
      </c>
      <c r="P12" s="14">
        <v>22.1</v>
      </c>
      <c r="R12" s="66">
        <v>9</v>
      </c>
    </row>
    <row r="13" spans="1:18">
      <c r="A13" s="24">
        <v>120</v>
      </c>
      <c r="B13" s="19">
        <v>4.9000000000000004</v>
      </c>
      <c r="C13" s="7">
        <v>2.4</v>
      </c>
      <c r="D13" s="7">
        <v>1.9</v>
      </c>
      <c r="E13" s="7">
        <v>1.1000000000000001</v>
      </c>
      <c r="F13" s="7">
        <v>3.3</v>
      </c>
      <c r="G13" s="7">
        <v>10</v>
      </c>
      <c r="H13" s="7">
        <v>2.5</v>
      </c>
      <c r="I13" s="7">
        <v>5</v>
      </c>
      <c r="J13" s="7">
        <v>4.9000000000000004</v>
      </c>
      <c r="K13" s="7">
        <v>37.4</v>
      </c>
      <c r="L13" s="7">
        <v>12.5</v>
      </c>
      <c r="M13" s="7">
        <v>19.2</v>
      </c>
      <c r="N13" s="7">
        <v>50.9</v>
      </c>
      <c r="O13" s="7">
        <v>1.2</v>
      </c>
      <c r="P13" s="13">
        <v>26.2</v>
      </c>
      <c r="R13" s="2">
        <v>10</v>
      </c>
    </row>
    <row r="14" spans="1:18" ht="15.75" thickBot="1">
      <c r="A14" s="26">
        <v>150</v>
      </c>
      <c r="B14" s="21">
        <v>5.6</v>
      </c>
      <c r="C14" s="15">
        <v>2.6</v>
      </c>
      <c r="D14" s="15">
        <v>2.1</v>
      </c>
      <c r="E14" s="15">
        <v>1.2</v>
      </c>
      <c r="F14" s="15">
        <v>3.8</v>
      </c>
      <c r="G14" s="15">
        <v>11.1</v>
      </c>
      <c r="H14" s="15">
        <v>2.8</v>
      </c>
      <c r="I14" s="15">
        <v>5.6</v>
      </c>
      <c r="J14" s="15">
        <v>5.5</v>
      </c>
      <c r="K14" s="15">
        <v>43.4</v>
      </c>
      <c r="L14" s="15">
        <v>13.9</v>
      </c>
      <c r="M14" s="15">
        <v>21.4</v>
      </c>
      <c r="N14" s="15">
        <v>56.7</v>
      </c>
      <c r="O14" s="15">
        <v>1.2</v>
      </c>
      <c r="P14" s="16">
        <v>28.9</v>
      </c>
      <c r="R14" s="66">
        <v>11</v>
      </c>
    </row>
    <row r="16" spans="1:18" s="2" customFormat="1">
      <c r="A16" s="2" t="s">
        <v>56</v>
      </c>
    </row>
    <row r="17" spans="1:1">
      <c r="A17" t="s">
        <v>128</v>
      </c>
    </row>
    <row r="18" spans="1:1">
      <c r="A18" t="s">
        <v>129</v>
      </c>
    </row>
    <row r="19" spans="1:1">
      <c r="A19" t="s">
        <v>130</v>
      </c>
    </row>
    <row r="20" spans="1:1">
      <c r="A20" t="s">
        <v>131</v>
      </c>
    </row>
    <row r="21" spans="1:1">
      <c r="A21" t="s">
        <v>132</v>
      </c>
    </row>
    <row r="22" spans="1:1">
      <c r="A22" t="s">
        <v>133</v>
      </c>
    </row>
    <row r="23" spans="1:1">
      <c r="A23" t="s">
        <v>134</v>
      </c>
    </row>
    <row r="24" spans="1:1">
      <c r="A24" t="s">
        <v>135</v>
      </c>
    </row>
    <row r="25" spans="1:1">
      <c r="A25" t="s">
        <v>136</v>
      </c>
    </row>
    <row r="26" spans="1:1">
      <c r="A26" t="s">
        <v>137</v>
      </c>
    </row>
    <row r="27" spans="1:1">
      <c r="A27" t="s">
        <v>138</v>
      </c>
    </row>
    <row r="28" spans="1:1">
      <c r="A28" t="s">
        <v>139</v>
      </c>
    </row>
    <row r="29" spans="1:1">
      <c r="A29" t="s">
        <v>140</v>
      </c>
    </row>
    <row r="30" spans="1:1">
      <c r="A30" t="s">
        <v>141</v>
      </c>
    </row>
    <row r="31" spans="1:1">
      <c r="A31" t="s">
        <v>142</v>
      </c>
    </row>
  </sheetData>
  <sheetProtection password="CC39" sheet="1" objects="1" scenarios="1"/>
  <mergeCells count="1">
    <mergeCell ref="A1:P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Plan7">
    <tabColor rgb="FF92D050"/>
  </sheetPr>
  <dimension ref="A1:C17"/>
  <sheetViews>
    <sheetView workbookViewId="0">
      <selection activeCell="A14" sqref="A14"/>
    </sheetView>
  </sheetViews>
  <sheetFormatPr defaultRowHeight="15"/>
  <cols>
    <col min="1" max="1" width="46.85546875" customWidth="1"/>
  </cols>
  <sheetData>
    <row r="1" spans="1:3">
      <c r="A1" s="1" t="s">
        <v>72</v>
      </c>
      <c r="B1" s="1" t="s">
        <v>74</v>
      </c>
      <c r="C1" s="1" t="s">
        <v>73</v>
      </c>
    </row>
    <row r="2" spans="1:3">
      <c r="A2" t="s">
        <v>56</v>
      </c>
      <c r="B2" t="s">
        <v>56</v>
      </c>
      <c r="C2" t="s">
        <v>56</v>
      </c>
    </row>
    <row r="3" spans="1:3">
      <c r="A3" t="s">
        <v>76</v>
      </c>
      <c r="B3">
        <v>0.15</v>
      </c>
      <c r="C3">
        <v>0.3</v>
      </c>
    </row>
    <row r="4" spans="1:3">
      <c r="A4" t="s">
        <v>75</v>
      </c>
      <c r="B4">
        <v>1.7</v>
      </c>
      <c r="C4">
        <v>32</v>
      </c>
    </row>
    <row r="5" spans="1:3">
      <c r="A5" t="s">
        <v>167</v>
      </c>
      <c r="B5">
        <v>0.3</v>
      </c>
      <c r="C5">
        <v>1</v>
      </c>
    </row>
    <row r="6" spans="1:3">
      <c r="A6" t="s">
        <v>166</v>
      </c>
      <c r="B6">
        <v>0.5</v>
      </c>
      <c r="C6">
        <v>0.1</v>
      </c>
    </row>
    <row r="7" spans="1:3">
      <c r="A7" t="s">
        <v>165</v>
      </c>
      <c r="B7">
        <v>0.1</v>
      </c>
      <c r="C7">
        <v>0.1</v>
      </c>
    </row>
    <row r="8" spans="1:3">
      <c r="A8" t="s">
        <v>164</v>
      </c>
      <c r="B8">
        <v>0.2</v>
      </c>
      <c r="C8">
        <v>0.4</v>
      </c>
    </row>
    <row r="9" spans="1:3">
      <c r="A9" t="s">
        <v>163</v>
      </c>
      <c r="B9">
        <v>0.1</v>
      </c>
      <c r="C9">
        <v>0.1</v>
      </c>
    </row>
    <row r="10" spans="1:3">
      <c r="A10" t="s">
        <v>162</v>
      </c>
      <c r="B10">
        <v>0.3</v>
      </c>
      <c r="C10">
        <v>0.1</v>
      </c>
    </row>
    <row r="11" spans="1:3">
      <c r="A11" t="s">
        <v>161</v>
      </c>
      <c r="B11">
        <v>0.15</v>
      </c>
      <c r="C11">
        <v>0.3</v>
      </c>
    </row>
    <row r="12" spans="1:3">
      <c r="A12" t="s">
        <v>160</v>
      </c>
      <c r="B12">
        <v>0.5</v>
      </c>
      <c r="C12">
        <v>2.8</v>
      </c>
    </row>
    <row r="13" spans="1:3">
      <c r="A13" t="s">
        <v>171</v>
      </c>
      <c r="B13">
        <v>0.15</v>
      </c>
      <c r="C13">
        <v>0.3</v>
      </c>
    </row>
    <row r="14" spans="1:3">
      <c r="A14" t="s">
        <v>159</v>
      </c>
      <c r="B14">
        <v>0.25</v>
      </c>
      <c r="C14">
        <v>0.7</v>
      </c>
    </row>
    <row r="15" spans="1:3">
      <c r="A15" t="s">
        <v>156</v>
      </c>
      <c r="B15">
        <v>0.1</v>
      </c>
      <c r="C15">
        <v>0.1</v>
      </c>
    </row>
    <row r="16" spans="1:3">
      <c r="A16" t="s">
        <v>157</v>
      </c>
      <c r="B16">
        <v>0.25</v>
      </c>
      <c r="C16">
        <v>0.7</v>
      </c>
    </row>
    <row r="17" spans="1:3">
      <c r="A17" t="s">
        <v>158</v>
      </c>
      <c r="B17">
        <v>0.2</v>
      </c>
      <c r="C17">
        <v>0.4</v>
      </c>
    </row>
  </sheetData>
  <sheetProtection password="CC39" sheet="1" objects="1" scenarios="1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P68"/>
  <sheetViews>
    <sheetView tabSelected="1" workbookViewId="0">
      <pane xSplit="16383" topLeftCell="XFD1" activePane="topRight" state="frozen"/>
      <selection pane="topRight" activeCell="D10" sqref="D10"/>
    </sheetView>
  </sheetViews>
  <sheetFormatPr defaultColWidth="0" defaultRowHeight="12.75" zeroHeight="1"/>
  <cols>
    <col min="1" max="3" width="9.140625" style="128" customWidth="1"/>
    <col min="4" max="4" width="7.5703125" style="128" bestFit="1" customWidth="1"/>
    <col min="5" max="5" width="5.7109375" style="128" customWidth="1"/>
    <col min="6" max="8" width="9.140625" style="128" customWidth="1"/>
    <col min="9" max="9" width="6.28515625" style="128" customWidth="1"/>
    <col min="10" max="10" width="3.5703125" style="128" customWidth="1"/>
    <col min="11" max="11" width="8.28515625" style="128" customWidth="1"/>
    <col min="12" max="12" width="9.140625" style="128" hidden="1" customWidth="1"/>
    <col min="13" max="16" width="0" style="128" hidden="1" customWidth="1"/>
    <col min="17" max="16384" width="9.140625" style="128" hidden="1"/>
  </cols>
  <sheetData>
    <row r="1" spans="1:12" ht="15" customHeight="1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</row>
    <row r="2" spans="1:12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</row>
    <row r="3" spans="1:12">
      <c r="A3" s="200" t="s">
        <v>5</v>
      </c>
      <c r="B3" s="200"/>
      <c r="C3" s="200"/>
      <c r="D3" s="284">
        <v>2</v>
      </c>
      <c r="E3" s="285"/>
      <c r="F3" s="286"/>
      <c r="G3" s="127"/>
      <c r="H3" s="127"/>
      <c r="I3" s="127"/>
      <c r="J3" s="127"/>
      <c r="K3" s="127"/>
      <c r="L3" s="127"/>
    </row>
    <row r="4" spans="1:12">
      <c r="A4" s="200" t="s">
        <v>51</v>
      </c>
      <c r="B4" s="200"/>
      <c r="C4" s="200"/>
      <c r="D4" s="218" t="str">
        <f ca="1">OFFSET('Tb- Reserv'!D1,$D$3,0)</f>
        <v>Máximo Provável</v>
      </c>
      <c r="E4" s="219"/>
      <c r="F4" s="127"/>
      <c r="G4" s="127"/>
      <c r="H4" s="127"/>
      <c r="I4" s="127"/>
      <c r="J4" s="127"/>
      <c r="K4" s="127"/>
      <c r="L4" s="127"/>
    </row>
    <row r="5" spans="1:12">
      <c r="A5" s="200" t="s">
        <v>54</v>
      </c>
      <c r="B5" s="200"/>
      <c r="C5" s="200"/>
      <c r="D5" s="220" t="str">
        <f ca="1">OFFSET('Tb- Reserv'!B1,$D$3,0)</f>
        <v>per capita</v>
      </c>
      <c r="E5" s="200"/>
      <c r="F5" s="127"/>
      <c r="G5" s="127"/>
      <c r="H5" s="127"/>
      <c r="I5" s="127"/>
      <c r="J5" s="127"/>
      <c r="K5" s="127"/>
      <c r="L5" s="127"/>
    </row>
    <row r="6" spans="1:12">
      <c r="A6" s="200" t="s">
        <v>57</v>
      </c>
      <c r="B6" s="200"/>
      <c r="C6" s="200"/>
      <c r="D6" s="221">
        <f ca="1">OFFSET('Tb- Reserv'!C1,$D$3,0)</f>
        <v>200</v>
      </c>
      <c r="E6" s="222"/>
      <c r="F6" s="127"/>
      <c r="G6" s="127"/>
      <c r="H6" s="127"/>
      <c r="I6" s="127"/>
      <c r="J6" s="127"/>
      <c r="K6" s="127"/>
      <c r="L6" s="127"/>
    </row>
    <row r="7" spans="1:12">
      <c r="A7" s="200" t="s">
        <v>251</v>
      </c>
      <c r="B7" s="200"/>
      <c r="C7" s="200"/>
      <c r="D7" s="223">
        <v>2000</v>
      </c>
      <c r="E7" s="224"/>
      <c r="F7" s="127"/>
      <c r="G7" s="127"/>
      <c r="H7" s="127"/>
      <c r="I7" s="127"/>
      <c r="J7" s="127"/>
      <c r="K7" s="127"/>
      <c r="L7" s="127"/>
    </row>
    <row r="8" spans="1:12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</row>
    <row r="9" spans="1:12">
      <c r="A9" s="225" t="s">
        <v>58</v>
      </c>
      <c r="B9" s="225"/>
      <c r="C9" s="225"/>
      <c r="D9" s="225"/>
      <c r="E9" s="127"/>
      <c r="F9" s="127"/>
      <c r="G9" s="127"/>
      <c r="H9" s="127"/>
      <c r="I9" s="127"/>
      <c r="J9" s="127"/>
      <c r="K9" s="127"/>
      <c r="L9" s="127"/>
    </row>
    <row r="10" spans="1:12">
      <c r="A10" s="216" t="str">
        <f ca="1">OFFSET('Tb- Reserv'!E1,$D$3,0)</f>
        <v>Qtd Aptos/Pav</v>
      </c>
      <c r="B10" s="216"/>
      <c r="C10" s="216"/>
      <c r="D10" s="165">
        <v>4</v>
      </c>
      <c r="E10" s="127"/>
      <c r="F10" s="127"/>
      <c r="G10" s="127"/>
      <c r="H10" s="127"/>
      <c r="I10" s="127"/>
      <c r="J10" s="127"/>
      <c r="K10" s="127"/>
      <c r="L10" s="127"/>
    </row>
    <row r="11" spans="1:12">
      <c r="A11" s="216" t="str">
        <f ca="1">OFFSET('Tb- Reserv'!F1,$D$3,0)</f>
        <v>Qtd Quartos</v>
      </c>
      <c r="B11" s="216"/>
      <c r="C11" s="216"/>
      <c r="D11" s="165">
        <v>2</v>
      </c>
      <c r="E11" s="127"/>
      <c r="F11" s="127"/>
      <c r="G11" s="127"/>
      <c r="H11" s="127"/>
      <c r="I11" s="127"/>
      <c r="J11" s="127"/>
      <c r="K11" s="127"/>
      <c r="L11" s="127"/>
    </row>
    <row r="12" spans="1:12">
      <c r="A12" s="216" t="s">
        <v>3</v>
      </c>
      <c r="B12" s="216"/>
      <c r="C12" s="216"/>
      <c r="D12" s="165">
        <v>5</v>
      </c>
      <c r="E12" s="127"/>
      <c r="F12" s="127"/>
      <c r="G12" s="127"/>
      <c r="H12" s="127"/>
      <c r="I12" s="127"/>
      <c r="J12" s="127"/>
      <c r="K12" s="127"/>
      <c r="L12" s="127"/>
    </row>
    <row r="13" spans="1:12">
      <c r="A13" s="216" t="s">
        <v>2</v>
      </c>
      <c r="B13" s="216"/>
      <c r="C13" s="216"/>
      <c r="D13" s="129">
        <f ca="1">OFFSET('Tb- Reserv'!H1,$D$3,0)</f>
        <v>100</v>
      </c>
      <c r="E13" s="127"/>
      <c r="F13" s="127"/>
      <c r="G13" s="127"/>
      <c r="H13" s="127"/>
      <c r="I13" s="127"/>
      <c r="J13" s="127"/>
      <c r="K13" s="127"/>
      <c r="L13" s="127"/>
    </row>
    <row r="14" spans="1:12">
      <c r="A14" s="214" t="s">
        <v>59</v>
      </c>
      <c r="B14" s="214"/>
      <c r="C14" s="214"/>
      <c r="D14" s="130">
        <f ca="1">D13*D6</f>
        <v>20000</v>
      </c>
      <c r="E14" s="127"/>
      <c r="F14" s="127"/>
      <c r="G14" s="127"/>
      <c r="H14" s="127"/>
      <c r="I14" s="127"/>
      <c r="J14" s="127"/>
      <c r="K14" s="127"/>
      <c r="L14" s="127"/>
    </row>
    <row r="15" spans="1:12">
      <c r="A15" s="198"/>
      <c r="B15" s="198"/>
      <c r="C15" s="198"/>
      <c r="D15" s="127"/>
      <c r="E15" s="127"/>
      <c r="F15" s="127"/>
      <c r="G15" s="127"/>
      <c r="H15" s="127"/>
      <c r="I15" s="127"/>
      <c r="J15" s="127"/>
      <c r="K15" s="127"/>
      <c r="L15" s="127"/>
    </row>
    <row r="16" spans="1:12">
      <c r="A16" s="200" t="s">
        <v>60</v>
      </c>
      <c r="B16" s="200"/>
      <c r="C16" s="200"/>
      <c r="D16" s="165">
        <v>1.5</v>
      </c>
      <c r="E16" s="127"/>
      <c r="F16" s="208" t="s">
        <v>103</v>
      </c>
      <c r="G16" s="209"/>
      <c r="H16" s="209"/>
      <c r="I16" s="209"/>
      <c r="J16" s="210"/>
      <c r="K16" s="140"/>
      <c r="L16" s="131"/>
    </row>
    <row r="17" spans="1:12">
      <c r="A17" s="214" t="s">
        <v>61</v>
      </c>
      <c r="B17" s="214"/>
      <c r="C17" s="214"/>
      <c r="D17" s="130">
        <f ca="1">(D16-1)*D14</f>
        <v>10000</v>
      </c>
      <c r="E17" s="127"/>
      <c r="F17" s="211"/>
      <c r="G17" s="212"/>
      <c r="H17" s="212"/>
      <c r="I17" s="212"/>
      <c r="J17" s="213"/>
      <c r="K17" s="140"/>
      <c r="L17" s="132"/>
    </row>
    <row r="18" spans="1:12">
      <c r="A18" s="198"/>
      <c r="B18" s="198"/>
      <c r="C18" s="198"/>
      <c r="D18" s="133"/>
      <c r="E18" s="127"/>
      <c r="F18" s="127"/>
      <c r="G18" s="127"/>
      <c r="H18" s="127"/>
      <c r="I18" s="127"/>
      <c r="J18" s="127"/>
      <c r="K18" s="127"/>
      <c r="L18" s="132"/>
    </row>
    <row r="19" spans="1:12">
      <c r="A19" s="199" t="s">
        <v>62</v>
      </c>
      <c r="B19" s="199"/>
      <c r="C19" s="199"/>
      <c r="D19" s="134">
        <f>IF(D7&lt;=2500,8000,IF(D7&lt;=5000,12000,IF(D7&lt;=10000,18000,IF(D7&lt;=20000,25000,IF(D7&lt;=50000,"32000","48000")))))</f>
        <v>8000</v>
      </c>
      <c r="E19" s="127"/>
      <c r="F19" s="208" t="s">
        <v>71</v>
      </c>
      <c r="G19" s="209"/>
      <c r="H19" s="209"/>
      <c r="I19" s="209"/>
      <c r="J19" s="210"/>
      <c r="K19" s="140"/>
      <c r="L19" s="131"/>
    </row>
    <row r="20" spans="1:12" ht="13.5" thickBot="1">
      <c r="A20" s="215"/>
      <c r="B20" s="215"/>
      <c r="C20" s="215"/>
      <c r="D20" s="135"/>
      <c r="E20" s="127"/>
      <c r="F20" s="211"/>
      <c r="G20" s="212"/>
      <c r="H20" s="212"/>
      <c r="I20" s="212"/>
      <c r="J20" s="213"/>
      <c r="K20" s="140"/>
      <c r="L20" s="132"/>
    </row>
    <row r="21" spans="1:12" ht="13.5" thickBot="1">
      <c r="A21" s="196" t="s">
        <v>63</v>
      </c>
      <c r="B21" s="197"/>
      <c r="C21" s="197"/>
      <c r="D21" s="136">
        <f ca="1">D14+D17+D19</f>
        <v>38000</v>
      </c>
      <c r="E21" s="127"/>
      <c r="F21" s="127"/>
      <c r="G21" s="127"/>
      <c r="H21" s="127"/>
      <c r="I21" s="127"/>
      <c r="J21" s="127"/>
      <c r="K21" s="127"/>
      <c r="L21" s="127"/>
    </row>
    <row r="22" spans="1:12">
      <c r="A22" s="198"/>
      <c r="B22" s="198"/>
      <c r="C22" s="198"/>
      <c r="D22" s="137"/>
      <c r="E22" s="127"/>
      <c r="F22" s="127"/>
      <c r="G22" s="127"/>
      <c r="H22" s="127"/>
      <c r="I22" s="127"/>
      <c r="J22" s="127"/>
      <c r="K22" s="127"/>
      <c r="L22" s="127"/>
    </row>
    <row r="23" spans="1:12">
      <c r="A23" s="199" t="s">
        <v>69</v>
      </c>
      <c r="B23" s="199"/>
      <c r="C23" s="199"/>
      <c r="D23" s="138">
        <f ca="1">(($D$14+$D$17)*0.4)+D19</f>
        <v>20000</v>
      </c>
      <c r="E23" s="127"/>
      <c r="F23" s="127"/>
      <c r="G23" s="127"/>
      <c r="H23" s="127"/>
      <c r="I23" s="127"/>
      <c r="J23" s="127"/>
      <c r="K23" s="127"/>
      <c r="L23" s="127"/>
    </row>
    <row r="24" spans="1:12">
      <c r="A24" s="199" t="s">
        <v>70</v>
      </c>
      <c r="B24" s="199"/>
      <c r="C24" s="199"/>
      <c r="D24" s="138">
        <f ca="1">($D$14+$D$17)*0.6</f>
        <v>18000</v>
      </c>
      <c r="E24" s="127"/>
      <c r="F24" s="127"/>
      <c r="G24" s="127"/>
      <c r="H24" s="127"/>
      <c r="I24" s="127"/>
      <c r="J24" s="127"/>
      <c r="K24" s="127"/>
      <c r="L24" s="127"/>
    </row>
    <row r="25" spans="1:12">
      <c r="A25" s="198"/>
      <c r="B25" s="198"/>
      <c r="C25" s="198"/>
      <c r="D25" s="137"/>
      <c r="E25" s="127"/>
      <c r="F25" s="127"/>
      <c r="G25" s="127"/>
      <c r="H25" s="127"/>
      <c r="I25" s="127"/>
      <c r="J25" s="127"/>
      <c r="K25" s="127"/>
      <c r="L25" s="127"/>
    </row>
    <row r="26" spans="1:12">
      <c r="A26" s="198"/>
      <c r="B26" s="198"/>
      <c r="C26" s="198"/>
      <c r="D26" s="137"/>
      <c r="E26" s="127"/>
      <c r="F26" s="127"/>
      <c r="G26" s="127"/>
      <c r="H26" s="127"/>
      <c r="I26" s="127"/>
      <c r="J26" s="127"/>
      <c r="K26" s="127"/>
      <c r="L26" s="132"/>
    </row>
    <row r="27" spans="1:12">
      <c r="A27" s="200" t="s">
        <v>256</v>
      </c>
      <c r="B27" s="200"/>
      <c r="C27" s="200"/>
      <c r="D27" s="166">
        <v>4</v>
      </c>
      <c r="E27" s="127"/>
      <c r="F27" s="127"/>
      <c r="G27" s="127"/>
      <c r="H27" s="127"/>
      <c r="I27" s="127"/>
      <c r="J27" s="127"/>
      <c r="K27" s="127"/>
      <c r="L27" s="127"/>
    </row>
    <row r="28" spans="1:12">
      <c r="A28" s="200" t="s">
        <v>257</v>
      </c>
      <c r="B28" s="200"/>
      <c r="C28" s="200"/>
      <c r="D28" s="166">
        <v>2.5</v>
      </c>
      <c r="E28" s="127"/>
      <c r="F28" s="201" t="s">
        <v>68</v>
      </c>
      <c r="G28" s="201"/>
      <c r="H28" s="201"/>
      <c r="I28" s="201"/>
      <c r="J28" s="201"/>
      <c r="K28" s="140"/>
      <c r="L28" s="127"/>
    </row>
    <row r="29" spans="1:12">
      <c r="A29" s="199" t="s">
        <v>66</v>
      </c>
      <c r="B29" s="199"/>
      <c r="C29" s="199"/>
      <c r="D29" s="139">
        <f ca="1">(D23/1000)/(D27*D28)+0.2</f>
        <v>2.2000000000000002</v>
      </c>
      <c r="E29" s="127"/>
      <c r="F29" s="201"/>
      <c r="G29" s="201"/>
      <c r="H29" s="201"/>
      <c r="I29" s="201"/>
      <c r="J29" s="201"/>
      <c r="K29" s="140"/>
      <c r="L29" s="127"/>
    </row>
    <row r="30" spans="1:12">
      <c r="A30" s="199" t="s">
        <v>67</v>
      </c>
      <c r="B30" s="199"/>
      <c r="C30" s="199"/>
      <c r="D30" s="139">
        <f>((D19)/1000)/(D27*D28)</f>
        <v>0.8</v>
      </c>
      <c r="E30" s="127"/>
      <c r="F30" s="127"/>
      <c r="G30" s="127"/>
      <c r="H30" s="127"/>
      <c r="I30" s="127"/>
      <c r="J30" s="127"/>
      <c r="K30" s="127"/>
      <c r="L30" s="127"/>
    </row>
    <row r="31" spans="1:12">
      <c r="A31" s="198"/>
      <c r="B31" s="198"/>
      <c r="C31" s="198"/>
      <c r="D31" s="137"/>
      <c r="E31" s="127"/>
      <c r="F31" s="127"/>
      <c r="G31" s="127"/>
      <c r="H31" s="127"/>
      <c r="I31" s="127"/>
      <c r="J31" s="127"/>
      <c r="K31" s="127"/>
      <c r="L31" s="127"/>
    </row>
    <row r="32" spans="1:12">
      <c r="A32" s="198"/>
      <c r="B32" s="198"/>
      <c r="C32" s="198"/>
      <c r="D32" s="137"/>
      <c r="E32" s="127"/>
      <c r="F32" s="127"/>
      <c r="G32" s="127"/>
      <c r="H32" s="127"/>
      <c r="I32" s="127"/>
      <c r="J32" s="127"/>
      <c r="K32" s="127"/>
      <c r="L32" s="127"/>
    </row>
    <row r="33" spans="1:16">
      <c r="A33" s="127"/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</row>
    <row r="34" spans="1:16">
      <c r="A34" s="127"/>
      <c r="B34" s="127"/>
      <c r="C34" s="127"/>
      <c r="D34" s="127"/>
      <c r="E34" s="127"/>
      <c r="F34" s="127"/>
      <c r="G34" s="127"/>
      <c r="H34" s="127"/>
      <c r="I34" s="127"/>
      <c r="J34" s="127"/>
      <c r="K34" s="127"/>
      <c r="L34" s="127"/>
    </row>
    <row r="35" spans="1:16" ht="15" customHeight="1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</row>
    <row r="36" spans="1:16" ht="15" customHeight="1" thickBot="1">
      <c r="A36" s="127"/>
      <c r="B36" s="127"/>
      <c r="C36" s="123"/>
      <c r="D36" s="123"/>
      <c r="E36" s="123"/>
      <c r="F36" s="123"/>
      <c r="G36" s="123"/>
      <c r="H36" s="123"/>
      <c r="I36" s="123"/>
      <c r="J36" s="127"/>
      <c r="K36" s="127"/>
      <c r="L36" s="127"/>
    </row>
    <row r="37" spans="1:16" ht="15" customHeight="1" thickBot="1">
      <c r="A37" s="127"/>
      <c r="B37" s="127"/>
      <c r="C37" s="123"/>
      <c r="D37" s="205" t="s">
        <v>94</v>
      </c>
      <c r="E37" s="206"/>
      <c r="F37" s="206"/>
      <c r="G37" s="206"/>
      <c r="H37" s="207"/>
      <c r="I37" s="123"/>
      <c r="J37" s="127"/>
      <c r="K37" s="127"/>
      <c r="L37" s="127"/>
    </row>
    <row r="38" spans="1:16" ht="15" customHeight="1">
      <c r="A38" s="127"/>
      <c r="B38" s="127"/>
      <c r="C38" s="123"/>
      <c r="D38" s="123"/>
      <c r="E38" s="123"/>
      <c r="F38" s="123"/>
      <c r="G38" s="123"/>
      <c r="H38" s="123"/>
      <c r="I38" s="123"/>
      <c r="J38" s="127"/>
      <c r="K38" s="127"/>
      <c r="L38" s="127"/>
      <c r="M38"/>
      <c r="N38"/>
      <c r="O38"/>
      <c r="P38"/>
    </row>
    <row r="39" spans="1:16" ht="15" customHeight="1">
      <c r="A39" s="127"/>
      <c r="B39" s="127"/>
      <c r="C39" s="123"/>
      <c r="D39" s="123"/>
      <c r="E39" s="123"/>
      <c r="F39" s="123"/>
      <c r="G39" s="123"/>
      <c r="H39" s="123"/>
      <c r="I39" s="123"/>
      <c r="J39" s="127"/>
      <c r="K39" s="127"/>
      <c r="L39" s="127"/>
      <c r="M39"/>
      <c r="N39"/>
      <c r="O39"/>
      <c r="P39"/>
    </row>
    <row r="40" spans="1:16" ht="15" customHeight="1">
      <c r="A40" s="127"/>
      <c r="B40" s="127"/>
      <c r="C40" s="123"/>
      <c r="D40" s="123"/>
      <c r="E40" s="123"/>
      <c r="F40" s="123"/>
      <c r="G40" s="123"/>
      <c r="H40" s="123"/>
      <c r="I40" s="123"/>
      <c r="J40" s="127"/>
      <c r="K40" s="127"/>
      <c r="L40" s="127"/>
      <c r="M40"/>
      <c r="N40"/>
      <c r="O40"/>
      <c r="P40"/>
    </row>
    <row r="41" spans="1:16" ht="15" customHeight="1">
      <c r="A41" s="127"/>
      <c r="B41" s="127"/>
      <c r="C41" s="123"/>
      <c r="D41" s="123"/>
      <c r="E41" s="123"/>
      <c r="F41" s="123"/>
      <c r="G41" s="123"/>
      <c r="H41" s="123"/>
      <c r="I41" s="123"/>
      <c r="J41" s="127"/>
      <c r="K41" s="127"/>
      <c r="L41" s="127"/>
      <c r="M41"/>
      <c r="N41"/>
      <c r="O41"/>
      <c r="P41"/>
    </row>
    <row r="42" spans="1:16" ht="15">
      <c r="A42" s="127"/>
      <c r="B42" s="127"/>
      <c r="C42" s="123"/>
      <c r="D42" s="123"/>
      <c r="E42" s="123"/>
      <c r="F42" s="123"/>
      <c r="G42" s="123"/>
      <c r="H42" s="123"/>
      <c r="I42" s="123"/>
      <c r="J42" s="127"/>
      <c r="K42" s="127"/>
      <c r="L42" s="127"/>
      <c r="M42"/>
      <c r="N42"/>
      <c r="O42"/>
      <c r="P42"/>
    </row>
    <row r="43" spans="1:16" ht="15">
      <c r="A43" s="127"/>
      <c r="B43" s="127"/>
      <c r="C43" s="123"/>
      <c r="D43" s="123"/>
      <c r="E43" s="123"/>
      <c r="F43" s="123"/>
      <c r="G43" s="123"/>
      <c r="H43" s="123"/>
      <c r="I43" s="203">
        <f ca="1">D29</f>
        <v>2.2000000000000002</v>
      </c>
      <c r="J43" s="127"/>
      <c r="K43" s="127"/>
      <c r="L43" s="127"/>
      <c r="M43"/>
      <c r="N43"/>
      <c r="O43"/>
      <c r="P43"/>
    </row>
    <row r="44" spans="1:16" ht="15">
      <c r="A44" s="127"/>
      <c r="B44" s="127"/>
      <c r="C44" s="123"/>
      <c r="D44" s="123"/>
      <c r="E44" s="123"/>
      <c r="F44" s="123"/>
      <c r="G44" s="123"/>
      <c r="H44" s="123"/>
      <c r="I44" s="203"/>
      <c r="J44" s="127"/>
      <c r="K44" s="127"/>
      <c r="L44" s="127"/>
      <c r="M44"/>
      <c r="N44"/>
      <c r="O44"/>
      <c r="P44"/>
    </row>
    <row r="45" spans="1:16" ht="15">
      <c r="A45" s="127"/>
      <c r="B45" s="127"/>
      <c r="C45" s="123"/>
      <c r="D45" s="123"/>
      <c r="E45" s="123"/>
      <c r="F45" s="123"/>
      <c r="G45" s="123"/>
      <c r="H45" s="123"/>
      <c r="I45" s="203"/>
      <c r="J45" s="127"/>
      <c r="K45" s="127"/>
      <c r="L45" s="127"/>
      <c r="M45"/>
      <c r="N45"/>
      <c r="O45"/>
      <c r="P45"/>
    </row>
    <row r="46" spans="1:16" ht="15">
      <c r="A46" s="127"/>
      <c r="B46" s="127"/>
      <c r="C46" s="202">
        <f>D30</f>
        <v>0.8</v>
      </c>
      <c r="D46" s="123"/>
      <c r="E46" s="123"/>
      <c r="F46" s="123"/>
      <c r="G46" s="123"/>
      <c r="H46" s="123"/>
      <c r="I46" s="203"/>
      <c r="J46" s="127"/>
      <c r="K46" s="127"/>
      <c r="L46" s="127"/>
      <c r="M46"/>
      <c r="N46"/>
      <c r="O46"/>
      <c r="P46"/>
    </row>
    <row r="47" spans="1:16" ht="15">
      <c r="A47" s="127"/>
      <c r="B47" s="127"/>
      <c r="C47" s="204"/>
      <c r="D47" s="123"/>
      <c r="E47" s="123"/>
      <c r="F47" s="123"/>
      <c r="G47" s="123"/>
      <c r="H47" s="123"/>
      <c r="I47" s="203"/>
      <c r="J47" s="127"/>
      <c r="K47" s="127"/>
      <c r="L47" s="127"/>
      <c r="M47"/>
      <c r="N47"/>
      <c r="O47"/>
      <c r="P47"/>
    </row>
    <row r="48" spans="1:16" ht="15">
      <c r="A48" s="127"/>
      <c r="B48" s="127"/>
      <c r="C48" s="202">
        <f>D27</f>
        <v>4</v>
      </c>
      <c r="D48" s="123"/>
      <c r="E48" s="123"/>
      <c r="F48" s="123"/>
      <c r="G48" s="123"/>
      <c r="H48" s="123"/>
      <c r="I48" s="203"/>
      <c r="J48" s="127"/>
      <c r="K48" s="127"/>
      <c r="L48" s="127"/>
      <c r="M48"/>
      <c r="N48"/>
      <c r="O48"/>
      <c r="P48"/>
    </row>
    <row r="49" spans="1:16" ht="15">
      <c r="A49" s="127"/>
      <c r="B49" s="127"/>
      <c r="C49" s="202"/>
      <c r="D49" s="123"/>
      <c r="E49" s="123"/>
      <c r="F49" s="123"/>
      <c r="G49" s="123"/>
      <c r="H49" s="123"/>
      <c r="I49" s="123"/>
      <c r="J49" s="127"/>
      <c r="K49" s="127"/>
      <c r="L49" s="127"/>
      <c r="M49"/>
      <c r="N49"/>
      <c r="O49"/>
      <c r="P49"/>
    </row>
    <row r="50" spans="1:16" ht="15">
      <c r="A50" s="127"/>
      <c r="B50" s="127"/>
      <c r="C50" s="202"/>
      <c r="D50" s="123"/>
      <c r="E50" s="123"/>
      <c r="F50" s="123"/>
      <c r="G50" s="123"/>
      <c r="H50" s="123"/>
      <c r="I50" s="123"/>
      <c r="J50" s="127"/>
      <c r="K50" s="127"/>
      <c r="L50" s="127"/>
      <c r="M50"/>
      <c r="N50"/>
      <c r="O50"/>
      <c r="P50"/>
    </row>
    <row r="51" spans="1:16" ht="15">
      <c r="A51" s="127"/>
      <c r="B51" s="127"/>
      <c r="C51" s="123"/>
      <c r="D51" s="123"/>
      <c r="E51" s="123"/>
      <c r="F51" s="123"/>
      <c r="G51" s="123"/>
      <c r="H51" s="123"/>
      <c r="I51" s="123"/>
      <c r="J51" s="127"/>
      <c r="K51" s="127"/>
      <c r="L51" s="127"/>
      <c r="M51"/>
      <c r="N51"/>
      <c r="O51"/>
      <c r="P51"/>
    </row>
    <row r="52" spans="1:16" ht="15">
      <c r="A52" s="127"/>
      <c r="B52" s="127"/>
      <c r="C52" s="123"/>
      <c r="D52" s="123"/>
      <c r="E52" s="123"/>
      <c r="F52" s="202">
        <f>D28</f>
        <v>2.5</v>
      </c>
      <c r="G52" s="202"/>
      <c r="H52" s="202"/>
      <c r="I52" s="123"/>
      <c r="J52" s="127"/>
      <c r="K52" s="127"/>
      <c r="L52" s="127"/>
      <c r="M52"/>
      <c r="N52"/>
      <c r="O52"/>
      <c r="P52"/>
    </row>
    <row r="53" spans="1:16" ht="15">
      <c r="A53" s="127"/>
      <c r="B53" s="127"/>
      <c r="C53" s="123"/>
      <c r="D53" s="123"/>
      <c r="E53" s="123"/>
      <c r="F53" s="123"/>
      <c r="G53" s="123"/>
      <c r="H53" s="123"/>
      <c r="I53" s="123"/>
      <c r="J53" s="127"/>
      <c r="K53" s="127"/>
      <c r="L53" s="127"/>
      <c r="M53"/>
      <c r="N53"/>
      <c r="O53"/>
      <c r="P53"/>
    </row>
    <row r="54" spans="1:16" ht="15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/>
      <c r="N54"/>
      <c r="O54"/>
      <c r="P54"/>
    </row>
    <row r="55" spans="1:16" ht="15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/>
      <c r="N55"/>
      <c r="O55"/>
      <c r="P55"/>
    </row>
    <row r="56" spans="1:16" ht="15" hidden="1">
      <c r="A56"/>
      <c r="B56"/>
      <c r="C56"/>
      <c r="D56"/>
      <c r="E56"/>
      <c r="F56"/>
      <c r="G56"/>
      <c r="H56"/>
      <c r="I56"/>
      <c r="J56"/>
      <c r="K56" s="2"/>
      <c r="L56"/>
      <c r="M56"/>
      <c r="N56"/>
      <c r="O56"/>
      <c r="P56"/>
    </row>
    <row r="57" spans="1:16" ht="15" hidden="1">
      <c r="A57"/>
      <c r="B57"/>
      <c r="C57"/>
      <c r="D57"/>
      <c r="E57"/>
      <c r="F57"/>
      <c r="G57"/>
      <c r="H57"/>
      <c r="I57"/>
      <c r="J57"/>
      <c r="K57" s="2"/>
      <c r="L57"/>
      <c r="M57"/>
      <c r="N57"/>
      <c r="O57"/>
      <c r="P57"/>
    </row>
    <row r="58" spans="1:16" ht="15" hidden="1">
      <c r="A58"/>
      <c r="B58"/>
      <c r="C58"/>
      <c r="D58"/>
      <c r="E58"/>
      <c r="F58"/>
      <c r="G58"/>
      <c r="H58"/>
      <c r="I58"/>
      <c r="J58"/>
      <c r="K58" s="2"/>
      <c r="L58"/>
      <c r="M58"/>
      <c r="N58"/>
      <c r="O58"/>
      <c r="P58"/>
    </row>
    <row r="59" spans="1:16" ht="15" hidden="1">
      <c r="A59"/>
      <c r="B59"/>
      <c r="C59"/>
      <c r="D59"/>
      <c r="E59"/>
      <c r="F59"/>
      <c r="G59"/>
      <c r="H59"/>
      <c r="I59"/>
      <c r="J59"/>
      <c r="K59" s="2"/>
      <c r="L59"/>
      <c r="M59"/>
      <c r="N59"/>
      <c r="O59"/>
      <c r="P59"/>
    </row>
    <row r="60" spans="1:16" ht="15" hidden="1">
      <c r="A60"/>
      <c r="B60"/>
      <c r="C60"/>
      <c r="D60"/>
      <c r="E60"/>
      <c r="F60"/>
      <c r="G60"/>
      <c r="H60"/>
      <c r="I60"/>
      <c r="J60"/>
      <c r="K60" s="2"/>
      <c r="L60"/>
      <c r="M60"/>
      <c r="N60"/>
      <c r="O60"/>
      <c r="P60"/>
    </row>
    <row r="61" spans="1:16" ht="15" hidden="1">
      <c r="A61"/>
      <c r="B61"/>
      <c r="C61"/>
      <c r="D61"/>
      <c r="E61"/>
      <c r="F61"/>
      <c r="G61"/>
      <c r="H61"/>
      <c r="I61"/>
      <c r="J61"/>
      <c r="K61" s="2"/>
      <c r="L61"/>
      <c r="M61"/>
      <c r="N61"/>
      <c r="O61"/>
      <c r="P61"/>
    </row>
    <row r="62" spans="1:16" ht="15" hidden="1">
      <c r="A62"/>
      <c r="B62"/>
      <c r="C62"/>
      <c r="D62"/>
      <c r="E62"/>
      <c r="F62"/>
      <c r="G62"/>
      <c r="H62"/>
      <c r="I62"/>
      <c r="J62"/>
      <c r="K62" s="2"/>
      <c r="L62"/>
      <c r="M62"/>
      <c r="N62"/>
      <c r="O62"/>
      <c r="P62"/>
    </row>
    <row r="63" spans="1:16" ht="15" hidden="1">
      <c r="A63"/>
      <c r="B63"/>
      <c r="C63"/>
      <c r="D63"/>
      <c r="E63"/>
      <c r="F63"/>
      <c r="G63"/>
      <c r="H63"/>
      <c r="I63"/>
      <c r="J63"/>
      <c r="K63" s="2"/>
      <c r="L63"/>
      <c r="M63"/>
      <c r="N63"/>
      <c r="O63"/>
      <c r="P63"/>
    </row>
    <row r="64" spans="1:16" ht="15" hidden="1">
      <c r="A64"/>
      <c r="B64"/>
      <c r="C64"/>
      <c r="D64"/>
      <c r="E64"/>
      <c r="F64"/>
      <c r="G64"/>
      <c r="H64"/>
      <c r="I64"/>
      <c r="J64"/>
      <c r="K64" s="2"/>
      <c r="L64"/>
    </row>
    <row r="65" spans="1:12" ht="15" hidden="1">
      <c r="A65"/>
      <c r="B65"/>
      <c r="C65"/>
      <c r="D65"/>
      <c r="E65"/>
      <c r="F65"/>
      <c r="G65"/>
      <c r="H65"/>
      <c r="I65"/>
      <c r="J65"/>
      <c r="K65" s="2"/>
      <c r="L65"/>
    </row>
    <row r="66" spans="1:12" ht="15" hidden="1">
      <c r="A66"/>
      <c r="B66"/>
      <c r="C66"/>
      <c r="D66"/>
      <c r="E66"/>
      <c r="F66"/>
      <c r="G66"/>
      <c r="H66"/>
      <c r="I66"/>
      <c r="J66"/>
      <c r="K66" s="2"/>
      <c r="L66"/>
    </row>
    <row r="67" spans="1:12" ht="15" hidden="1">
      <c r="A67"/>
      <c r="B67"/>
      <c r="C67"/>
      <c r="D67"/>
      <c r="E67"/>
      <c r="F67"/>
      <c r="G67"/>
      <c r="H67"/>
      <c r="I67"/>
      <c r="J67"/>
      <c r="K67" s="2"/>
      <c r="L67"/>
    </row>
    <row r="68" spans="1:12" ht="15" hidden="1">
      <c r="A68"/>
      <c r="B68"/>
      <c r="C68"/>
      <c r="D68"/>
      <c r="E68"/>
      <c r="F68"/>
      <c r="G68"/>
      <c r="H68"/>
      <c r="I68"/>
      <c r="J68"/>
      <c r="K68" s="2"/>
      <c r="L68"/>
    </row>
  </sheetData>
  <sheetProtection password="E815" sheet="1" objects="1" scenarios="1" selectLockedCells="1"/>
  <mergeCells count="43">
    <mergeCell ref="A1:L1"/>
    <mergeCell ref="A10:C10"/>
    <mergeCell ref="A3:C3"/>
    <mergeCell ref="D3:F3"/>
    <mergeCell ref="A4:C4"/>
    <mergeCell ref="D4:E4"/>
    <mergeCell ref="A5:C5"/>
    <mergeCell ref="D5:E5"/>
    <mergeCell ref="A6:C6"/>
    <mergeCell ref="D6:E6"/>
    <mergeCell ref="A7:C7"/>
    <mergeCell ref="D7:E7"/>
    <mergeCell ref="A9:D9"/>
    <mergeCell ref="A11:C11"/>
    <mergeCell ref="A12:C12"/>
    <mergeCell ref="A13:C13"/>
    <mergeCell ref="A14:C14"/>
    <mergeCell ref="A15:C15"/>
    <mergeCell ref="F16:J17"/>
    <mergeCell ref="A17:C17"/>
    <mergeCell ref="A18:C18"/>
    <mergeCell ref="A19:C19"/>
    <mergeCell ref="F19:J20"/>
    <mergeCell ref="A20:C20"/>
    <mergeCell ref="A16:C16"/>
    <mergeCell ref="F28:J29"/>
    <mergeCell ref="A29:C29"/>
    <mergeCell ref="A30:C30"/>
    <mergeCell ref="A32:C32"/>
    <mergeCell ref="F52:H52"/>
    <mergeCell ref="I43:I48"/>
    <mergeCell ref="C48:C50"/>
    <mergeCell ref="C46:C47"/>
    <mergeCell ref="D37:H37"/>
    <mergeCell ref="A31:C31"/>
    <mergeCell ref="A21:C21"/>
    <mergeCell ref="A22:C22"/>
    <mergeCell ref="A23:C23"/>
    <mergeCell ref="A27:C27"/>
    <mergeCell ref="A28:C28"/>
    <mergeCell ref="A24:C24"/>
    <mergeCell ref="A25:C25"/>
    <mergeCell ref="A26:C26"/>
  </mergeCells>
  <pageMargins left="0.51181102362204722" right="0.51181102362204722" top="0.78740157480314965" bottom="0.78740157480314965" header="0.31496062992125984" footer="0.31496062992125984"/>
  <pageSetup paperSize="9" fitToWidth="0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4">
    <tabColor rgb="FFFF0000"/>
  </sheetPr>
  <dimension ref="A1:N42"/>
  <sheetViews>
    <sheetView showGridLines="0" zoomScale="85" zoomScaleNormal="85" workbookViewId="0">
      <selection activeCell="C9" sqref="C9"/>
    </sheetView>
  </sheetViews>
  <sheetFormatPr defaultColWidth="0" defaultRowHeight="15" zeroHeight="1"/>
  <cols>
    <col min="1" max="1" width="9.140625" customWidth="1"/>
    <col min="2" max="2" width="7.140625" style="2" bestFit="1" customWidth="1"/>
    <col min="3" max="6" width="26.5703125" customWidth="1"/>
    <col min="7" max="7" width="5.5703125" hidden="1" customWidth="1"/>
    <col min="8" max="8" width="11.85546875" hidden="1" customWidth="1"/>
    <col min="9" max="9" width="11.42578125" bestFit="1" customWidth="1"/>
    <col min="10" max="10" width="11.5703125" bestFit="1" customWidth="1"/>
    <col min="11" max="11" width="23.140625" style="31" bestFit="1" customWidth="1"/>
    <col min="12" max="12" width="21.85546875" style="31" customWidth="1"/>
    <col min="13" max="13" width="13" hidden="1" customWidth="1"/>
    <col min="14" max="14" width="6.5703125" customWidth="1"/>
    <col min="15" max="16384" width="9.140625" hidden="1"/>
  </cols>
  <sheetData>
    <row r="1" spans="1:14" ht="18.75">
      <c r="A1" s="228" t="s">
        <v>169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N1" s="123"/>
    </row>
    <row r="2" spans="1:14">
      <c r="A2" s="123"/>
      <c r="B2" s="123"/>
      <c r="C2" s="123"/>
      <c r="D2" s="123"/>
      <c r="E2" s="123"/>
      <c r="F2" s="123"/>
      <c r="G2" s="123"/>
      <c r="H2" s="123"/>
      <c r="I2" s="123"/>
      <c r="J2" s="123"/>
      <c r="K2" s="142"/>
      <c r="L2" s="142"/>
      <c r="N2" s="123"/>
    </row>
    <row r="3" spans="1:14" ht="30">
      <c r="A3" s="229" t="s">
        <v>170</v>
      </c>
      <c r="B3" s="52" t="s">
        <v>168</v>
      </c>
      <c r="C3" s="52" t="s">
        <v>143</v>
      </c>
      <c r="D3" s="52" t="s">
        <v>144</v>
      </c>
      <c r="E3" s="52" t="s">
        <v>145</v>
      </c>
      <c r="F3" s="52" t="s">
        <v>146</v>
      </c>
      <c r="G3" s="52" t="s">
        <v>175</v>
      </c>
      <c r="H3" s="52" t="s">
        <v>172</v>
      </c>
      <c r="I3" s="52" t="s">
        <v>173</v>
      </c>
      <c r="J3" s="52" t="s">
        <v>174</v>
      </c>
      <c r="K3" s="57" t="s">
        <v>179</v>
      </c>
      <c r="L3" s="57" t="s">
        <v>180</v>
      </c>
      <c r="N3" s="123"/>
    </row>
    <row r="4" spans="1:14">
      <c r="A4" s="229"/>
      <c r="B4" s="37"/>
      <c r="C4" s="287">
        <v>13</v>
      </c>
      <c r="D4" s="287">
        <v>1</v>
      </c>
      <c r="E4" s="287">
        <v>1</v>
      </c>
      <c r="F4" s="287">
        <v>1</v>
      </c>
      <c r="G4" s="38">
        <v>0.08</v>
      </c>
      <c r="H4" s="39">
        <f ca="1">SUM(C5:F5)</f>
        <v>0.25</v>
      </c>
      <c r="I4" s="38">
        <f ca="1">SUM(C6:F6)</f>
        <v>0.7</v>
      </c>
      <c r="J4" s="39">
        <f ca="1">0.3*SQRT(I4)</f>
        <v>0.25099800796022265</v>
      </c>
      <c r="K4" s="53">
        <f ca="1">IF(I4&lt;0.4,15,IF(I4&lt;3,20,IF(I4&lt;15, 25, IF(I4&lt;43,32,IF(I4&lt;100,40,IF(I4&lt;450,50,IF(I4&lt;1300,65)))))))</f>
        <v>20</v>
      </c>
      <c r="L4" s="53">
        <f ca="1">IF(M4="-","-",IF(M4&lt;15,15,IF(M4&lt;20,20,IF(M4&lt;=25,25,IF(M4&lt;=32,32,IF(M4&lt;=40,40,IF(M4&lt;=50,50,)))))))</f>
        <v>20</v>
      </c>
      <c r="M4" s="53">
        <f ca="1">ROUNDUP(1000*((J4/1000)/(55.934*G4^0.571))^(1/2.714),0)</f>
        <v>19</v>
      </c>
      <c r="N4" s="123"/>
    </row>
    <row r="5" spans="1:14" s="2" customFormat="1">
      <c r="A5" s="229"/>
      <c r="B5" s="37" t="s">
        <v>74</v>
      </c>
      <c r="C5" s="38">
        <f ca="1">OFFSET('Tb - Aparelhos'!$B$1,C$4,0)</f>
        <v>0.25</v>
      </c>
      <c r="D5" s="38" t="str">
        <f ca="1">OFFSET('Tb - Aparelhos'!$B$1,D$4,0)</f>
        <v>-</v>
      </c>
      <c r="E5" s="38" t="str">
        <f ca="1">OFFSET('Tb - Aparelhos'!$B$1,E$4,0)</f>
        <v>-</v>
      </c>
      <c r="F5" s="38" t="str">
        <f ca="1">OFFSET('Tb - Aparelhos'!$B$1,F$4,0)</f>
        <v>-</v>
      </c>
      <c r="G5" s="38"/>
      <c r="H5" s="38"/>
      <c r="I5" s="38"/>
      <c r="J5" s="38"/>
      <c r="K5" s="40"/>
      <c r="L5" s="40"/>
      <c r="M5" s="53"/>
      <c r="N5" s="123"/>
    </row>
    <row r="6" spans="1:14">
      <c r="A6" s="229"/>
      <c r="B6" s="37" t="s">
        <v>73</v>
      </c>
      <c r="C6" s="38">
        <f ca="1">OFFSET('Tb - Aparelhos'!$C$1,C$4,0)</f>
        <v>0.7</v>
      </c>
      <c r="D6" s="38" t="str">
        <f ca="1">OFFSET('Tb - Aparelhos'!$C$1,D$4,0)</f>
        <v>-</v>
      </c>
      <c r="E6" s="38" t="str">
        <f ca="1">OFFSET('Tb - Aparelhos'!$C$1,E$4,0)</f>
        <v>-</v>
      </c>
      <c r="F6" s="38" t="str">
        <f ca="1">OFFSET('Tb - Aparelhos'!$C$1,F$4,0)</f>
        <v>-</v>
      </c>
      <c r="G6" s="38"/>
      <c r="H6" s="38"/>
      <c r="I6" s="38"/>
      <c r="J6" s="38"/>
      <c r="K6" s="40"/>
      <c r="L6" s="40"/>
      <c r="N6" s="123"/>
    </row>
    <row r="7" spans="1:14" s="2" customFormat="1">
      <c r="A7" s="147"/>
      <c r="B7" s="148"/>
      <c r="C7" s="123"/>
      <c r="D7" s="123"/>
      <c r="E7" s="123"/>
      <c r="F7" s="123"/>
      <c r="G7" s="123"/>
      <c r="H7" s="123"/>
      <c r="I7" s="123"/>
      <c r="J7" s="123"/>
      <c r="K7" s="142"/>
      <c r="L7" s="142"/>
      <c r="N7" s="123"/>
    </row>
    <row r="8" spans="1:14" s="2" customFormat="1" ht="30">
      <c r="A8" s="230" t="s">
        <v>176</v>
      </c>
      <c r="B8" s="32" t="s">
        <v>168</v>
      </c>
      <c r="C8" s="32" t="s">
        <v>143</v>
      </c>
      <c r="D8" s="32" t="s">
        <v>144</v>
      </c>
      <c r="E8" s="32" t="s">
        <v>145</v>
      </c>
      <c r="F8" s="32" t="s">
        <v>146</v>
      </c>
      <c r="G8" s="32" t="s">
        <v>175</v>
      </c>
      <c r="H8" s="32" t="s">
        <v>172</v>
      </c>
      <c r="I8" s="32" t="s">
        <v>173</v>
      </c>
      <c r="J8" s="32" t="s">
        <v>174</v>
      </c>
      <c r="K8" s="58" t="s">
        <v>179</v>
      </c>
      <c r="L8" s="58" t="s">
        <v>180</v>
      </c>
      <c r="N8" s="123"/>
    </row>
    <row r="9" spans="1:14" s="2" customFormat="1">
      <c r="A9" s="230"/>
      <c r="B9" s="33"/>
      <c r="C9" s="288">
        <v>10</v>
      </c>
      <c r="D9" s="288">
        <v>6</v>
      </c>
      <c r="E9" s="288">
        <v>2</v>
      </c>
      <c r="F9" s="288">
        <v>8</v>
      </c>
      <c r="G9" s="34">
        <v>0.08</v>
      </c>
      <c r="H9" s="35">
        <f ca="1">SUM(C10:F10)</f>
        <v>0.5</v>
      </c>
      <c r="I9" s="34">
        <f ca="1">SUM(C11:F11)</f>
        <v>0.79999999999999993</v>
      </c>
      <c r="J9" s="35">
        <f ca="1">0.3*SQRT(I9)</f>
        <v>0.26832815729997472</v>
      </c>
      <c r="K9" s="54">
        <f ca="1">IF(I9&lt;0.4,15,IF(I9&lt;3,20,IF(I9&lt;15, 25, IF(I9&lt;43,32,IF(I9&lt;100,40,IF(I9&lt;450,50,IF(I9&lt;1300,65)))))))</f>
        <v>20</v>
      </c>
      <c r="L9" s="54">
        <f ca="1">IF(M9="-","-",IF(M9&lt;15,15,IF(M9&lt;20,20,IF(M9&lt;=25,25,IF(M9&lt;=32,32,IF(M9&lt;=40,40,IF(M9&lt;=50,50,)))))))</f>
        <v>20</v>
      </c>
      <c r="M9" s="2">
        <f ca="1">ROUNDUP(1000*((J9/1000)/(55.934*G9^0.571))^(1/2.714),0)</f>
        <v>19</v>
      </c>
      <c r="N9" s="123"/>
    </row>
    <row r="10" spans="1:14" s="2" customFormat="1">
      <c r="A10" s="230"/>
      <c r="B10" s="33" t="s">
        <v>74</v>
      </c>
      <c r="C10" s="34">
        <f ca="1">OFFSET('Tb - Aparelhos'!$B$1,C$9,0)</f>
        <v>0.15</v>
      </c>
      <c r="D10" s="34">
        <f ca="1">OFFSET('Tb - Aparelhos'!$B$1,D$9,0)</f>
        <v>0.1</v>
      </c>
      <c r="E10" s="34">
        <f ca="1">OFFSET('Tb - Aparelhos'!$B$1,E$9,0)</f>
        <v>0.15</v>
      </c>
      <c r="F10" s="34">
        <f ca="1">OFFSET('Tb - Aparelhos'!$B$1,F$9,0)</f>
        <v>0.1</v>
      </c>
      <c r="G10" s="34"/>
      <c r="H10" s="34"/>
      <c r="I10" s="34"/>
      <c r="J10" s="34"/>
      <c r="K10" s="36"/>
      <c r="L10" s="36"/>
      <c r="N10" s="123"/>
    </row>
    <row r="11" spans="1:14" s="2" customFormat="1">
      <c r="A11" s="230"/>
      <c r="B11" s="33" t="s">
        <v>73</v>
      </c>
      <c r="C11" s="34">
        <f ca="1">OFFSET('Tb - Aparelhos'!$C$1,C$9,0)</f>
        <v>0.3</v>
      </c>
      <c r="D11" s="34">
        <f ca="1">OFFSET('Tb - Aparelhos'!$C$1,D$9,0)</f>
        <v>0.1</v>
      </c>
      <c r="E11" s="34">
        <f ca="1">OFFSET('Tb - Aparelhos'!$C$1,E$9,0)</f>
        <v>0.3</v>
      </c>
      <c r="F11" s="34">
        <f ca="1">OFFSET('Tb - Aparelhos'!$C$1,F$9,0)</f>
        <v>0.1</v>
      </c>
      <c r="G11" s="34"/>
      <c r="H11" s="34"/>
      <c r="I11" s="34"/>
      <c r="J11" s="34"/>
      <c r="K11" s="36"/>
      <c r="L11" s="36"/>
      <c r="N11" s="123"/>
    </row>
    <row r="12" spans="1:14">
      <c r="A12" s="123"/>
      <c r="B12" s="123"/>
      <c r="C12" s="123"/>
      <c r="D12" s="123"/>
      <c r="E12" s="123"/>
      <c r="F12" s="123"/>
      <c r="G12" s="123"/>
      <c r="H12" s="123"/>
      <c r="I12" s="123"/>
      <c r="J12" s="123"/>
      <c r="K12" s="142"/>
      <c r="L12" s="142"/>
      <c r="N12" s="123"/>
    </row>
    <row r="13" spans="1:14" s="2" customFormat="1" ht="30">
      <c r="A13" s="231" t="s">
        <v>178</v>
      </c>
      <c r="B13" s="41" t="s">
        <v>168</v>
      </c>
      <c r="C13" s="41" t="s">
        <v>143</v>
      </c>
      <c r="D13" s="41" t="s">
        <v>144</v>
      </c>
      <c r="E13" s="41" t="s">
        <v>145</v>
      </c>
      <c r="F13" s="41" t="s">
        <v>146</v>
      </c>
      <c r="G13" s="41" t="s">
        <v>175</v>
      </c>
      <c r="H13" s="41" t="s">
        <v>172</v>
      </c>
      <c r="I13" s="41" t="s">
        <v>173</v>
      </c>
      <c r="J13" s="41" t="s">
        <v>174</v>
      </c>
      <c r="K13" s="59" t="s">
        <v>179</v>
      </c>
      <c r="L13" s="59" t="s">
        <v>180</v>
      </c>
      <c r="N13" s="123"/>
    </row>
    <row r="14" spans="1:14" s="2" customFormat="1">
      <c r="A14" s="231"/>
      <c r="B14" s="46"/>
      <c r="C14" s="289">
        <v>9</v>
      </c>
      <c r="D14" s="289">
        <v>15</v>
      </c>
      <c r="E14" s="289">
        <v>1</v>
      </c>
      <c r="F14" s="289">
        <v>1</v>
      </c>
      <c r="G14" s="47">
        <v>0.08</v>
      </c>
      <c r="H14" s="47">
        <f ca="1">SUM(C15:F15)</f>
        <v>0.55000000000000004</v>
      </c>
      <c r="I14" s="47">
        <f ca="1">SUM(C16:F16)</f>
        <v>0.79999999999999993</v>
      </c>
      <c r="J14" s="48">
        <f ca="1">0.3*SQRT(I14)</f>
        <v>0.26832815729997472</v>
      </c>
      <c r="K14" s="55">
        <f ca="1">IF(I14&lt;0.4,15,IF(I14&lt;3,20,IF(I14&lt;15, 25, IF(I14&lt;43,32,IF(I14&lt;100,40,IF(I14&lt;450,50,IF(I14&lt;1300,65)))))))</f>
        <v>20</v>
      </c>
      <c r="L14" s="55">
        <f ca="1">IF(M14="-","-",IF(M14&lt;15,15,IF(M14&lt;20,20,IF(M14&lt;=25,25,IF(M14&lt;=32,32,IF(M14&lt;=40,40,IF(M14&lt;=50,50,)))))))</f>
        <v>20</v>
      </c>
      <c r="M14" s="2">
        <f ca="1">ROUNDUP(1000*((J14/1000)/(55.934*G14^0.571))^(1/2.714),0)</f>
        <v>19</v>
      </c>
      <c r="N14" s="123"/>
    </row>
    <row r="15" spans="1:14" s="2" customFormat="1">
      <c r="A15" s="231"/>
      <c r="B15" s="46" t="s">
        <v>74</v>
      </c>
      <c r="C15" s="47">
        <f ca="1">OFFSET('Tb - Aparelhos'!$B$1,C$14,0)</f>
        <v>0.3</v>
      </c>
      <c r="D15" s="47">
        <f ca="1">OFFSET('Tb - Aparelhos'!$B$1,D$14,0)</f>
        <v>0.25</v>
      </c>
      <c r="E15" s="47" t="str">
        <f ca="1">OFFSET('Tb - Aparelhos'!$B$1,E$14,0)</f>
        <v>-</v>
      </c>
      <c r="F15" s="47" t="str">
        <f ca="1">OFFSET('Tb - Aparelhos'!$B$1,F$14,0)</f>
        <v>-</v>
      </c>
      <c r="G15" s="47"/>
      <c r="H15" s="47"/>
      <c r="I15" s="47"/>
      <c r="J15" s="47"/>
      <c r="K15" s="49"/>
      <c r="L15" s="49"/>
      <c r="N15" s="123"/>
    </row>
    <row r="16" spans="1:14" s="2" customFormat="1">
      <c r="A16" s="231"/>
      <c r="B16" s="46" t="s">
        <v>73</v>
      </c>
      <c r="C16" s="47">
        <f ca="1">OFFSET('Tb - Aparelhos'!$C$1,C$14,0)</f>
        <v>0.1</v>
      </c>
      <c r="D16" s="47">
        <f ca="1">OFFSET('Tb - Aparelhos'!$C$1,D$14,0)</f>
        <v>0.7</v>
      </c>
      <c r="E16" s="47" t="str">
        <f ca="1">OFFSET('Tb - Aparelhos'!$C$1,E$14,0)</f>
        <v>-</v>
      </c>
      <c r="F16" s="47" t="str">
        <f ca="1">OFFSET('Tb - Aparelhos'!$C$1,F$14,0)</f>
        <v>-</v>
      </c>
      <c r="G16" s="47"/>
      <c r="H16" s="47"/>
      <c r="I16" s="47"/>
      <c r="J16" s="47"/>
      <c r="K16" s="49"/>
      <c r="L16" s="49"/>
      <c r="N16" s="123"/>
    </row>
    <row r="17" spans="1:14">
      <c r="A17" s="143"/>
      <c r="B17" s="143"/>
      <c r="C17" s="143"/>
      <c r="D17" s="143"/>
      <c r="E17" s="143"/>
      <c r="F17" s="143"/>
      <c r="G17" s="143"/>
      <c r="H17" s="143"/>
      <c r="I17" s="143"/>
      <c r="J17" s="143"/>
      <c r="K17" s="144"/>
      <c r="L17" s="144"/>
      <c r="N17" s="123"/>
    </row>
    <row r="18" spans="1:14" s="2" customFormat="1" ht="30">
      <c r="A18" s="232" t="s">
        <v>177</v>
      </c>
      <c r="B18" s="50" t="s">
        <v>168</v>
      </c>
      <c r="C18" s="50" t="s">
        <v>143</v>
      </c>
      <c r="D18" s="50" t="s">
        <v>144</v>
      </c>
      <c r="E18" s="50" t="s">
        <v>145</v>
      </c>
      <c r="F18" s="50" t="s">
        <v>146</v>
      </c>
      <c r="G18" s="50" t="s">
        <v>175</v>
      </c>
      <c r="H18" s="50" t="s">
        <v>172</v>
      </c>
      <c r="I18" s="50" t="s">
        <v>173</v>
      </c>
      <c r="J18" s="50" t="s">
        <v>174</v>
      </c>
      <c r="K18" s="60" t="s">
        <v>179</v>
      </c>
      <c r="L18" s="51" t="s">
        <v>180</v>
      </c>
      <c r="N18" s="123"/>
    </row>
    <row r="19" spans="1:14" s="2" customFormat="1">
      <c r="A19" s="232"/>
      <c r="B19" s="42"/>
      <c r="C19" s="290">
        <v>10</v>
      </c>
      <c r="D19" s="290">
        <v>6</v>
      </c>
      <c r="E19" s="290">
        <v>2</v>
      </c>
      <c r="F19" s="290">
        <v>8</v>
      </c>
      <c r="G19" s="43">
        <v>0.08</v>
      </c>
      <c r="H19" s="44">
        <f ca="1">SUM(C20:F20)</f>
        <v>0.5</v>
      </c>
      <c r="I19" s="43">
        <f ca="1">SUM(C21:F21)</f>
        <v>0.79999999999999993</v>
      </c>
      <c r="J19" s="44">
        <f ca="1">0.3*SQRT(I19)</f>
        <v>0.26832815729997472</v>
      </c>
      <c r="K19" s="56">
        <f ca="1">IF(I19&lt;0.4,15,IF(I19&lt;3,20,IF(I19&lt;15, 25, IF(I19&lt;43,32,IF(I19&lt;100,40,IF(I19&lt;450,50,IF(I19&lt;1300,65)))))))</f>
        <v>20</v>
      </c>
      <c r="L19" s="56">
        <f ca="1">IF(M19="-","-",IF(M19&lt;15,15,IF(M19&lt;20,20,IF(M19&lt;=25,25,IF(M19&lt;=32,32,IF(M19&lt;=40,40,IF(M19&lt;=50,50,)))))))</f>
        <v>20</v>
      </c>
      <c r="M19" s="2">
        <f ca="1">ROUNDUP(1000*((J19/1000)/(55.934*G19^0.571))^(1/2.714),0)</f>
        <v>19</v>
      </c>
      <c r="N19" s="123"/>
    </row>
    <row r="20" spans="1:14" s="2" customFormat="1">
      <c r="A20" s="232"/>
      <c r="B20" s="42" t="s">
        <v>74</v>
      </c>
      <c r="C20" s="43">
        <f ca="1">OFFSET('Tb - Aparelhos'!$B$1,C$19,0)</f>
        <v>0.15</v>
      </c>
      <c r="D20" s="43">
        <f ca="1">OFFSET('Tb - Aparelhos'!$B$1,D$19,0)</f>
        <v>0.1</v>
      </c>
      <c r="E20" s="43">
        <f ca="1">OFFSET('Tb - Aparelhos'!$B$1,E$19,0)</f>
        <v>0.15</v>
      </c>
      <c r="F20" s="43">
        <f ca="1">OFFSET('Tb - Aparelhos'!$B$1,F$19,0)</f>
        <v>0.1</v>
      </c>
      <c r="G20" s="43"/>
      <c r="H20" s="43"/>
      <c r="I20" s="43"/>
      <c r="J20" s="43"/>
      <c r="K20" s="45"/>
      <c r="L20" s="45"/>
      <c r="N20" s="123"/>
    </row>
    <row r="21" spans="1:14" s="2" customFormat="1">
      <c r="A21" s="232"/>
      <c r="B21" s="42" t="s">
        <v>73</v>
      </c>
      <c r="C21" s="43">
        <f ca="1">OFFSET('Tb - Aparelhos'!$C$1,C$19,0)</f>
        <v>0.3</v>
      </c>
      <c r="D21" s="43">
        <f ca="1">OFFSET('Tb - Aparelhos'!$C$1,D$19,0)</f>
        <v>0.1</v>
      </c>
      <c r="E21" s="43">
        <f ca="1">OFFSET('Tb - Aparelhos'!$C$1,E$19,0)</f>
        <v>0.3</v>
      </c>
      <c r="F21" s="43">
        <f ca="1">OFFSET('Tb - Aparelhos'!$C$1,F$19,0)</f>
        <v>0.1</v>
      </c>
      <c r="G21" s="43"/>
      <c r="H21" s="43"/>
      <c r="I21" s="43"/>
      <c r="J21" s="43"/>
      <c r="K21" s="45"/>
      <c r="L21" s="45"/>
      <c r="N21" s="123"/>
    </row>
    <row r="22" spans="1:14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42"/>
      <c r="L22" s="142"/>
      <c r="M22" s="123"/>
      <c r="N22" s="123"/>
    </row>
    <row r="23" spans="1:14" s="2" customFormat="1">
      <c r="A23" s="156"/>
      <c r="B23" s="156"/>
      <c r="C23" s="227" t="s">
        <v>255</v>
      </c>
      <c r="D23" s="227"/>
      <c r="E23" s="227"/>
      <c r="F23" s="227"/>
      <c r="H23" s="123"/>
      <c r="I23" s="123"/>
      <c r="J23" s="123"/>
      <c r="K23" s="142"/>
      <c r="L23" s="142"/>
      <c r="M23" s="123"/>
      <c r="N23" s="123"/>
    </row>
    <row r="24" spans="1:14" s="31" customFormat="1" ht="30">
      <c r="A24" s="157"/>
      <c r="B24" s="144"/>
      <c r="C24" s="61" t="s">
        <v>173</v>
      </c>
      <c r="D24" s="61" t="s">
        <v>172</v>
      </c>
      <c r="E24" s="61" t="s">
        <v>179</v>
      </c>
      <c r="F24" s="61" t="s">
        <v>180</v>
      </c>
      <c r="H24" s="142"/>
      <c r="I24" s="142"/>
      <c r="J24" s="142"/>
      <c r="K24" s="142"/>
      <c r="L24" s="142"/>
      <c r="M24" s="142"/>
      <c r="N24" s="142"/>
    </row>
    <row r="25" spans="1:14">
      <c r="A25" s="156"/>
      <c r="B25" s="143">
        <f ca="1">ROUNDUP(1000*((D25/1000)/(55.934*G4^0.571))^(1/2.714),0)</f>
        <v>24</v>
      </c>
      <c r="C25" s="62">
        <f ca="1">I4+I9+I14+I19</f>
        <v>3.0999999999999996</v>
      </c>
      <c r="D25" s="62">
        <f ca="1">0.3*SQRT(C25)</f>
        <v>0.52820450584977019</v>
      </c>
      <c r="E25" s="63">
        <f ca="1">IF(C25&lt;0.4,15,IF(C25&lt;3,20,IF(C25&lt;15, 25, IF(C25&lt;43,32,IF(C25&lt;100,40,IF(C25&lt;450,50,IF(C25&lt;1300,65)))))))</f>
        <v>25</v>
      </c>
      <c r="F25" s="63">
        <f ca="1">IF(B25&lt;20,20,IF(B25&lt;=25,25,IF(B25&lt;=32,32,IF(B25&lt;=40,40,IF(B25&lt;=50,50,)))))</f>
        <v>25</v>
      </c>
      <c r="H25" s="123"/>
      <c r="I25" s="123"/>
      <c r="J25" s="123"/>
      <c r="K25" s="142"/>
      <c r="L25" s="142"/>
      <c r="M25" s="123"/>
      <c r="N25" s="123"/>
    </row>
    <row r="26" spans="1:14">
      <c r="A26" s="156"/>
      <c r="B26" s="143"/>
      <c r="C26" s="123"/>
      <c r="D26" s="123"/>
      <c r="E26" s="123"/>
      <c r="F26" s="123"/>
      <c r="G26" s="123"/>
      <c r="H26" s="123"/>
      <c r="I26" s="123"/>
      <c r="J26" s="123"/>
      <c r="K26" s="142"/>
      <c r="L26" s="142"/>
      <c r="M26" s="123"/>
      <c r="N26" s="123"/>
    </row>
    <row r="27" spans="1:14">
      <c r="A27" s="156"/>
      <c r="B27" s="143"/>
      <c r="H27" s="123"/>
      <c r="I27" s="123"/>
      <c r="J27" s="123"/>
      <c r="K27" s="142"/>
      <c r="L27" s="142"/>
      <c r="M27" s="123"/>
      <c r="N27" s="123"/>
    </row>
    <row r="28" spans="1:14">
      <c r="A28" s="156"/>
      <c r="B28" s="143"/>
      <c r="C28" s="226" t="s">
        <v>254</v>
      </c>
      <c r="D28" s="226"/>
      <c r="E28" s="226"/>
      <c r="F28" s="226"/>
      <c r="H28" s="123"/>
      <c r="I28" s="123"/>
      <c r="J28" s="123"/>
      <c r="K28" s="142"/>
      <c r="L28" s="142"/>
      <c r="M28" s="123"/>
      <c r="N28" s="123"/>
    </row>
    <row r="29" spans="1:14" ht="30">
      <c r="A29" s="156"/>
      <c r="B29" s="143"/>
      <c r="C29" s="115" t="s">
        <v>173</v>
      </c>
      <c r="D29" s="115" t="s">
        <v>172</v>
      </c>
      <c r="E29" s="115" t="s">
        <v>179</v>
      </c>
      <c r="F29" s="115" t="s">
        <v>180</v>
      </c>
      <c r="H29" s="123"/>
      <c r="I29" s="123"/>
      <c r="J29" s="123"/>
      <c r="K29" s="142"/>
      <c r="L29" s="142"/>
      <c r="M29" s="123"/>
    </row>
    <row r="30" spans="1:14">
      <c r="A30" s="156"/>
      <c r="B30" s="146">
        <f ca="1">ROUNDUP(1000*((D30/1000)/(55.934*G4^0.571))^(1/2.714),0)</f>
        <v>31</v>
      </c>
      <c r="C30" s="160">
        <f ca="1">(I4+I9+I14+I19)*'1. Calc. Reserv.'!D10</f>
        <v>12.399999999999999</v>
      </c>
      <c r="D30" s="160">
        <f ca="1">0.3*SQRT(C30)</f>
        <v>1.0564090116995404</v>
      </c>
      <c r="E30" s="161">
        <f ca="1">IF(C30&lt;0.4,15,IF(C30&lt;3,20,IF(C30&lt;15, 25, IF(C30&lt;43,32,IF(C30&lt;100,40,IF(C30&lt;450,50,IF(C30&lt;1300,65)))))))</f>
        <v>25</v>
      </c>
      <c r="F30" s="161">
        <f ca="1">IF(B30&lt;20,20,IF(B30&lt;=25,25,IF(B30&lt;=32,32,IF(B30&lt;=40,40,IF(B30&lt;=50,50,)))))</f>
        <v>32</v>
      </c>
      <c r="H30" s="123"/>
      <c r="I30" s="123"/>
      <c r="J30" s="123"/>
      <c r="K30" s="142"/>
      <c r="L30" s="142"/>
      <c r="M30" s="123"/>
      <c r="N30" s="123"/>
    </row>
    <row r="31" spans="1:14">
      <c r="A31" s="156"/>
      <c r="B31" s="141"/>
      <c r="H31" s="123"/>
      <c r="I31" s="123"/>
      <c r="J31" s="123"/>
      <c r="K31" s="142"/>
      <c r="L31" s="142"/>
      <c r="M31" s="123"/>
      <c r="N31" s="123"/>
    </row>
    <row r="32" spans="1:14">
      <c r="A32" s="158"/>
      <c r="B32" s="159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</row>
    <row r="33" spans="1:14">
      <c r="A33" s="158"/>
      <c r="B33" s="159"/>
      <c r="C33" s="233" t="s">
        <v>184</v>
      </c>
      <c r="D33" s="233"/>
      <c r="E33" s="233"/>
      <c r="F33" s="233"/>
      <c r="G33" s="145"/>
      <c r="H33" s="145"/>
      <c r="I33" s="145"/>
      <c r="J33" s="145"/>
      <c r="K33" s="145"/>
      <c r="L33" s="145"/>
      <c r="M33" s="145"/>
      <c r="N33" s="145"/>
    </row>
    <row r="34" spans="1:14">
      <c r="A34" s="158"/>
      <c r="B34" s="159"/>
      <c r="C34" s="162" t="s">
        <v>182</v>
      </c>
      <c r="D34" s="167">
        <v>1</v>
      </c>
      <c r="E34" s="234" t="s">
        <v>185</v>
      </c>
      <c r="F34" s="234" t="s">
        <v>180</v>
      </c>
      <c r="G34" s="145"/>
      <c r="H34" s="145"/>
      <c r="I34" s="145"/>
      <c r="J34" s="145"/>
      <c r="K34" s="145"/>
      <c r="L34" s="145"/>
      <c r="M34" s="145"/>
      <c r="N34" s="145"/>
    </row>
    <row r="35" spans="1:14">
      <c r="A35" s="158"/>
      <c r="B35" s="159"/>
      <c r="C35" s="162" t="s">
        <v>183</v>
      </c>
      <c r="D35" s="38">
        <f>'#Calc. Reserv. '!D10/'2 . Calc. Ramais'!D34</f>
        <v>4</v>
      </c>
      <c r="E35" s="234"/>
      <c r="F35" s="234"/>
      <c r="G35" s="145"/>
      <c r="H35" s="145"/>
      <c r="I35" s="145"/>
      <c r="J35" s="145"/>
      <c r="K35" s="145"/>
      <c r="L35" s="145"/>
      <c r="M35" s="145"/>
      <c r="N35" s="145"/>
    </row>
    <row r="36" spans="1:14">
      <c r="A36" s="158"/>
      <c r="B36" s="159"/>
      <c r="C36" s="162" t="s">
        <v>173</v>
      </c>
      <c r="D36" s="38">
        <f ca="1">D35*(C25*'#Calc. Reserv. '!D12)</f>
        <v>61.999999999999993</v>
      </c>
      <c r="E36" s="235">
        <f ca="1">IF(D36&lt;0.4,15,IF(D36&lt;3,20,IF(D36&lt;15, 25, IF(D36&lt;43,32,IF(D36&lt;100,40,IF(D36&lt;450,50,IF(D36&lt;1300,65)))))))</f>
        <v>40</v>
      </c>
      <c r="F36" s="235">
        <f ca="1">IF(B37&lt;20,20,IF(B37&lt;=25,25,IF(B37&lt;=32,32,IF(B37&lt;=40,40,IF(B37&lt;=50,50,)))))</f>
        <v>50</v>
      </c>
      <c r="G36" s="145"/>
      <c r="H36" s="158"/>
      <c r="I36" s="145"/>
      <c r="J36" s="145"/>
      <c r="K36" s="145"/>
      <c r="L36" s="145"/>
      <c r="M36" s="145"/>
      <c r="N36" s="145"/>
    </row>
    <row r="37" spans="1:14">
      <c r="A37" s="73"/>
      <c r="B37" s="146">
        <f ca="1">ROUNDUP(1000*((D37/1000)/(55.934*G19^0.571))^(1/2.714),0)</f>
        <v>42</v>
      </c>
      <c r="C37" s="162" t="s">
        <v>195</v>
      </c>
      <c r="D37" s="39">
        <f ca="1">0.3*SQRT(D36)</f>
        <v>2.3622023622035431</v>
      </c>
      <c r="E37" s="235"/>
      <c r="F37" s="235"/>
      <c r="H37" s="73"/>
    </row>
    <row r="38" spans="1:14">
      <c r="A38" s="73"/>
      <c r="B38" s="141"/>
      <c r="H38" s="73"/>
    </row>
    <row r="39" spans="1:14">
      <c r="A39" s="73"/>
      <c r="B39" s="73"/>
    </row>
    <row r="40" spans="1:14" hidden="1">
      <c r="A40" s="73"/>
      <c r="B40" s="73"/>
    </row>
    <row r="41" spans="1:14" hidden="1">
      <c r="A41" s="73"/>
      <c r="B41" s="73"/>
    </row>
    <row r="42" spans="1:14" hidden="1">
      <c r="A42" s="73"/>
      <c r="B42" s="73"/>
    </row>
  </sheetData>
  <sheetProtection password="E815" sheet="1" objects="1" scenarios="1" selectLockedCells="1"/>
  <dataConsolidate/>
  <mergeCells count="12">
    <mergeCell ref="C33:F33"/>
    <mergeCell ref="E34:E35"/>
    <mergeCell ref="F34:F35"/>
    <mergeCell ref="E36:E37"/>
    <mergeCell ref="F36:F37"/>
    <mergeCell ref="C28:F28"/>
    <mergeCell ref="C23:F23"/>
    <mergeCell ref="A1:L1"/>
    <mergeCell ref="A3:A6"/>
    <mergeCell ref="A8:A11"/>
    <mergeCell ref="A13:A16"/>
    <mergeCell ref="A18:A21"/>
  </mergeCells>
  <pageMargins left="0.511811024" right="0.511811024" top="0.78740157499999996" bottom="0.78740157499999996" header="0.31496062000000002" footer="0.31496062000000002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V249"/>
  <sheetViews>
    <sheetView showGridLines="0" topLeftCell="B1" workbookViewId="0">
      <selection activeCell="E180" sqref="E180:F180"/>
    </sheetView>
  </sheetViews>
  <sheetFormatPr defaultColWidth="0" defaultRowHeight="15" zeroHeight="1"/>
  <cols>
    <col min="1" max="1" width="2.28515625" style="2" customWidth="1"/>
    <col min="2" max="2" width="2.140625" style="2" bestFit="1" customWidth="1"/>
    <col min="3" max="3" width="13.85546875" style="2" customWidth="1"/>
    <col min="4" max="4" width="2.7109375" style="2" customWidth="1"/>
    <col min="5" max="5" width="12.140625" style="2" bestFit="1" customWidth="1"/>
    <col min="6" max="6" width="10" style="2" customWidth="1"/>
    <col min="7" max="7" width="11.42578125" style="2" customWidth="1"/>
    <col min="8" max="10" width="14" style="2" customWidth="1"/>
    <col min="11" max="11" width="6.28515625" customWidth="1"/>
    <col min="12" max="19" width="9.28515625" style="2" hidden="1" customWidth="1"/>
    <col min="20" max="20" width="13" style="2" hidden="1" customWidth="1"/>
    <col min="21" max="21" width="19.140625" style="2" hidden="1" customWidth="1"/>
    <col min="22" max="22" width="0" style="2" hidden="1" customWidth="1"/>
    <col min="23" max="16384" width="9.140625" style="2" hidden="1"/>
  </cols>
  <sheetData>
    <row r="1" spans="2:22" ht="15.75" thickBot="1">
      <c r="B1" s="270" t="s">
        <v>207</v>
      </c>
      <c r="C1" s="271"/>
      <c r="D1" s="271"/>
      <c r="E1" s="271"/>
      <c r="F1" s="271"/>
      <c r="G1" s="271"/>
      <c r="H1" s="271"/>
      <c r="I1" s="271"/>
      <c r="J1" s="272"/>
      <c r="L1" s="84"/>
    </row>
    <row r="2" spans="2:22">
      <c r="B2" s="267" t="s">
        <v>211</v>
      </c>
      <c r="C2" s="268"/>
      <c r="D2" s="268"/>
      <c r="E2" s="268"/>
      <c r="F2" s="268"/>
      <c r="G2" s="268"/>
      <c r="H2" s="268"/>
      <c r="I2" s="268"/>
      <c r="J2" s="269"/>
    </row>
    <row r="3" spans="2:22">
      <c r="B3" s="244" t="s">
        <v>186</v>
      </c>
      <c r="C3" s="245"/>
      <c r="D3" s="245"/>
      <c r="E3" s="245"/>
      <c r="F3" s="243" t="s">
        <v>118</v>
      </c>
      <c r="G3" s="243" t="s">
        <v>73</v>
      </c>
      <c r="H3" s="243" t="s">
        <v>194</v>
      </c>
      <c r="I3" s="93"/>
      <c r="J3" s="240"/>
      <c r="L3" s="242" t="s">
        <v>199</v>
      </c>
      <c r="M3" s="73"/>
      <c r="N3" s="73"/>
      <c r="O3" s="73"/>
      <c r="P3" s="73"/>
      <c r="Q3" s="73"/>
      <c r="R3" s="73"/>
      <c r="S3" s="73"/>
      <c r="T3" s="73"/>
      <c r="U3" s="73"/>
      <c r="V3" s="73"/>
    </row>
    <row r="4" spans="2:22">
      <c r="B4" s="244" t="s">
        <v>187</v>
      </c>
      <c r="C4" s="245"/>
      <c r="D4" s="245" t="s">
        <v>188</v>
      </c>
      <c r="E4" s="245"/>
      <c r="F4" s="243"/>
      <c r="G4" s="243"/>
      <c r="H4" s="243"/>
      <c r="I4" s="93"/>
      <c r="J4" s="240"/>
      <c r="L4" s="242"/>
      <c r="M4" s="73" t="s">
        <v>197</v>
      </c>
      <c r="N4" s="73" t="s">
        <v>205</v>
      </c>
      <c r="O4" s="73" t="s">
        <v>206</v>
      </c>
      <c r="P4" s="73"/>
      <c r="Q4" s="73"/>
      <c r="R4" s="73"/>
      <c r="S4" s="73"/>
      <c r="T4" s="73"/>
      <c r="U4" s="73"/>
      <c r="V4" s="73"/>
    </row>
    <row r="5" spans="2:22">
      <c r="B5" s="81">
        <v>1</v>
      </c>
      <c r="C5" s="7" t="s">
        <v>189</v>
      </c>
      <c r="D5" s="7" t="s">
        <v>192</v>
      </c>
      <c r="E5" s="7" t="s">
        <v>181</v>
      </c>
      <c r="F5" s="281">
        <v>6</v>
      </c>
      <c r="G5" s="167">
        <v>62</v>
      </c>
      <c r="H5" s="97">
        <f>0.3*(SQRT(G5))/3.6</f>
        <v>0.65616732283431756</v>
      </c>
      <c r="I5" s="93"/>
      <c r="J5" s="94"/>
      <c r="L5" s="73">
        <f>H5/1000</f>
        <v>6.5616732283431758E-4</v>
      </c>
      <c r="M5" s="73">
        <v>140</v>
      </c>
      <c r="N5" s="73">
        <f>1.01*10^-6</f>
        <v>1.0099999999999999E-6</v>
      </c>
      <c r="O5" s="73">
        <v>1E-4</v>
      </c>
      <c r="P5" s="73"/>
      <c r="Q5" s="73" t="s">
        <v>201</v>
      </c>
      <c r="R5" s="73">
        <f ca="1">(4*L5)/(3.1416*($E19/1000)^2)</f>
        <v>0.33418249189422838</v>
      </c>
      <c r="S5" s="73"/>
      <c r="T5" s="73"/>
      <c r="U5" s="73"/>
      <c r="V5" s="73"/>
    </row>
    <row r="6" spans="2:22">
      <c r="B6" s="82"/>
      <c r="C6" s="68"/>
      <c r="D6" s="68"/>
      <c r="E6" s="68"/>
      <c r="F6" s="68"/>
      <c r="G6" s="68"/>
      <c r="H6" s="68"/>
      <c r="I6" s="95"/>
      <c r="J6" s="94"/>
      <c r="L6" s="73"/>
      <c r="M6" s="73"/>
      <c r="N6" s="73"/>
      <c r="O6" s="73"/>
      <c r="P6" s="73"/>
      <c r="Q6" s="73" t="s">
        <v>202</v>
      </c>
      <c r="R6" s="73">
        <f ca="1">R5*($E19/1000)/N5</f>
        <v>16543.687717536064</v>
      </c>
      <c r="S6" s="73"/>
      <c r="T6" s="73"/>
      <c r="U6" s="73"/>
      <c r="V6" s="73"/>
    </row>
    <row r="7" spans="2:22">
      <c r="B7" s="82"/>
      <c r="C7" s="239" t="s">
        <v>198</v>
      </c>
      <c r="D7" s="167">
        <v>1</v>
      </c>
      <c r="E7" s="241" t="s">
        <v>134</v>
      </c>
      <c r="F7" s="241"/>
      <c r="G7" s="7">
        <f ca="1">IF(E7=$F18,$F19,IF(E7=$G18,$G19,IF(E7=$H18,$H19,IF(E7=$I18,$I19,IF(E7=$J18,$J19,IF(E7=$K18,$K19,IF(E7=$L18,$L19,IF(E7=$M18,$M19,IF(E7=$N18,$N19,IF(E7=$O18,$O19,IF(E7=$P18,$P19,IF(E7=$Q18,$Q19,IF(E7=$R18,$R19,IF(E7=$S18,$S19,IF(E7=$T18,$T19,IF(E7="-","-"))))))))))))))))</f>
        <v>1.5</v>
      </c>
      <c r="H7" s="7">
        <f ca="1">IF(G7="-","-",G7*D7)</f>
        <v>1.5</v>
      </c>
      <c r="I7" s="95"/>
      <c r="J7" s="94"/>
      <c r="L7" s="73"/>
      <c r="M7" s="73"/>
      <c r="N7" s="73"/>
      <c r="O7" s="73"/>
      <c r="P7" s="73"/>
      <c r="Q7" s="73" t="s">
        <v>200</v>
      </c>
      <c r="R7" s="73">
        <f ca="1">0.25/(LOG(0.27*(O5/($E19/1000))+(5.74/R6^0.9))^2)</f>
        <v>3.1068364640394905E-2</v>
      </c>
      <c r="S7" s="73"/>
      <c r="T7" s="73"/>
      <c r="U7" s="73"/>
      <c r="V7" s="73"/>
    </row>
    <row r="8" spans="2:22">
      <c r="B8" s="82"/>
      <c r="C8" s="239"/>
      <c r="D8" s="167">
        <v>2</v>
      </c>
      <c r="E8" s="241" t="s">
        <v>130</v>
      </c>
      <c r="F8" s="241"/>
      <c r="G8" s="7">
        <f ca="1">IF(E8=$F18,$F19,IF(E8=$G18,$G19,IF(E8=$H18,$H19,IF(E8=$I18,$I19,IF(E8=$J18,$J19,IF(E8=$K18,$K19,IF(E8=$L18,$L19,IF(E8=$M18,$M19,IF(E8=$N18,$N19,IF(E8=$O18,$O19,IF(E8=$P18,$P19,IF(E8=$Q18,$Q19,IF(E8=$R18,$R19,IF(E8=$S18,$S19,IF(E8=$T18,$T19,IF(E8="-","-"))))))))))))))))</f>
        <v>1.3</v>
      </c>
      <c r="H8" s="7">
        <f ca="1">IF(G8="-","-",G8*D8)</f>
        <v>2.6</v>
      </c>
      <c r="I8" s="95"/>
      <c r="J8" s="94"/>
      <c r="L8" s="73"/>
      <c r="M8" s="73"/>
      <c r="N8" s="73"/>
      <c r="O8" s="73"/>
      <c r="P8" s="73"/>
      <c r="Q8" s="73" t="s">
        <v>203</v>
      </c>
      <c r="R8" s="73">
        <f ca="1">R7*(I14/($E19/1000))*(R5^2/(2*9.81))</f>
        <v>4.1027472375834449E-2</v>
      </c>
      <c r="S8" s="73"/>
      <c r="T8" s="73"/>
      <c r="U8" s="73"/>
      <c r="V8" s="73"/>
    </row>
    <row r="9" spans="2:22">
      <c r="B9" s="82"/>
      <c r="C9" s="239"/>
      <c r="D9" s="167">
        <v>2</v>
      </c>
      <c r="E9" s="241" t="s">
        <v>141</v>
      </c>
      <c r="F9" s="241"/>
      <c r="G9" s="7">
        <f ca="1">IF(E9=$F18,$F19,IF(E9=$G18,$G19,IF(E9=$H18,$H19,IF(E9=$I18,$I19,IF(E9=$J18,$J19,IF(E9=$K18,$K19,IF(E9=$L18,$L19,IF(E9=$M18,$M19,IF(E9=$N18,$N19,IF(E9=$O18,$O19,IF(E9=$P18,$P19,IF(E9=$Q18,$Q19,IF(E9=$R18,$R19,IF(E9=$S18,$S19,IF(E9=$T18,$T19,IF(E9="-","-"))))))))))))))))</f>
        <v>0.8</v>
      </c>
      <c r="H9" s="7">
        <f ca="1">IF(G9="-","-",G9*D9)</f>
        <v>1.6</v>
      </c>
      <c r="I9" s="95"/>
      <c r="J9" s="9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</row>
    <row r="10" spans="2:22">
      <c r="B10" s="82"/>
      <c r="C10" s="239"/>
      <c r="D10" s="167">
        <v>1</v>
      </c>
      <c r="E10" s="241" t="s">
        <v>132</v>
      </c>
      <c r="F10" s="241"/>
      <c r="G10" s="7">
        <f ca="1">IF(E10=$F18,$F19,IF(E10=$G18,$G19,IF(E10=$H18,$H19,IF(E10=$I18,$I19,IF(E10=$J18,$J19,IF(E10=$K18,$K19,IF(E10=$L18,$L19,IF(E10=$M18,$M19,IF(E10=$N18,$N19,IF(E10=$O18,$O19,IF(E10=$P18,$P19,IF(E10=$Q18,$Q19,IF(E10=$R18,$R19,IF(E10=$S18,$S19,IF(E10=$T18,$T19,IF(E10="-","-"))))))))))))))))</f>
        <v>2.2999999999999998</v>
      </c>
      <c r="H10" s="7">
        <f ca="1">IF(G10="-","-",G10*D10)</f>
        <v>2.2999999999999998</v>
      </c>
      <c r="I10" s="95"/>
      <c r="J10" s="94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</row>
    <row r="11" spans="2:22">
      <c r="B11" s="82"/>
      <c r="C11" s="239"/>
      <c r="D11" s="167"/>
      <c r="E11" s="241" t="s">
        <v>56</v>
      </c>
      <c r="F11" s="241"/>
      <c r="G11" s="7" t="str">
        <f>IF(E11=$F$18,$F$19,IF(E11=$G$18,$G$19,IF(E11=$H$18,$H$19,IF(E11=$I$18,$I$19,IF(E11=$J$18,$J$19,IF(E11=$K$18,$K$19,IF(E11=$L$18,$L$19,IF(E11=$M$18,$M$19,IF(E11=$N$18,$N$19,IF(E11=$O$18,$O$19,IF(E11=$P$18,$P$19,IF(E11=$Q$18,$Q$19,IF(E11=$R$18,$R$19,IF(E11=$S$18,$S$19,IF(E11=$T$18,$T$19,IF(E11="-","-"))))))))))))))))</f>
        <v>-</v>
      </c>
      <c r="H11" s="7" t="str">
        <f>IF(G11="-","-",G11*D11)</f>
        <v>-</v>
      </c>
      <c r="I11" s="93"/>
      <c r="J11" s="96"/>
    </row>
    <row r="12" spans="2:22">
      <c r="B12" s="82"/>
      <c r="C12" s="68"/>
      <c r="D12" s="68"/>
      <c r="E12" s="68"/>
      <c r="F12" s="68"/>
      <c r="G12" s="68"/>
      <c r="H12" s="68"/>
      <c r="I12" s="93"/>
      <c r="J12" s="96"/>
    </row>
    <row r="13" spans="2:22" s="67" customFormat="1" ht="30">
      <c r="B13" s="83"/>
      <c r="C13" s="239" t="s">
        <v>210</v>
      </c>
      <c r="D13" s="239"/>
      <c r="E13" s="239"/>
      <c r="F13" s="116" t="s">
        <v>175</v>
      </c>
      <c r="G13" s="116" t="s">
        <v>208</v>
      </c>
      <c r="H13" s="116" t="s">
        <v>209</v>
      </c>
      <c r="I13" s="116" t="s">
        <v>229</v>
      </c>
      <c r="J13" s="85" t="s">
        <v>119</v>
      </c>
      <c r="K13"/>
      <c r="L13" s="69"/>
    </row>
    <row r="14" spans="2:22">
      <c r="B14" s="82"/>
      <c r="C14" s="182" t="s">
        <v>193</v>
      </c>
      <c r="D14" s="182"/>
      <c r="E14" s="182"/>
      <c r="F14" s="74">
        <f ca="1">(0.000874*(L5^1.75))/(($E19/1000)^4.75)</f>
        <v>3.5577830340041972E-3</v>
      </c>
      <c r="G14" s="251">
        <f ca="1">SUM(H7:H10)</f>
        <v>7.9999999999999991</v>
      </c>
      <c r="H14" s="248">
        <v>3.6</v>
      </c>
      <c r="I14" s="246">
        <f ca="1">G14+H14</f>
        <v>11.6</v>
      </c>
      <c r="J14" s="86">
        <f ca="1">F14*$I$14</f>
        <v>4.1270283194448684E-2</v>
      </c>
      <c r="L14"/>
    </row>
    <row r="15" spans="2:22">
      <c r="B15" s="82"/>
      <c r="C15" s="182" t="s">
        <v>196</v>
      </c>
      <c r="D15" s="182"/>
      <c r="E15" s="182"/>
      <c r="F15" s="74">
        <f ca="1">(10.646*L5^1.852)/(M5^1.852*($E19/1000)^4.87)</f>
        <v>3.1166243211321501E-3</v>
      </c>
      <c r="G15" s="251"/>
      <c r="H15" s="248"/>
      <c r="I15" s="246"/>
      <c r="J15" s="86">
        <f ca="1">F15*$I$14</f>
        <v>3.6152842125132943E-2</v>
      </c>
      <c r="L15"/>
    </row>
    <row r="16" spans="2:22" ht="15.75" thickBot="1">
      <c r="B16" s="149"/>
      <c r="C16" s="250" t="s">
        <v>204</v>
      </c>
      <c r="D16" s="250"/>
      <c r="E16" s="250"/>
      <c r="F16" s="150">
        <f ca="1">R8/I14</f>
        <v>3.5368510668822802E-3</v>
      </c>
      <c r="G16" s="252"/>
      <c r="H16" s="249"/>
      <c r="I16" s="247"/>
      <c r="J16" s="151">
        <f ca="1">F16*$I$14</f>
        <v>4.1027472375834449E-2</v>
      </c>
      <c r="L16"/>
    </row>
    <row r="17" spans="2:20" ht="15.75" customHeight="1">
      <c r="B17" s="1"/>
    </row>
    <row r="18" spans="2:20" ht="23.25" hidden="1" customHeight="1" thickBot="1">
      <c r="B18" s="1"/>
      <c r="E18" s="17" t="s">
        <v>118</v>
      </c>
      <c r="F18" s="17" t="s">
        <v>128</v>
      </c>
      <c r="G18" s="8" t="s">
        <v>129</v>
      </c>
      <c r="H18" s="8" t="s">
        <v>130</v>
      </c>
      <c r="I18" s="8" t="s">
        <v>131</v>
      </c>
      <c r="J18" s="8" t="s">
        <v>132</v>
      </c>
      <c r="K18" s="8" t="s">
        <v>133</v>
      </c>
      <c r="L18" s="8" t="s">
        <v>134</v>
      </c>
      <c r="M18" s="8" t="s">
        <v>135</v>
      </c>
      <c r="N18" s="8" t="s">
        <v>136</v>
      </c>
      <c r="O18" s="8" t="s">
        <v>137</v>
      </c>
      <c r="P18" s="8" t="s">
        <v>138</v>
      </c>
      <c r="Q18" s="8" t="s">
        <v>139</v>
      </c>
      <c r="R18" s="8" t="s">
        <v>140</v>
      </c>
      <c r="S18" s="8" t="s">
        <v>141</v>
      </c>
      <c r="T18" s="9" t="s">
        <v>142</v>
      </c>
    </row>
    <row r="19" spans="2:20" ht="38.25" hidden="1" customHeight="1">
      <c r="B19" s="1"/>
      <c r="E19" s="2">
        <f ca="1">OFFSET('Tb- Conexões'!A2,$F$5+1,0)</f>
        <v>50</v>
      </c>
      <c r="F19" s="2">
        <f ca="1">OFFSET('Tb- Conexões'!B2,$F$5+1,0)</f>
        <v>3.4</v>
      </c>
      <c r="G19" s="2">
        <f ca="1">OFFSET('Tb- Conexões'!C2,$F$5+1,0)</f>
        <v>1.5</v>
      </c>
      <c r="H19" s="2">
        <f ca="1">OFFSET('Tb- Conexões'!D2,$F$5+1,0)</f>
        <v>1.3</v>
      </c>
      <c r="I19" s="2">
        <f ca="1">OFFSET('Tb- Conexões'!E2,$F$5+1,0)</f>
        <v>0.7</v>
      </c>
      <c r="J19" s="2">
        <f ca="1">OFFSET('Tb- Conexões'!F2,$F$5+1,0)</f>
        <v>2.2999999999999998</v>
      </c>
      <c r="K19" s="2">
        <f ca="1">OFFSET('Tb- Conexões'!G2,$F$5+1,0)</f>
        <v>7.6</v>
      </c>
      <c r="L19" s="2">
        <f ca="1">OFFSET('Tb- Conexões'!H2,$F$5+1,0)</f>
        <v>1.5</v>
      </c>
      <c r="M19" s="2">
        <f ca="1">OFFSET('Tb- Conexões'!I2,$F$5+1,0)</f>
        <v>2.8</v>
      </c>
      <c r="N19" s="2">
        <f ca="1">OFFSET('Tb- Conexões'!J2,$F$5+1,0)</f>
        <v>3.3</v>
      </c>
      <c r="O19" s="2">
        <f ca="1">OFFSET('Tb- Conexões'!K2,$F$5+1,0)</f>
        <v>23.7</v>
      </c>
      <c r="P19" s="2">
        <f ca="1">OFFSET('Tb- Conexões'!L2,$F$5+1,0)</f>
        <v>7.1</v>
      </c>
      <c r="Q19" s="2">
        <f ca="1">OFFSET('Tb- Conexões'!M2,$F$5+1,0)</f>
        <v>10.8</v>
      </c>
      <c r="R19" s="2">
        <f ca="1">OFFSET('Tb- Conexões'!N2,$F$5+1,0)</f>
        <v>37.9</v>
      </c>
      <c r="S19" s="2">
        <f ca="1">OFFSET('Tb- Conexões'!O2,$F$5+1,0)</f>
        <v>0.8</v>
      </c>
      <c r="T19" s="2">
        <f ca="1">OFFSET('Tb- Conexões'!P2,$F$5+1,0)</f>
        <v>18.5</v>
      </c>
    </row>
    <row r="20" spans="2:20" ht="15.75" thickBot="1">
      <c r="B20" s="1"/>
      <c r="I20"/>
      <c r="K20" s="2"/>
    </row>
    <row r="21" spans="2:20">
      <c r="B21" s="267" t="s">
        <v>212</v>
      </c>
      <c r="C21" s="268"/>
      <c r="D21" s="268"/>
      <c r="E21" s="268"/>
      <c r="F21" s="268"/>
      <c r="G21" s="268"/>
      <c r="H21" s="268"/>
      <c r="I21" s="268"/>
      <c r="J21" s="269"/>
    </row>
    <row r="22" spans="2:20">
      <c r="B22" s="237" t="s">
        <v>186</v>
      </c>
      <c r="C22" s="238"/>
      <c r="D22" s="238"/>
      <c r="E22" s="238"/>
      <c r="F22" s="253" t="s">
        <v>118</v>
      </c>
      <c r="G22" s="253" t="s">
        <v>73</v>
      </c>
      <c r="H22" s="253" t="s">
        <v>194</v>
      </c>
      <c r="I22" s="68"/>
      <c r="J22" s="80"/>
      <c r="L22" s="236" t="s">
        <v>199</v>
      </c>
    </row>
    <row r="23" spans="2:20">
      <c r="B23" s="237" t="s">
        <v>187</v>
      </c>
      <c r="C23" s="238"/>
      <c r="D23" s="238" t="s">
        <v>188</v>
      </c>
      <c r="E23" s="238"/>
      <c r="F23" s="253"/>
      <c r="G23" s="253"/>
      <c r="H23" s="253"/>
      <c r="I23" s="68"/>
      <c r="J23" s="80"/>
      <c r="L23" s="236"/>
      <c r="M23" s="2" t="s">
        <v>197</v>
      </c>
      <c r="N23" s="2" t="s">
        <v>205</v>
      </c>
      <c r="O23" s="2" t="s">
        <v>206</v>
      </c>
    </row>
    <row r="24" spans="2:20">
      <c r="B24" s="81">
        <v>2</v>
      </c>
      <c r="C24" s="7" t="s">
        <v>181</v>
      </c>
      <c r="D24" s="7" t="s">
        <v>192</v>
      </c>
      <c r="E24" s="7" t="s">
        <v>190</v>
      </c>
      <c r="F24" s="281">
        <v>6</v>
      </c>
      <c r="G24" s="167">
        <v>62</v>
      </c>
      <c r="H24" s="168">
        <f>0.3*(SQRT(G24))/3.6</f>
        <v>0.65616732283431756</v>
      </c>
      <c r="I24" s="68"/>
      <c r="J24" s="80"/>
      <c r="L24" s="2">
        <f>H24/1000</f>
        <v>6.5616732283431758E-4</v>
      </c>
      <c r="M24" s="2">
        <v>140</v>
      </c>
      <c r="N24" s="2">
        <f>1.01*10^-6</f>
        <v>1.0099999999999999E-6</v>
      </c>
      <c r="O24" s="2">
        <v>1E-4</v>
      </c>
      <c r="Q24" s="2" t="s">
        <v>201</v>
      </c>
      <c r="R24" s="73">
        <f ca="1">(4*L24)/(3.1416*($E38/1000)^2)</f>
        <v>0.33418249189422838</v>
      </c>
    </row>
    <row r="25" spans="2:20">
      <c r="B25" s="82"/>
      <c r="C25" s="68"/>
      <c r="D25" s="68"/>
      <c r="E25" s="68"/>
      <c r="F25" s="68"/>
      <c r="G25" s="68"/>
      <c r="H25" s="68"/>
      <c r="I25" s="68"/>
      <c r="J25" s="80"/>
      <c r="Q25" s="2" t="s">
        <v>202</v>
      </c>
      <c r="R25" s="73">
        <f ca="1">R24*($E38/1000)/N24</f>
        <v>16543.687717536064</v>
      </c>
    </row>
    <row r="26" spans="2:20">
      <c r="B26" s="82"/>
      <c r="C26" s="255" t="s">
        <v>198</v>
      </c>
      <c r="D26" s="167">
        <v>1</v>
      </c>
      <c r="E26" s="241" t="s">
        <v>133</v>
      </c>
      <c r="F26" s="241"/>
      <c r="G26" s="7">
        <f ca="1">IF(E26=$F37,$F38,IF(E26=$G37,$G38,IF(E26=$H37,$H38,IF(E26=$I37,$I38,IF(E26=$J37,$J38,IF(E26=$K37,$K38,IF(E26=$L37,$L38,IF(E26=$M37,$M38,IF(E26=$N37,$N38,IF(E26=$O37,$O38,IF(E26=$P37,$P38,IF(E26=$Q37,$Q38,IF(E26=$R37,$R38,IF(E26=$S37,$S38,IF(E26=$T37,$T38,IF(E26="-","-"))))))))))))))))</f>
        <v>7.6</v>
      </c>
      <c r="H26" s="7">
        <f ca="1">IF(G26="-","-",G26*D26)</f>
        <v>7.6</v>
      </c>
      <c r="I26" s="68"/>
      <c r="J26" s="80"/>
      <c r="Q26" s="2" t="s">
        <v>200</v>
      </c>
      <c r="R26" s="73">
        <f ca="1">0.25/(LOG(0.27*(O24/($E38/1000))+(5.74/R25^0.9))^2)</f>
        <v>3.1068364640394905E-2</v>
      </c>
    </row>
    <row r="27" spans="2:20">
      <c r="B27" s="82"/>
      <c r="C27" s="255"/>
      <c r="D27" s="167"/>
      <c r="E27" s="241" t="s">
        <v>56</v>
      </c>
      <c r="F27" s="241"/>
      <c r="G27" s="7" t="str">
        <f>IF(E27=$F37,$F38,IF(E27=$G37,$G38,IF(E27=$H37,$H38,IF(E27=$I37,$I38,IF(E27=$J37,$J38,IF(E27=$K37,$K38,IF(E27=$L37,$L38,IF(E27=$M37,$M38,IF(E27=$N37,$N38,IF(E27=$O37,$O38,IF(E27=$P37,$P38,IF(E27=$Q37,$Q38,IF(E27=$R37,$R38,IF(E27=$S37,$S38,IF(E27=$T37,$T38,IF(E27="-","-"))))))))))))))))</f>
        <v>-</v>
      </c>
      <c r="H27" s="7" t="str">
        <f>IF(G27="-","-",G27*D27)</f>
        <v>-</v>
      </c>
      <c r="I27" s="68"/>
      <c r="J27" s="80"/>
      <c r="Q27" s="2" t="s">
        <v>203</v>
      </c>
      <c r="R27" s="73">
        <f ca="1">R26*(I33/($E38/1000))*(R24^2/(2*9.81))</f>
        <v>3.2892714922005205E-2</v>
      </c>
    </row>
    <row r="28" spans="2:20">
      <c r="B28" s="82"/>
      <c r="C28" s="255"/>
      <c r="D28" s="167"/>
      <c r="E28" s="241" t="s">
        <v>56</v>
      </c>
      <c r="F28" s="241"/>
      <c r="G28" s="7" t="str">
        <f>IF(E28=$F37,$F38,IF(E28=$G37,$G38,IF(E28=$H37,$H38,IF(E28=$I37,$I38,IF(E28=$J37,$J38,IF(E28=$K37,$K38,IF(E28=$L37,$L38,IF(E28=$M37,$M38,IF(E28=$N37,$N38,IF(E28=$O37,$O38,IF(E28=$P37,$P38,IF(E28=$Q37,$Q38,IF(E28=$R37,$R38,IF(E28=$S37,$S38,IF(E28=$T37,$T38,IF(E28="-","-"))))))))))))))))</f>
        <v>-</v>
      </c>
      <c r="H28" s="7" t="str">
        <f>IF(G28="-","-",G28*D28)</f>
        <v>-</v>
      </c>
      <c r="I28" s="68"/>
      <c r="J28" s="80"/>
    </row>
    <row r="29" spans="2:20">
      <c r="B29" s="82"/>
      <c r="C29" s="255"/>
      <c r="D29" s="167"/>
      <c r="E29" s="241" t="s">
        <v>56</v>
      </c>
      <c r="F29" s="241"/>
      <c r="G29" s="7" t="str">
        <f>IF(E29=$F37,$F38,IF(E29=$G37,$G38,IF(E29=$H37,$H38,IF(E29=$I37,$I38,IF(E29=$J37,$J38,IF(E29=$K37,$K38,IF(E29=$L37,$L38,IF(E29=$M37,$M38,IF(E29=$N37,$N38,IF(E29=$O37,$O38,IF(E29=$P37,$P38,IF(E29=$Q37,$Q38,IF(E29=$R37,$R38,IF(E29=$S37,$S38,IF(E29=$T37,$T38,IF(E29="-","-"))))))))))))))))</f>
        <v>-</v>
      </c>
      <c r="H29" s="7" t="str">
        <f>IF(G29="-","-",G29*D29)</f>
        <v>-</v>
      </c>
      <c r="I29" s="68"/>
      <c r="J29" s="80"/>
    </row>
    <row r="30" spans="2:20">
      <c r="B30" s="82"/>
      <c r="C30" s="255"/>
      <c r="D30" s="167"/>
      <c r="E30" s="241" t="s">
        <v>56</v>
      </c>
      <c r="F30" s="241"/>
      <c r="G30" s="7" t="str">
        <f>IF(E30=$F$18,$F$19,IF(E30=$G$18,$G$19,IF(E30=$H$18,$H$19,IF(E30=$I$18,$I$19,IF(E30=$J$18,$J$19,IF(E30=$K$18,$K$19,IF(E30=$L$18,$L$19,IF(E30=$M$18,$M$19,IF(E30=$N$18,$N$19,IF(E30=$O$18,$O$19,IF(E30=$P$18,$P$19,IF(E30=$Q$18,$Q$19,IF(E30=$R$18,$R$19,IF(E30=$S$18,$S$19,IF(E30=$T$18,$T$19,IF(E30="-","-"))))))))))))))))</f>
        <v>-</v>
      </c>
      <c r="H30" s="7" t="str">
        <f>IF(G30="-","-",G30*D30)</f>
        <v>-</v>
      </c>
      <c r="I30" s="68"/>
      <c r="J30" s="80"/>
    </row>
    <row r="31" spans="2:20">
      <c r="B31" s="82"/>
      <c r="C31" s="68"/>
      <c r="D31" s="68"/>
      <c r="E31" s="68"/>
      <c r="F31" s="68"/>
      <c r="G31" s="68"/>
      <c r="H31" s="68"/>
      <c r="I31" s="68"/>
      <c r="J31" s="80"/>
    </row>
    <row r="32" spans="2:20" s="67" customFormat="1" ht="30">
      <c r="B32" s="83"/>
      <c r="C32" s="255" t="s">
        <v>210</v>
      </c>
      <c r="D32" s="255"/>
      <c r="E32" s="255"/>
      <c r="F32" s="75" t="s">
        <v>175</v>
      </c>
      <c r="G32" s="75" t="s">
        <v>208</v>
      </c>
      <c r="H32" s="75" t="s">
        <v>209</v>
      </c>
      <c r="I32" s="75" t="s">
        <v>229</v>
      </c>
      <c r="J32" s="87" t="s">
        <v>119</v>
      </c>
      <c r="K32"/>
      <c r="L32" s="69"/>
    </row>
    <row r="33" spans="2:20">
      <c r="B33" s="82"/>
      <c r="C33" s="182" t="s">
        <v>193</v>
      </c>
      <c r="D33" s="182"/>
      <c r="E33" s="182"/>
      <c r="F33" s="74">
        <f ca="1">(0.000874*(L24^1.75))/(($E38/1000)^4.75)</f>
        <v>3.5577830340041972E-3</v>
      </c>
      <c r="G33" s="251">
        <f ca="1">SUM(H26:H29)</f>
        <v>7.6</v>
      </c>
      <c r="H33" s="248">
        <v>1.7</v>
      </c>
      <c r="I33" s="246">
        <f ca="1">G33+H33</f>
        <v>9.2999999999999989</v>
      </c>
      <c r="J33" s="86">
        <f ca="1">F33*I$33</f>
        <v>3.3087382216239032E-2</v>
      </c>
    </row>
    <row r="34" spans="2:20">
      <c r="B34" s="82"/>
      <c r="C34" s="182" t="s">
        <v>196</v>
      </c>
      <c r="D34" s="182"/>
      <c r="E34" s="182"/>
      <c r="F34" s="74">
        <f ca="1">(10.646*L24^1.852)/(M24^1.852*($E38/1000)^4.87)</f>
        <v>3.1166243211321501E-3</v>
      </c>
      <c r="G34" s="251"/>
      <c r="H34" s="248"/>
      <c r="I34" s="246"/>
      <c r="J34" s="86">
        <f ca="1">F34*I$33</f>
        <v>2.8984606186528993E-2</v>
      </c>
    </row>
    <row r="35" spans="2:20">
      <c r="B35" s="82"/>
      <c r="C35" s="182" t="s">
        <v>204</v>
      </c>
      <c r="D35" s="182"/>
      <c r="E35" s="182"/>
      <c r="F35" s="74">
        <f ca="1">R27/I33</f>
        <v>3.5368510668822807E-3</v>
      </c>
      <c r="G35" s="251"/>
      <c r="H35" s="248"/>
      <c r="I35" s="246"/>
      <c r="J35" s="86">
        <f ca="1">F35*I$33</f>
        <v>3.2892714922005205E-2</v>
      </c>
    </row>
    <row r="36" spans="2:20">
      <c r="B36" s="1"/>
      <c r="C36" s="79"/>
      <c r="D36" s="79"/>
      <c r="E36" s="79"/>
      <c r="F36" s="70"/>
      <c r="G36" s="71"/>
      <c r="H36"/>
      <c r="I36" s="72"/>
      <c r="J36" s="68"/>
    </row>
    <row r="37" spans="2:20" ht="61.5" hidden="1" customHeight="1" thickBot="1">
      <c r="B37" s="1"/>
      <c r="C37" s="79"/>
      <c r="D37" s="79"/>
      <c r="E37" s="17" t="s">
        <v>118</v>
      </c>
      <c r="F37" s="17" t="s">
        <v>128</v>
      </c>
      <c r="G37" s="8" t="s">
        <v>129</v>
      </c>
      <c r="H37" s="8" t="s">
        <v>130</v>
      </c>
      <c r="I37" s="8" t="s">
        <v>131</v>
      </c>
      <c r="J37" s="8" t="s">
        <v>132</v>
      </c>
      <c r="K37" s="8" t="s">
        <v>133</v>
      </c>
      <c r="L37" s="8" t="s">
        <v>134</v>
      </c>
      <c r="M37" s="8" t="s">
        <v>135</v>
      </c>
      <c r="N37" s="8" t="s">
        <v>136</v>
      </c>
      <c r="O37" s="8" t="s">
        <v>137</v>
      </c>
      <c r="P37" s="8" t="s">
        <v>138</v>
      </c>
      <c r="Q37" s="8" t="s">
        <v>139</v>
      </c>
      <c r="R37" s="8" t="s">
        <v>140</v>
      </c>
      <c r="S37" s="8" t="s">
        <v>141</v>
      </c>
      <c r="T37" s="9" t="s">
        <v>142</v>
      </c>
    </row>
    <row r="38" spans="2:20" hidden="1">
      <c r="B38" s="1"/>
      <c r="C38" s="79"/>
      <c r="D38" s="79"/>
      <c r="E38" s="2">
        <f ca="1">OFFSET('Tb- Conexões'!A2,$F$24+1,0)</f>
        <v>50</v>
      </c>
      <c r="F38" s="2">
        <f ca="1">OFFSET('Tb- Conexões'!B2,$F$24+1,0)</f>
        <v>3.4</v>
      </c>
      <c r="G38" s="2">
        <f ca="1">OFFSET('Tb- Conexões'!C2,$F$24+1,0)</f>
        <v>1.5</v>
      </c>
      <c r="H38" s="2">
        <f ca="1">OFFSET('Tb- Conexões'!D2,$F$24+1,0)</f>
        <v>1.3</v>
      </c>
      <c r="I38" s="2">
        <f ca="1">OFFSET('Tb- Conexões'!E2,$F$24+1,0)</f>
        <v>0.7</v>
      </c>
      <c r="J38" s="2">
        <f ca="1">OFFSET('Tb- Conexões'!F2,$F$24+1,0)</f>
        <v>2.2999999999999998</v>
      </c>
      <c r="K38" s="2">
        <f ca="1">OFFSET('Tb- Conexões'!G2,$F$24+1,0)</f>
        <v>7.6</v>
      </c>
      <c r="L38" s="2">
        <f ca="1">OFFSET('Tb- Conexões'!H2,$F$24+1,0)</f>
        <v>1.5</v>
      </c>
      <c r="M38" s="2">
        <f ca="1">OFFSET('Tb- Conexões'!I2,$F$24+1,0)</f>
        <v>2.8</v>
      </c>
      <c r="N38" s="2">
        <f ca="1">OFFSET('Tb- Conexões'!J2,$F$24+1,0)</f>
        <v>3.3</v>
      </c>
      <c r="O38" s="2">
        <f ca="1">OFFSET('Tb- Conexões'!K2,$F$24+1,0)</f>
        <v>23.7</v>
      </c>
      <c r="P38" s="2">
        <f ca="1">OFFSET('Tb- Conexões'!L2,$F$24+1,0)</f>
        <v>7.1</v>
      </c>
      <c r="Q38" s="2">
        <f ca="1">OFFSET('Tb- Conexões'!M2,$F$24+1,0)</f>
        <v>10.8</v>
      </c>
      <c r="R38" s="2">
        <f ca="1">OFFSET('Tb- Conexões'!N2,$F$24+1,0)</f>
        <v>37.9</v>
      </c>
      <c r="S38" s="2">
        <f ca="1">OFFSET('Tb- Conexões'!O2,$F$24+1,0)</f>
        <v>0.8</v>
      </c>
      <c r="T38" s="2">
        <f ca="1">OFFSET('Tb- Conexões'!P2,$F$24+1,0)</f>
        <v>18.5</v>
      </c>
    </row>
    <row r="39" spans="2:20" ht="15.75" thickBot="1">
      <c r="B39" s="1"/>
      <c r="C39" s="79"/>
      <c r="D39" s="79"/>
      <c r="E39" s="79"/>
      <c r="F39" s="70"/>
      <c r="G39" s="71"/>
      <c r="H39"/>
      <c r="I39" s="72"/>
      <c r="J39" s="68"/>
    </row>
    <row r="40" spans="2:20">
      <c r="B40" s="267" t="s">
        <v>213</v>
      </c>
      <c r="C40" s="268"/>
      <c r="D40" s="268"/>
      <c r="E40" s="268"/>
      <c r="F40" s="268"/>
      <c r="G40" s="268"/>
      <c r="H40" s="268"/>
      <c r="I40" s="268"/>
      <c r="J40" s="269"/>
    </row>
    <row r="41" spans="2:20">
      <c r="B41" s="256" t="s">
        <v>186</v>
      </c>
      <c r="C41" s="257"/>
      <c r="D41" s="257"/>
      <c r="E41" s="257"/>
      <c r="F41" s="258" t="s">
        <v>118</v>
      </c>
      <c r="G41" s="258" t="s">
        <v>73</v>
      </c>
      <c r="H41" s="258" t="s">
        <v>194</v>
      </c>
      <c r="I41" s="68"/>
      <c r="J41" s="80"/>
      <c r="L41" s="236" t="s">
        <v>199</v>
      </c>
    </row>
    <row r="42" spans="2:20">
      <c r="B42" s="256" t="s">
        <v>187</v>
      </c>
      <c r="C42" s="257"/>
      <c r="D42" s="257" t="s">
        <v>188</v>
      </c>
      <c r="E42" s="257"/>
      <c r="F42" s="258"/>
      <c r="G42" s="258"/>
      <c r="H42" s="258"/>
      <c r="I42" s="68"/>
      <c r="J42" s="80"/>
      <c r="L42" s="236"/>
      <c r="M42" s="2" t="s">
        <v>197</v>
      </c>
      <c r="N42" s="2" t="s">
        <v>205</v>
      </c>
      <c r="O42" s="2" t="s">
        <v>206</v>
      </c>
    </row>
    <row r="43" spans="2:20">
      <c r="B43" s="81">
        <v>3</v>
      </c>
      <c r="C43" s="7" t="s">
        <v>214</v>
      </c>
      <c r="D43" s="7" t="s">
        <v>192</v>
      </c>
      <c r="E43" s="7" t="s">
        <v>191</v>
      </c>
      <c r="F43" s="281">
        <v>4</v>
      </c>
      <c r="G43" s="167">
        <v>12.4</v>
      </c>
      <c r="H43" s="168">
        <f>0.3*(SQRT(G43))/3.6</f>
        <v>0.29344694769431684</v>
      </c>
      <c r="I43" s="68"/>
      <c r="J43" s="80"/>
      <c r="L43" s="2">
        <f>H43/1000</f>
        <v>2.9344694769431684E-4</v>
      </c>
      <c r="M43" s="2">
        <v>140</v>
      </c>
      <c r="N43" s="2">
        <f>1.01*10^-6</f>
        <v>1.0099999999999999E-6</v>
      </c>
      <c r="O43" s="2">
        <v>1E-4</v>
      </c>
      <c r="Q43" s="2" t="s">
        <v>201</v>
      </c>
      <c r="R43" s="73">
        <f ca="1">(4*L43)/(3.1416*($E57/1000)^2)</f>
        <v>0.36487049256140985</v>
      </c>
    </row>
    <row r="44" spans="2:20">
      <c r="B44" s="82"/>
      <c r="C44" s="68"/>
      <c r="D44" s="68"/>
      <c r="E44" s="68"/>
      <c r="F44" s="68"/>
      <c r="G44" s="68"/>
      <c r="H44" s="68"/>
      <c r="I44" s="68"/>
      <c r="J44" s="80"/>
      <c r="Q44" s="2" t="s">
        <v>202</v>
      </c>
      <c r="R44" s="73">
        <f ca="1">R43*($E57/1000)/N43</f>
        <v>11560.253229668433</v>
      </c>
    </row>
    <row r="45" spans="2:20">
      <c r="B45" s="82"/>
      <c r="C45" s="254" t="s">
        <v>198</v>
      </c>
      <c r="D45" s="167">
        <v>1</v>
      </c>
      <c r="E45" s="241" t="s">
        <v>130</v>
      </c>
      <c r="F45" s="241"/>
      <c r="G45" s="7">
        <f ca="1">IF(E45=$F56,$F57,IF(E45=$G56,$G57,IF(E45=$H56,$H57,IF(E45=$I56,$I57,IF(E45=$J56,$J57,IF(E45=$K56,$K57,IF(E45=$L56,$L57,IF(E45=$M56,$M57,IF(E45=$N56,$N57,IF(E45=$O56,$O57,IF(E45=$P56,$P57,IF(E45=$Q56,$Q57,IF(E45=$R56,$R57,IF(E45=$S56,$S57,IF(E45=$T56,$T57,IF(E45="-","-"))))))))))))))))</f>
        <v>0.7</v>
      </c>
      <c r="H45" s="7">
        <f ca="1">IF(G45="-","-",G45*D45)</f>
        <v>0.7</v>
      </c>
      <c r="I45" s="68"/>
      <c r="J45" s="80"/>
      <c r="Q45" s="2" t="s">
        <v>200</v>
      </c>
      <c r="R45" s="73">
        <f ca="1">0.25/(LOG(0.27*(O43/($E57/1000))+(5.74/R44^0.9))^2)</f>
        <v>3.4914457042356746E-2</v>
      </c>
    </row>
    <row r="46" spans="2:20">
      <c r="B46" s="82"/>
      <c r="C46" s="254"/>
      <c r="D46" s="167">
        <v>1</v>
      </c>
      <c r="E46" s="241" t="s">
        <v>141</v>
      </c>
      <c r="F46" s="241"/>
      <c r="G46" s="7">
        <f ca="1">IF(E46=$F56,$F57,IF(E46=$G56,$G57,IF(E46=$H56,$H57,IF(E46=$I56,$I57,IF(E46=$J56,$J57,IF(E46=$K56,$K57,IF(E46=$L56,$L57,IF(E46=$M56,$M57,IF(E46=$N56,$N57,IF(E46=$O56,$O57,IF(E46=$P56,$P57,IF(E46=$Q56,$Q57,IF(E46=$R56,$R57,IF(E46=$S56,$S57,IF(E46=$T56,$T57,IF(E46="-","-"))))))))))))))))</f>
        <v>0.4</v>
      </c>
      <c r="H46" s="7">
        <f ca="1">IF(G46="-","-",G46*D46)</f>
        <v>0.4</v>
      </c>
      <c r="I46" s="68"/>
      <c r="J46" s="80"/>
      <c r="Q46" s="2" t="s">
        <v>203</v>
      </c>
      <c r="R46" s="73">
        <f ca="1">R45*(I52/($E57/1000))*(R43^2/(2*9.81))</f>
        <v>4.8862730571469788E-2</v>
      </c>
    </row>
    <row r="47" spans="2:20">
      <c r="B47" s="82"/>
      <c r="C47" s="254"/>
      <c r="D47" s="167">
        <v>1</v>
      </c>
      <c r="E47" s="241" t="s">
        <v>133</v>
      </c>
      <c r="F47" s="241"/>
      <c r="G47" s="7">
        <f ca="1">IF(E47=$F56,$F57,IF(E47=$G56,$G57,IF(E47=$H56,$H57,IF(E47=$I56,$I57,IF(E47=$J56,$J57,IF(E47=$K56,$K57,IF(E47=$L56,$L57,IF(E47=$M56,$M57,IF(E47=$N56,$N57,IF(E47=$O56,$O57,IF(E47=$P56,$P57,IF(E47=$Q56,$Q57,IF(E47=$R56,$R57,IF(E47=$S56,$S57,IF(E47=$T56,$T57,IF(E47="-","-"))))))))))))))))</f>
        <v>4.5999999999999996</v>
      </c>
      <c r="H47" s="7">
        <f ca="1">IF(G47="-","-",G47*D47)</f>
        <v>4.5999999999999996</v>
      </c>
      <c r="I47" s="68"/>
      <c r="J47" s="80"/>
    </row>
    <row r="48" spans="2:20">
      <c r="B48" s="82"/>
      <c r="C48" s="254"/>
      <c r="D48" s="167"/>
      <c r="E48" s="241" t="s">
        <v>56</v>
      </c>
      <c r="F48" s="241"/>
      <c r="G48" s="7" t="str">
        <f>IF(E48=$F56,$F57,IF(E48=$G56,$G57,IF(E48=$H56,$H57,IF(E48=$I56,$I57,IF(E48=$J56,$J57,IF(E48=$K56,$K57,IF(E48=$L56,$L57,IF(E48=$M56,$M57,IF(E48=$N56,$N57,IF(E48=$O56,$O57,IF(E48=$P56,$P57,IF(E48=$Q56,$Q57,IF(E48=$R56,$R57,IF(E48=$S56,$S57,IF(E48=$T56,$T57,IF(E48="-","-"))))))))))))))))</f>
        <v>-</v>
      </c>
      <c r="H48" s="7" t="str">
        <f>IF(G48="-","-",G48*D48)</f>
        <v>-</v>
      </c>
      <c r="I48" s="68"/>
      <c r="J48" s="80"/>
    </row>
    <row r="49" spans="2:20">
      <c r="B49" s="82"/>
      <c r="C49" s="254"/>
      <c r="D49" s="167"/>
      <c r="E49" s="241" t="s">
        <v>56</v>
      </c>
      <c r="F49" s="241"/>
      <c r="G49" s="7" t="str">
        <f>IF(E49=$F$18,$F$19,IF(E49=$G$18,$G$19,IF(E49=$H$18,$H$19,IF(E49=$I$18,$I$19,IF(E49=$J$18,$J$19,IF(E49=$K$18,$K$19,IF(E49=$L$18,$L$19,IF(E49=$M$18,$M$19,IF(E49=$N$18,$N$19,IF(E49=$O$18,$O$19,IF(E49=$P$18,$P$19,IF(E49=$Q$18,$Q$19,IF(E49=$R$18,$R$19,IF(E49=$S$18,$S$19,IF(E49=$T$18,$T$19,IF(E49="-","-"))))))))))))))))</f>
        <v>-</v>
      </c>
      <c r="H49" s="7" t="str">
        <f>IF(G49="-","-",G49*D49)</f>
        <v>-</v>
      </c>
      <c r="I49" s="68"/>
      <c r="J49" s="80"/>
    </row>
    <row r="50" spans="2:20">
      <c r="B50" s="82"/>
      <c r="C50" s="68"/>
      <c r="D50" s="68"/>
      <c r="E50" s="68"/>
      <c r="F50" s="68"/>
      <c r="G50" s="68"/>
      <c r="H50" s="68"/>
      <c r="I50" s="68"/>
      <c r="J50" s="80"/>
    </row>
    <row r="51" spans="2:20" s="67" customFormat="1" ht="30">
      <c r="B51" s="83"/>
      <c r="C51" s="254" t="s">
        <v>210</v>
      </c>
      <c r="D51" s="254"/>
      <c r="E51" s="254"/>
      <c r="F51" s="76" t="s">
        <v>175</v>
      </c>
      <c r="G51" s="76" t="s">
        <v>208</v>
      </c>
      <c r="H51" s="76" t="s">
        <v>209</v>
      </c>
      <c r="I51" s="76" t="s">
        <v>229</v>
      </c>
      <c r="J51" s="88" t="s">
        <v>119</v>
      </c>
      <c r="K51"/>
      <c r="L51" s="69"/>
    </row>
    <row r="52" spans="2:20">
      <c r="B52" s="82"/>
      <c r="C52" s="182" t="s">
        <v>193</v>
      </c>
      <c r="D52" s="182"/>
      <c r="E52" s="182"/>
      <c r="F52" s="74">
        <f ca="1">(0.000874*(L43^1.75))/(($E57/1000)^4.75)</f>
        <v>7.2481275875658016E-3</v>
      </c>
      <c r="G52" s="251">
        <f ca="1">SUM(H45:H48)</f>
        <v>5.6999999999999993</v>
      </c>
      <c r="H52" s="248">
        <v>0.9</v>
      </c>
      <c r="I52" s="246">
        <f ca="1">G52+H52</f>
        <v>6.6</v>
      </c>
      <c r="J52" s="86">
        <f ca="1">F52*I$52</f>
        <v>4.7837642077934291E-2</v>
      </c>
    </row>
    <row r="53" spans="2:20">
      <c r="B53" s="82"/>
      <c r="C53" s="182" t="s">
        <v>196</v>
      </c>
      <c r="D53" s="182"/>
      <c r="E53" s="182"/>
      <c r="F53" s="74">
        <f ca="1">(10.646*L43^1.852)/(M43^1.852*($E57/1000)^4.87)</f>
        <v>6.1708040817908209E-3</v>
      </c>
      <c r="G53" s="251"/>
      <c r="H53" s="248"/>
      <c r="I53" s="246"/>
      <c r="J53" s="86">
        <f ca="1">F53*I$52</f>
        <v>4.0727306939819415E-2</v>
      </c>
    </row>
    <row r="54" spans="2:20">
      <c r="B54" s="82"/>
      <c r="C54" s="182" t="s">
        <v>204</v>
      </c>
      <c r="D54" s="182"/>
      <c r="E54" s="182"/>
      <c r="F54" s="74">
        <f ca="1">R46/I52</f>
        <v>7.4034440259802712E-3</v>
      </c>
      <c r="G54" s="251"/>
      <c r="H54" s="248"/>
      <c r="I54" s="246"/>
      <c r="J54" s="86">
        <f ca="1">F54*I$52</f>
        <v>4.8862730571469788E-2</v>
      </c>
    </row>
    <row r="55" spans="2:20">
      <c r="B55" s="1"/>
    </row>
    <row r="56" spans="2:20" ht="55.5" hidden="1" customHeight="1" thickBot="1">
      <c r="B56" s="1"/>
      <c r="C56" s="79"/>
      <c r="D56" s="79"/>
      <c r="E56" s="17" t="s">
        <v>118</v>
      </c>
      <c r="F56" s="17" t="s">
        <v>128</v>
      </c>
      <c r="G56" s="8" t="s">
        <v>129</v>
      </c>
      <c r="H56" s="8" t="s">
        <v>130</v>
      </c>
      <c r="I56" s="8" t="s">
        <v>131</v>
      </c>
      <c r="J56" s="8" t="s">
        <v>132</v>
      </c>
      <c r="K56" s="8" t="s">
        <v>133</v>
      </c>
      <c r="L56" s="8" t="s">
        <v>134</v>
      </c>
      <c r="M56" s="8" t="s">
        <v>135</v>
      </c>
      <c r="N56" s="8" t="s">
        <v>136</v>
      </c>
      <c r="O56" s="8" t="s">
        <v>137</v>
      </c>
      <c r="P56" s="8" t="s">
        <v>138</v>
      </c>
      <c r="Q56" s="8" t="s">
        <v>139</v>
      </c>
      <c r="R56" s="8" t="s">
        <v>140</v>
      </c>
      <c r="S56" s="8" t="s">
        <v>141</v>
      </c>
      <c r="T56" s="9" t="s">
        <v>142</v>
      </c>
    </row>
    <row r="57" spans="2:20" hidden="1">
      <c r="B57" s="1"/>
      <c r="C57" s="79"/>
      <c r="D57" s="79"/>
      <c r="E57" s="2">
        <f ca="1">OFFSET('Tb- Conexões'!$A$2,$F$43+1,0)</f>
        <v>32</v>
      </c>
      <c r="F57" s="2">
        <f ca="1">OFFSET('Tb- Conexões'!B2,$F$43+1,0)</f>
        <v>2</v>
      </c>
      <c r="G57" s="2">
        <f ca="1">OFFSET('Tb- Conexões'!C2,$F$43+1,0)</f>
        <v>1</v>
      </c>
      <c r="H57" s="2">
        <f ca="1">OFFSET('Tb- Conexões'!D2,$F$43+1,0)</f>
        <v>0.7</v>
      </c>
      <c r="I57" s="2">
        <f ca="1">OFFSET('Tb- Conexões'!E2,$F$43+1,0)</f>
        <v>0.5</v>
      </c>
      <c r="J57" s="2">
        <f ca="1">OFFSET('Tb- Conexões'!F2,$F$43+1,0)</f>
        <v>1.5</v>
      </c>
      <c r="K57" s="2">
        <f ca="1">OFFSET('Tb- Conexões'!G2,$F$43+1,0)</f>
        <v>4.5999999999999996</v>
      </c>
      <c r="L57" s="2">
        <f ca="1">OFFSET('Tb- Conexões'!H2,$F$43+1,0)</f>
        <v>0.6</v>
      </c>
      <c r="M57" s="2">
        <f ca="1">OFFSET('Tb- Conexões'!I2,$F$43+1,0)</f>
        <v>1.8</v>
      </c>
      <c r="N57" s="2">
        <f ca="1">OFFSET('Tb- Conexões'!J2,$F$43+1,0)</f>
        <v>1.4</v>
      </c>
      <c r="O57" s="2">
        <f ca="1">OFFSET('Tb- Conexões'!K2,$F$43+1,0)</f>
        <v>15.5</v>
      </c>
      <c r="P57" s="2">
        <f ca="1">OFFSET('Tb- Conexões'!L2,$F$43+1,0)</f>
        <v>4.9000000000000004</v>
      </c>
      <c r="Q57" s="2">
        <f ca="1">OFFSET('Tb- Conexões'!M2,$F$43+1,0)</f>
        <v>7.4</v>
      </c>
      <c r="R57" s="2">
        <f ca="1">OFFSET('Tb- Conexões'!N2,$F$43+1,0)</f>
        <v>22</v>
      </c>
      <c r="S57" s="2">
        <f ca="1">OFFSET('Tb- Conexões'!O2,$F$43+1,0)</f>
        <v>0.4</v>
      </c>
      <c r="T57" s="2">
        <f ca="1">OFFSET('Tb- Conexões'!P2,$F$43+1,0)</f>
        <v>10.5</v>
      </c>
    </row>
    <row r="58" spans="2:20" ht="15.75" thickBot="1">
      <c r="B58" s="1"/>
      <c r="C58" s="79"/>
      <c r="D58" s="79"/>
      <c r="E58" s="79"/>
      <c r="F58" s="70"/>
      <c r="G58" s="71"/>
      <c r="I58" s="72"/>
      <c r="J58" s="68"/>
    </row>
    <row r="59" spans="2:20">
      <c r="B59" s="267" t="s">
        <v>215</v>
      </c>
      <c r="C59" s="268"/>
      <c r="D59" s="268"/>
      <c r="E59" s="268"/>
      <c r="F59" s="268"/>
      <c r="G59" s="268"/>
      <c r="H59" s="268"/>
      <c r="I59" s="268"/>
      <c r="J59" s="269"/>
    </row>
    <row r="60" spans="2:20">
      <c r="B60" s="256" t="s">
        <v>186</v>
      </c>
      <c r="C60" s="257"/>
      <c r="D60" s="257"/>
      <c r="E60" s="257"/>
      <c r="F60" s="282" t="s">
        <v>118</v>
      </c>
      <c r="G60" s="258" t="s">
        <v>73</v>
      </c>
      <c r="H60" s="258" t="s">
        <v>194</v>
      </c>
      <c r="I60" s="68"/>
      <c r="J60" s="80"/>
      <c r="L60" s="236" t="s">
        <v>199</v>
      </c>
    </row>
    <row r="61" spans="2:20">
      <c r="B61" s="256" t="s">
        <v>187</v>
      </c>
      <c r="C61" s="257"/>
      <c r="D61" s="257" t="s">
        <v>188</v>
      </c>
      <c r="E61" s="257"/>
      <c r="F61" s="282"/>
      <c r="G61" s="258"/>
      <c r="H61" s="258"/>
      <c r="I61" s="68"/>
      <c r="J61" s="80"/>
      <c r="L61" s="236"/>
      <c r="M61" s="2" t="s">
        <v>197</v>
      </c>
      <c r="N61" s="2" t="s">
        <v>205</v>
      </c>
      <c r="O61" s="2" t="s">
        <v>206</v>
      </c>
    </row>
    <row r="62" spans="2:20">
      <c r="B62" s="81">
        <v>4</v>
      </c>
      <c r="C62" s="7" t="s">
        <v>191</v>
      </c>
      <c r="D62" s="7" t="s">
        <v>192</v>
      </c>
      <c r="E62" s="7" t="s">
        <v>216</v>
      </c>
      <c r="F62" s="7">
        <v>3</v>
      </c>
      <c r="G62" s="167">
        <v>3.1</v>
      </c>
      <c r="H62" s="168">
        <f>0.3*(SQRT(G62))/3.6</f>
        <v>0.14672347384715842</v>
      </c>
      <c r="I62" s="68"/>
      <c r="J62" s="80"/>
      <c r="L62" s="2">
        <f>H62/1000</f>
        <v>1.4672347384715842E-4</v>
      </c>
      <c r="M62" s="2">
        <v>140</v>
      </c>
      <c r="N62" s="2">
        <f>1.01*10^-6</f>
        <v>1.0099999999999999E-6</v>
      </c>
      <c r="O62" s="2">
        <v>1E-4</v>
      </c>
      <c r="Q62" s="2" t="s">
        <v>201</v>
      </c>
      <c r="R62" s="73">
        <f ca="1">(4*L62)/(3.1416*($E76/1000)^2)</f>
        <v>0.29890190750630691</v>
      </c>
    </row>
    <row r="63" spans="2:20">
      <c r="B63" s="82"/>
      <c r="C63" s="68"/>
      <c r="D63" s="68"/>
      <c r="E63" s="68"/>
      <c r="F63" s="68"/>
      <c r="G63" s="68"/>
      <c r="H63" s="68"/>
      <c r="I63" s="68"/>
      <c r="J63" s="80"/>
      <c r="Q63" s="2" t="s">
        <v>202</v>
      </c>
      <c r="R63" s="73">
        <f ca="1">R62*($E76/1000)/N62</f>
        <v>7398.5620669877962</v>
      </c>
    </row>
    <row r="64" spans="2:20">
      <c r="B64" s="82"/>
      <c r="C64" s="254" t="s">
        <v>198</v>
      </c>
      <c r="D64" s="167">
        <v>2</v>
      </c>
      <c r="E64" s="241" t="s">
        <v>140</v>
      </c>
      <c r="F64" s="241"/>
      <c r="G64" s="7">
        <f ca="1">IF(E64=$F75,$F76,IF(E64=$G75,$G76,IF(E64=$H75,$H76,IF(E64=$I75,$I76,IF(E64=$J75,$J76,IF(E64=$K75,$K76,IF(E64=$L75,$L76,IF(E64=$M75,$M76,IF(E64=$N75,$N76,IF(E64=$O75,$O76,IF(E64=$P75,$P76,IF(E64=$Q75,$Q76,IF(E64=$R75,$R76,IF(E64=$S75,$S76,IF(E64=$T75,$T76,IF(E64="-","-"))))))))))))))))</f>
        <v>15</v>
      </c>
      <c r="H64" s="7">
        <f ca="1">IF(G64="-","-",G64*D64)</f>
        <v>30</v>
      </c>
      <c r="I64" s="68"/>
      <c r="J64" s="80"/>
      <c r="Q64" s="2" t="s">
        <v>200</v>
      </c>
      <c r="R64" s="73">
        <f ca="1">0.25/(LOG(0.27*(O62/($E76/1000))+(5.74/R63^0.9))^2)</f>
        <v>3.9146540671082725E-2</v>
      </c>
    </row>
    <row r="65" spans="2:20">
      <c r="B65" s="82"/>
      <c r="C65" s="254"/>
      <c r="D65" s="167">
        <v>1</v>
      </c>
      <c r="E65" s="241" t="s">
        <v>141</v>
      </c>
      <c r="F65" s="241"/>
      <c r="G65" s="7">
        <f ca="1">IF(E65=$F75,$F76,IF(E65=$G75,$G76,IF(E65=$H75,$H76,IF(E65=$I75,$I76,IF(E65=$J75,$J76,IF(E65=$K75,$K76,IF(E65=$L75,$L76,IF(E65=$M75,$M76,IF(E65=$N75,$N76,IF(E65=$O75,$O76,IF(E65=$P75,$P76,IF(E65=$Q75,$Q76,IF(E65=$R75,$R76,IF(E65=$S75,$S76,IF(E65=$T75,$T76,IF(E65="-","-"))))))))))))))))</f>
        <v>0.3</v>
      </c>
      <c r="H65" s="7">
        <f ca="1">IF(G65="-","-",G65*D65)</f>
        <v>0.3</v>
      </c>
      <c r="I65" s="68"/>
      <c r="J65" s="80"/>
      <c r="Q65" s="2" t="s">
        <v>203</v>
      </c>
      <c r="R65" s="73">
        <f ca="1">R64*(I71/($E76/1000))*(R62^2/(2*9.81))</f>
        <v>0.36293556994881171</v>
      </c>
    </row>
    <row r="66" spans="2:20">
      <c r="B66" s="82"/>
      <c r="C66" s="254"/>
      <c r="D66" s="167">
        <v>5</v>
      </c>
      <c r="E66" s="241" t="s">
        <v>128</v>
      </c>
      <c r="F66" s="241"/>
      <c r="G66" s="7">
        <f ca="1">IF(E66=$F75,$F76,IF(E66=$G75,$G76,IF(E66=$H75,$H76,IF(E66=$I75,$I76,IF(E66=$J75,$J76,IF(E66=$K75,$K76,IF(E66=$L75,$L76,IF(E66=$M75,$M76,IF(E66=$N75,$N76,IF(E66=$O75,$O76,IF(E66=$P75,$P76,IF(E66=$Q75,$Q76,IF(E66=$R75,$R76,IF(E66=$S75,$S76,IF(E66=$T75,$T76,IF(E66="-","-"))))))))))))))))</f>
        <v>1.5</v>
      </c>
      <c r="H66" s="7">
        <f ca="1">IF(G66="-","-",G66*D66)</f>
        <v>7.5</v>
      </c>
      <c r="I66" s="68"/>
      <c r="J66" s="80"/>
    </row>
    <row r="67" spans="2:20">
      <c r="B67" s="82"/>
      <c r="C67" s="254"/>
      <c r="D67" s="167">
        <v>1</v>
      </c>
      <c r="E67" s="241" t="s">
        <v>133</v>
      </c>
      <c r="F67" s="241"/>
      <c r="G67" s="7">
        <f ca="1">IF(E67=$F75,$F76,IF(E67=$G75,$G76,IF(E67=$H75,$H76,IF(E67=$I75,$I76,IF(E67=$J75,$J76,IF(E67=$K75,$K76,IF(E67=$L75,$L76,IF(E67=$M75,$M76,IF(E67=$N75,$N76,IF(E67=$O75,$O76,IF(E67=$P75,$P76,IF(E67=$Q75,$Q76,IF(E67=$R75,$R76,IF(E67=$S75,$S76,IF(E67=$T75,$T76,IF(E67="-","-"))))))))))))))))</f>
        <v>3.1</v>
      </c>
      <c r="H67" s="7">
        <f ca="1">IF(G67="-","-",G67*D67)</f>
        <v>3.1</v>
      </c>
      <c r="I67" s="68"/>
      <c r="J67" s="80"/>
    </row>
    <row r="68" spans="2:20">
      <c r="B68" s="82"/>
      <c r="C68" s="254"/>
      <c r="D68" s="167"/>
      <c r="E68" s="241" t="s">
        <v>56</v>
      </c>
      <c r="F68" s="241"/>
      <c r="G68" s="7" t="str">
        <f>IF(E68=$F$18,$F$19,IF(E68=$G$18,$G$19,IF(E68=$H$18,$H$19,IF(E68=$I$18,$I$19,IF(E68=$J$18,$J$19,IF(E68=$K$18,$K$19,IF(E68=$L$18,$L$19,IF(E68=$M$18,$M$19,IF(E68=$N$18,$N$19,IF(E68=$O$18,$O$19,IF(E68=$P$18,$P$19,IF(E68=$Q$18,$Q$19,IF(E68=$R$18,$R$19,IF(E68=$S$18,$S$19,IF(E68=$T$18,$T$19,IF(E68="-","-"))))))))))))))))</f>
        <v>-</v>
      </c>
      <c r="H68" s="7" t="str">
        <f>IF(G68="-","-",G68*D68)</f>
        <v>-</v>
      </c>
      <c r="I68" s="68"/>
      <c r="J68" s="80"/>
    </row>
    <row r="69" spans="2:20">
      <c r="B69" s="82"/>
      <c r="C69" s="68"/>
      <c r="D69" s="68"/>
      <c r="E69" s="68"/>
      <c r="F69" s="68"/>
      <c r="G69" s="68"/>
      <c r="H69" s="68"/>
      <c r="I69" s="68"/>
      <c r="J69" s="80"/>
    </row>
    <row r="70" spans="2:20" s="67" customFormat="1" ht="30">
      <c r="B70" s="83"/>
      <c r="C70" s="254" t="s">
        <v>210</v>
      </c>
      <c r="D70" s="254"/>
      <c r="E70" s="254"/>
      <c r="F70" s="76" t="s">
        <v>175</v>
      </c>
      <c r="G70" s="76" t="s">
        <v>208</v>
      </c>
      <c r="H70" s="76" t="s">
        <v>209</v>
      </c>
      <c r="I70" s="76" t="s">
        <v>229</v>
      </c>
      <c r="J70" s="88" t="s">
        <v>119</v>
      </c>
      <c r="K70"/>
      <c r="L70" s="69"/>
    </row>
    <row r="71" spans="2:20">
      <c r="B71" s="82"/>
      <c r="C71" s="182" t="s">
        <v>193</v>
      </c>
      <c r="D71" s="182"/>
      <c r="E71" s="182"/>
      <c r="F71" s="74">
        <f ca="1">(0.000874*(L62^1.75))/(($E76/1000)^4.75)</f>
        <v>6.9609849206459448E-3</v>
      </c>
      <c r="G71" s="251">
        <f ca="1">SUM(H64:H67)</f>
        <v>40.9</v>
      </c>
      <c r="H71" s="248">
        <v>10</v>
      </c>
      <c r="I71" s="246">
        <f ca="1">G71+H71</f>
        <v>50.9</v>
      </c>
      <c r="J71" s="86">
        <f ca="1">F71*$I$71</f>
        <v>0.35431413246087856</v>
      </c>
    </row>
    <row r="72" spans="2:20">
      <c r="B72" s="82"/>
      <c r="C72" s="182" t="s">
        <v>196</v>
      </c>
      <c r="D72" s="182"/>
      <c r="E72" s="182"/>
      <c r="F72" s="74">
        <f ca="1">(10.646*L62^1.852)/(M62^1.852*($E76/1000)^4.87)</f>
        <v>5.6878319747109569E-3</v>
      </c>
      <c r="G72" s="251"/>
      <c r="H72" s="248"/>
      <c r="I72" s="246"/>
      <c r="J72" s="86">
        <f ca="1">F72*$I$71</f>
        <v>0.28951064751278771</v>
      </c>
    </row>
    <row r="73" spans="2:20">
      <c r="B73" s="82"/>
      <c r="C73" s="182" t="s">
        <v>204</v>
      </c>
      <c r="D73" s="182"/>
      <c r="E73" s="182"/>
      <c r="F73" s="74">
        <f ca="1">R65/I71</f>
        <v>7.1303648320002301E-3</v>
      </c>
      <c r="G73" s="251"/>
      <c r="H73" s="248"/>
      <c r="I73" s="246"/>
      <c r="J73" s="86">
        <f ca="1">F73*$I$71</f>
        <v>0.36293556994881171</v>
      </c>
    </row>
    <row r="74" spans="2:20">
      <c r="B74" s="1"/>
    </row>
    <row r="75" spans="2:20" ht="69.75" hidden="1" customHeight="1" thickBot="1">
      <c r="B75" s="1"/>
      <c r="C75" s="79"/>
      <c r="D75" s="79"/>
      <c r="E75" s="17" t="s">
        <v>118</v>
      </c>
      <c r="F75" s="17" t="s">
        <v>128</v>
      </c>
      <c r="G75" s="8" t="s">
        <v>129</v>
      </c>
      <c r="H75" s="8" t="s">
        <v>130</v>
      </c>
      <c r="I75" s="8" t="s">
        <v>131</v>
      </c>
      <c r="J75" s="8" t="s">
        <v>132</v>
      </c>
      <c r="K75" s="8" t="s">
        <v>133</v>
      </c>
      <c r="L75" s="8" t="s">
        <v>134</v>
      </c>
      <c r="M75" s="8" t="s">
        <v>135</v>
      </c>
      <c r="N75" s="8" t="s">
        <v>136</v>
      </c>
      <c r="O75" s="8" t="s">
        <v>137</v>
      </c>
      <c r="P75" s="8" t="s">
        <v>138</v>
      </c>
      <c r="Q75" s="8" t="s">
        <v>139</v>
      </c>
      <c r="R75" s="8" t="s">
        <v>140</v>
      </c>
      <c r="S75" s="8" t="s">
        <v>141</v>
      </c>
      <c r="T75" s="9" t="s">
        <v>142</v>
      </c>
    </row>
    <row r="76" spans="2:20" hidden="1">
      <c r="B76" s="1"/>
      <c r="C76" s="79"/>
      <c r="D76" s="79"/>
      <c r="E76" s="2">
        <f ca="1">OFFSET('Tb- Conexões'!A$2,$F$62+1,0)</f>
        <v>25</v>
      </c>
      <c r="F76" s="2">
        <f ca="1">OFFSET('Tb- Conexões'!B$2,$F$62+1,0)</f>
        <v>1.5</v>
      </c>
      <c r="G76" s="2">
        <f ca="1">OFFSET('Tb- Conexões'!C$2,$F$62+1,0)</f>
        <v>0.7</v>
      </c>
      <c r="H76" s="2">
        <f ca="1">OFFSET('Tb- Conexões'!D$2,$F$62+1,0)</f>
        <v>0.6</v>
      </c>
      <c r="I76" s="2">
        <f ca="1">OFFSET('Tb- Conexões'!E$2,$F$62+1,0)</f>
        <v>0.4</v>
      </c>
      <c r="J76" s="2">
        <f ca="1">OFFSET('Tb- Conexões'!F$2,$F$62+1,0)</f>
        <v>0.9</v>
      </c>
      <c r="K76" s="2">
        <f ca="1">OFFSET('Tb- Conexões'!G$2,$F$62+1,0)</f>
        <v>3.1</v>
      </c>
      <c r="L76" s="2">
        <f ca="1">OFFSET('Tb- Conexões'!H$2,$F$62+1,0)</f>
        <v>0.5</v>
      </c>
      <c r="M76" s="2">
        <f ca="1">OFFSET('Tb- Conexões'!I$2,$F$62+1,0)</f>
        <v>1.2</v>
      </c>
      <c r="N76" s="2">
        <f ca="1">OFFSET('Tb- Conexões'!J$2,$F$62+1,0)</f>
        <v>1.3</v>
      </c>
      <c r="O76" s="2">
        <f ca="1">OFFSET('Tb- Conexões'!K$2,$F$62+1,0)</f>
        <v>13.3</v>
      </c>
      <c r="P76" s="2">
        <f ca="1">OFFSET('Tb- Conexões'!L$2,$F$62+1,0)</f>
        <v>3.8</v>
      </c>
      <c r="Q76" s="2">
        <f ca="1">OFFSET('Tb- Conexões'!M$2,$F$62+1,0)</f>
        <v>5.8</v>
      </c>
      <c r="R76" s="2">
        <f ca="1">OFFSET('Tb- Conexões'!N$2,$F$62+1,0)</f>
        <v>15</v>
      </c>
      <c r="S76" s="2">
        <f ca="1">OFFSET('Tb- Conexões'!O$2,$F$62+1,0)</f>
        <v>0.3</v>
      </c>
      <c r="T76" s="2">
        <f ca="1">OFFSET('Tb- Conexões'!P$2,$F$62+1,0)</f>
        <v>8.4</v>
      </c>
    </row>
    <row r="77" spans="2:20" ht="15.75" thickBot="1">
      <c r="B77" s="1"/>
      <c r="C77" s="79"/>
      <c r="D77" s="79"/>
      <c r="E77" s="79"/>
      <c r="F77" s="70"/>
      <c r="G77" s="71"/>
      <c r="I77" s="72"/>
      <c r="J77" s="68"/>
    </row>
    <row r="78" spans="2:20">
      <c r="B78" s="267" t="s">
        <v>217</v>
      </c>
      <c r="C78" s="268"/>
      <c r="D78" s="268"/>
      <c r="E78" s="268"/>
      <c r="F78" s="268"/>
      <c r="G78" s="268"/>
      <c r="H78" s="268"/>
      <c r="I78" s="268"/>
      <c r="J78" s="269"/>
    </row>
    <row r="79" spans="2:20">
      <c r="B79" s="259" t="s">
        <v>186</v>
      </c>
      <c r="C79" s="260"/>
      <c r="D79" s="260"/>
      <c r="E79" s="260"/>
      <c r="F79" s="283" t="s">
        <v>118</v>
      </c>
      <c r="G79" s="262" t="s">
        <v>73</v>
      </c>
      <c r="H79" s="262" t="s">
        <v>194</v>
      </c>
      <c r="I79" s="68"/>
      <c r="J79" s="80"/>
      <c r="L79" s="236" t="s">
        <v>199</v>
      </c>
    </row>
    <row r="80" spans="2:20">
      <c r="B80" s="259" t="s">
        <v>187</v>
      </c>
      <c r="C80" s="260"/>
      <c r="D80" s="260" t="s">
        <v>188</v>
      </c>
      <c r="E80" s="260"/>
      <c r="F80" s="283"/>
      <c r="G80" s="262"/>
      <c r="H80" s="262"/>
      <c r="I80" s="68"/>
      <c r="J80" s="80"/>
      <c r="L80" s="236"/>
      <c r="M80" s="2" t="s">
        <v>197</v>
      </c>
      <c r="N80" s="2" t="s">
        <v>205</v>
      </c>
      <c r="O80" s="2" t="s">
        <v>206</v>
      </c>
    </row>
    <row r="81" spans="2:20">
      <c r="B81" s="81">
        <v>5</v>
      </c>
      <c r="C81" s="7" t="s">
        <v>170</v>
      </c>
      <c r="D81" s="7" t="s">
        <v>192</v>
      </c>
      <c r="E81" s="7" t="s">
        <v>218</v>
      </c>
      <c r="F81" s="281">
        <v>3</v>
      </c>
      <c r="G81" s="167">
        <v>2.4</v>
      </c>
      <c r="H81" s="168">
        <f>0.3*(SQRT(G81))/3.6</f>
        <v>0.12909944487358055</v>
      </c>
      <c r="I81" s="68"/>
      <c r="J81" s="80"/>
      <c r="L81" s="2">
        <f>H81/1000</f>
        <v>1.2909944487358055E-4</v>
      </c>
      <c r="M81" s="2">
        <v>140</v>
      </c>
      <c r="N81" s="2">
        <f>1.01*10^-6</f>
        <v>1.0099999999999999E-6</v>
      </c>
      <c r="O81" s="2">
        <v>1E-4</v>
      </c>
      <c r="Q81" s="2" t="s">
        <v>201</v>
      </c>
      <c r="R81" s="73">
        <f ca="1">(4*L81)/(3.1416*($E95/1000)^2)</f>
        <v>0.2629986144610757</v>
      </c>
    </row>
    <row r="82" spans="2:20">
      <c r="B82" s="82"/>
      <c r="C82" s="68"/>
      <c r="D82" s="68"/>
      <c r="E82" s="68"/>
      <c r="F82" s="68"/>
      <c r="G82" s="68"/>
      <c r="H82" s="68"/>
      <c r="I82" s="68"/>
      <c r="J82" s="80"/>
      <c r="Q82" s="2" t="s">
        <v>202</v>
      </c>
      <c r="R82" s="73">
        <f ca="1">R81*($E95/1000)/N81</f>
        <v>6509.8666945810828</v>
      </c>
    </row>
    <row r="83" spans="2:20">
      <c r="B83" s="82"/>
      <c r="C83" s="261" t="s">
        <v>198</v>
      </c>
      <c r="D83" s="167">
        <v>1</v>
      </c>
      <c r="E83" s="241" t="s">
        <v>132</v>
      </c>
      <c r="F83" s="241"/>
      <c r="G83" s="7">
        <f ca="1">IF(E83=$F94,$F95,IF(E83=$G94,$G95,IF(E83=$H94,$H95,IF(E83=$I94,$I95,IF(E83=$J94,$J95,IF(E83=$K94,$K95,IF(E83=$L94,$L95,IF(E83=$M94,$M95,IF(E83=$N94,$N95,IF(E83=$O94,$O95,IF(E83=$P94,$P95,IF(E83=$Q94,$Q95,IF(E83=$R94,$R95,IF(E83=$S94,$S95,IF(E83=$T94,$T95,IF(E83="-","-"))))))))))))))))</f>
        <v>0.9</v>
      </c>
      <c r="H83" s="7">
        <f ca="1">IF(G83="-","-",G83*D83)</f>
        <v>0.9</v>
      </c>
      <c r="I83" s="68"/>
      <c r="J83" s="80"/>
      <c r="Q83" s="2" t="s">
        <v>200</v>
      </c>
      <c r="R83" s="73">
        <f ca="1">0.25/(LOG(0.27*(O81/($E95/1000))+(5.74/R82^0.9))^2)</f>
        <v>4.0173015923658802E-2</v>
      </c>
    </row>
    <row r="84" spans="2:20">
      <c r="B84" s="82"/>
      <c r="C84" s="261"/>
      <c r="D84" s="167"/>
      <c r="E84" s="241" t="s">
        <v>56</v>
      </c>
      <c r="F84" s="241"/>
      <c r="G84" s="7" t="str">
        <f>IF(E84=$F94,$F95,IF(E84=$G94,$G95,IF(E84=$H94,$H95,IF(E84=$I94,$I95,IF(E84=$J94,$J95,IF(E84=$K94,$K95,IF(E84=$L94,$L95,IF(E84=$M94,$M95,IF(E84=$N94,$N95,IF(E84=$O94,$O95,IF(E84=$P94,$P95,IF(E84=$Q94,$Q95,IF(E84=$R94,$R95,IF(E84=$S94,$S95,IF(E84=$T94,$T95,IF(E84="-","-"))))))))))))))))</f>
        <v>-</v>
      </c>
      <c r="H84" s="7" t="str">
        <f>IF(G84="-","-",G84*D84)</f>
        <v>-</v>
      </c>
      <c r="I84" s="68"/>
      <c r="J84" s="80"/>
      <c r="Q84" s="2" t="s">
        <v>203</v>
      </c>
      <c r="R84" s="73">
        <f ca="1">R83*(I90/($E95/1000))*(R81^2/(2*9.81))</f>
        <v>2.1243868965358046E-2</v>
      </c>
    </row>
    <row r="85" spans="2:20">
      <c r="B85" s="82"/>
      <c r="C85" s="261"/>
      <c r="D85" s="167"/>
      <c r="E85" s="241" t="s">
        <v>56</v>
      </c>
      <c r="F85" s="241"/>
      <c r="G85" s="7" t="str">
        <f>IF(E85=$F94,$F95,IF(E85=$G94,$G95,IF(E85=$H94,$H95,IF(E85=$I94,$I95,IF(E85=$J94,$J95,IF(E85=$K94,$K95,IF(E85=$L94,$L95,IF(E85=$M94,$M95,IF(E85=$N94,$N95,IF(E85=$O94,$O95,IF(E85=$P94,$P95,IF(E85=$Q94,$Q95,IF(E85=$R94,$R95,IF(E85=$S94,$S95,IF(E85=$T94,$T95,IF(E85="-","-"))))))))))))))))</f>
        <v>-</v>
      </c>
      <c r="H85" s="7" t="str">
        <f>IF(G85="-","-",G85*D85)</f>
        <v>-</v>
      </c>
      <c r="I85" s="68"/>
      <c r="J85" s="80"/>
    </row>
    <row r="86" spans="2:20">
      <c r="B86" s="82"/>
      <c r="C86" s="261"/>
      <c r="D86" s="167"/>
      <c r="E86" s="241" t="s">
        <v>56</v>
      </c>
      <c r="F86" s="241"/>
      <c r="G86" s="7" t="str">
        <f>IF(E86=$F94,$F95,IF(E86=$G94,$G95,IF(E86=$H94,$H95,IF(E86=$I94,$I95,IF(E86=$J94,$J95,IF(E86=$K94,$K95,IF(E86=$L94,$L95,IF(E86=$M94,$M95,IF(E86=$N94,$N95,IF(E86=$O94,$O95,IF(E86=$P94,$P95,IF(E86=$Q94,$Q95,IF(E86=$R94,$R95,IF(E86=$S94,$S95,IF(E86=$T94,$T95,IF(E86="-","-"))))))))))))))))</f>
        <v>-</v>
      </c>
      <c r="H86" s="7" t="str">
        <f>IF(G86="-","-",G86*D86)</f>
        <v>-</v>
      </c>
      <c r="I86" s="68"/>
      <c r="J86" s="80"/>
    </row>
    <row r="87" spans="2:20">
      <c r="B87" s="82"/>
      <c r="C87" s="261"/>
      <c r="D87" s="167"/>
      <c r="E87" s="241" t="s">
        <v>56</v>
      </c>
      <c r="F87" s="241"/>
      <c r="G87" s="7" t="str">
        <f>IF(E87=$F$18,$F$19,IF(E87=$G$18,$G$19,IF(E87=$H$18,$H$19,IF(E87=$I$18,$I$19,IF(E87=$J$18,$J$19,IF(E87=$K$18,$K$19,IF(E87=$L$18,$L$19,IF(E87=$M$18,$M$19,IF(E87=$N$18,$N$19,IF(E87=$O$18,$O$19,IF(E87=$P$18,$P$19,IF(E87=$Q$18,$Q$19,IF(E87=$R$18,$R$19,IF(E87=$S$18,$S$19,IF(E87=$T$18,$T$19,IF(E87="-","-"))))))))))))))))</f>
        <v>-</v>
      </c>
      <c r="H87" s="7" t="str">
        <f>IF(G87="-","-",G87*D87)</f>
        <v>-</v>
      </c>
      <c r="I87" s="68"/>
      <c r="J87" s="80"/>
    </row>
    <row r="88" spans="2:20">
      <c r="B88" s="82"/>
      <c r="C88" s="68"/>
      <c r="D88" s="68"/>
      <c r="E88" s="68"/>
      <c r="F88" s="68"/>
      <c r="G88" s="68"/>
      <c r="H88" s="68"/>
      <c r="I88" s="68"/>
      <c r="J88" s="80"/>
    </row>
    <row r="89" spans="2:20" s="67" customFormat="1" ht="30">
      <c r="B89" s="83"/>
      <c r="C89" s="261" t="s">
        <v>210</v>
      </c>
      <c r="D89" s="261"/>
      <c r="E89" s="261"/>
      <c r="F89" s="77" t="s">
        <v>175</v>
      </c>
      <c r="G89" s="77" t="s">
        <v>208</v>
      </c>
      <c r="H89" s="77" t="s">
        <v>209</v>
      </c>
      <c r="I89" s="77" t="s">
        <v>229</v>
      </c>
      <c r="J89" s="89" t="s">
        <v>119</v>
      </c>
      <c r="K89"/>
      <c r="L89" s="69"/>
    </row>
    <row r="90" spans="2:20">
      <c r="B90" s="82"/>
      <c r="C90" s="182" t="s">
        <v>193</v>
      </c>
      <c r="D90" s="182"/>
      <c r="E90" s="182"/>
      <c r="F90" s="74">
        <f ca="1">(0.000874*(L81^1.75))/(($E95/1000)^4.75)</f>
        <v>5.5643449758582073E-3</v>
      </c>
      <c r="G90" s="251">
        <f ca="1">SUM(H83:H86)</f>
        <v>0.9</v>
      </c>
      <c r="H90" s="248">
        <v>2.85</v>
      </c>
      <c r="I90" s="246">
        <f ca="1">G90+H90</f>
        <v>3.75</v>
      </c>
      <c r="J90" s="86">
        <f ca="1">F90*$I$90</f>
        <v>2.0866293659468276E-2</v>
      </c>
    </row>
    <row r="91" spans="2:20">
      <c r="B91" s="82"/>
      <c r="C91" s="182" t="s">
        <v>196</v>
      </c>
      <c r="D91" s="182"/>
      <c r="E91" s="182"/>
      <c r="F91" s="74">
        <f ca="1">(10.646*L81^1.852)/(M81^1.852*($E95/1000)^4.87)</f>
        <v>4.4876754354572753E-3</v>
      </c>
      <c r="G91" s="251"/>
      <c r="H91" s="248"/>
      <c r="I91" s="246"/>
      <c r="J91" s="86">
        <f ca="1">F91*$I$90</f>
        <v>1.6828782882964782E-2</v>
      </c>
    </row>
    <row r="92" spans="2:20">
      <c r="B92" s="82"/>
      <c r="C92" s="182" t="s">
        <v>204</v>
      </c>
      <c r="D92" s="182"/>
      <c r="E92" s="182"/>
      <c r="F92" s="74">
        <f ca="1">R84/I90</f>
        <v>5.6650317240954789E-3</v>
      </c>
      <c r="G92" s="251"/>
      <c r="H92" s="248"/>
      <c r="I92" s="246"/>
      <c r="J92" s="86">
        <f ca="1">F92*$I$90</f>
        <v>2.1243868965358046E-2</v>
      </c>
    </row>
    <row r="93" spans="2:20">
      <c r="B93" s="1"/>
    </row>
    <row r="94" spans="2:20" ht="60" hidden="1" customHeight="1" thickBot="1">
      <c r="B94" s="1"/>
      <c r="C94" s="79"/>
      <c r="D94" s="79"/>
      <c r="E94" s="17" t="s">
        <v>118</v>
      </c>
      <c r="F94" s="17" t="s">
        <v>128</v>
      </c>
      <c r="G94" s="8" t="s">
        <v>129</v>
      </c>
      <c r="H94" s="8" t="s">
        <v>130</v>
      </c>
      <c r="I94" s="8" t="s">
        <v>131</v>
      </c>
      <c r="J94" s="8" t="s">
        <v>132</v>
      </c>
      <c r="K94" s="8" t="s">
        <v>133</v>
      </c>
      <c r="L94" s="8" t="s">
        <v>134</v>
      </c>
      <c r="M94" s="8" t="s">
        <v>135</v>
      </c>
      <c r="N94" s="8" t="s">
        <v>136</v>
      </c>
      <c r="O94" s="8" t="s">
        <v>137</v>
      </c>
      <c r="P94" s="8" t="s">
        <v>138</v>
      </c>
      <c r="Q94" s="8" t="s">
        <v>139</v>
      </c>
      <c r="R94" s="8" t="s">
        <v>140</v>
      </c>
      <c r="S94" s="8" t="s">
        <v>141</v>
      </c>
      <c r="T94" s="9" t="s">
        <v>142</v>
      </c>
    </row>
    <row r="95" spans="2:20" hidden="1">
      <c r="B95" s="1"/>
      <c r="C95" s="79"/>
      <c r="D95" s="79"/>
      <c r="E95" s="2">
        <f ca="1">OFFSET('Tb- Conexões'!A$2,$F$81+1,0)</f>
        <v>25</v>
      </c>
      <c r="F95" s="2">
        <f ca="1">OFFSET('Tb- Conexões'!B$2,$F$81+1,0)</f>
        <v>1.5</v>
      </c>
      <c r="G95" s="2">
        <f ca="1">OFFSET('Tb- Conexões'!C$2,$F$81+1,0)</f>
        <v>0.7</v>
      </c>
      <c r="H95" s="2">
        <f ca="1">OFFSET('Tb- Conexões'!D$2,$F$81+1,0)</f>
        <v>0.6</v>
      </c>
      <c r="I95" s="2">
        <f ca="1">OFFSET('Tb- Conexões'!E$2,$F$81+1,0)</f>
        <v>0.4</v>
      </c>
      <c r="J95" s="2">
        <f ca="1">OFFSET('Tb- Conexões'!F$2,$F$81+1,0)</f>
        <v>0.9</v>
      </c>
      <c r="K95" s="2">
        <f ca="1">OFFSET('Tb- Conexões'!G$2,$F$81+1,0)</f>
        <v>3.1</v>
      </c>
      <c r="L95" s="2">
        <f ca="1">OFFSET('Tb- Conexões'!H$2,$F$81+1,0)</f>
        <v>0.5</v>
      </c>
      <c r="M95" s="2">
        <f ca="1">OFFSET('Tb- Conexões'!I$2,$F$81+1,0)</f>
        <v>1.2</v>
      </c>
      <c r="N95" s="2">
        <f ca="1">OFFSET('Tb- Conexões'!J$2,$F$81+1,0)</f>
        <v>1.3</v>
      </c>
      <c r="O95" s="2">
        <f ca="1">OFFSET('Tb- Conexões'!K$2,$F$81+1,0)</f>
        <v>13.3</v>
      </c>
      <c r="P95" s="2">
        <f ca="1">OFFSET('Tb- Conexões'!L$2,$F$81+1,0)</f>
        <v>3.8</v>
      </c>
      <c r="Q95" s="2">
        <f ca="1">OFFSET('Tb- Conexões'!M$2,$F$81+1,0)</f>
        <v>5.8</v>
      </c>
      <c r="R95" s="2">
        <f ca="1">OFFSET('Tb- Conexões'!N$2,$F$81+1,0)</f>
        <v>15</v>
      </c>
      <c r="S95" s="2">
        <f ca="1">OFFSET('Tb- Conexões'!O$2,$F$81+1,0)</f>
        <v>0.3</v>
      </c>
      <c r="T95" s="2">
        <f ca="1">OFFSET('Tb- Conexões'!P$2,$F$81+1,0)</f>
        <v>8.4</v>
      </c>
    </row>
    <row r="96" spans="2:20" ht="15.75" thickBot="1">
      <c r="B96" s="1"/>
      <c r="C96" s="79"/>
      <c r="D96" s="79"/>
      <c r="E96" s="79"/>
      <c r="F96" s="70"/>
      <c r="G96" s="71"/>
      <c r="I96" s="72"/>
      <c r="J96" s="68"/>
    </row>
    <row r="97" spans="2:18">
      <c r="B97" s="267" t="s">
        <v>219</v>
      </c>
      <c r="C97" s="268"/>
      <c r="D97" s="268"/>
      <c r="E97" s="268"/>
      <c r="F97" s="268"/>
      <c r="G97" s="268"/>
      <c r="H97" s="268"/>
      <c r="I97" s="268"/>
      <c r="J97" s="269"/>
    </row>
    <row r="98" spans="2:18">
      <c r="B98" s="263" t="s">
        <v>186</v>
      </c>
      <c r="C98" s="264"/>
      <c r="D98" s="264"/>
      <c r="E98" s="264"/>
      <c r="F98" s="266" t="s">
        <v>118</v>
      </c>
      <c r="G98" s="266" t="s">
        <v>73</v>
      </c>
      <c r="H98" s="266" t="s">
        <v>194</v>
      </c>
      <c r="I98" s="68"/>
      <c r="J98" s="80"/>
      <c r="L98" s="236" t="s">
        <v>199</v>
      </c>
    </row>
    <row r="99" spans="2:18">
      <c r="B99" s="263" t="s">
        <v>187</v>
      </c>
      <c r="C99" s="264"/>
      <c r="D99" s="264" t="s">
        <v>188</v>
      </c>
      <c r="E99" s="264"/>
      <c r="F99" s="266"/>
      <c r="G99" s="266"/>
      <c r="H99" s="266"/>
      <c r="I99" s="68"/>
      <c r="J99" s="80"/>
      <c r="L99" s="236"/>
      <c r="M99" s="2" t="s">
        <v>197</v>
      </c>
      <c r="N99" s="2" t="s">
        <v>205</v>
      </c>
      <c r="O99" s="2" t="s">
        <v>206</v>
      </c>
    </row>
    <row r="100" spans="2:18">
      <c r="B100" s="81">
        <v>6</v>
      </c>
      <c r="C100" s="7" t="s">
        <v>176</v>
      </c>
      <c r="D100" s="7" t="s">
        <v>192</v>
      </c>
      <c r="E100" s="7" t="s">
        <v>220</v>
      </c>
      <c r="F100" s="281">
        <v>3</v>
      </c>
      <c r="G100" s="167">
        <v>1.6</v>
      </c>
      <c r="H100" s="168">
        <f>0.3*(SQRT(G100))/3.6</f>
        <v>0.10540925533894596</v>
      </c>
      <c r="I100" s="68"/>
      <c r="J100" s="80"/>
      <c r="L100" s="2">
        <f>H100/1000</f>
        <v>1.0540925533894596E-4</v>
      </c>
      <c r="M100" s="2">
        <v>140</v>
      </c>
      <c r="N100" s="2">
        <f>1.01*10^-6</f>
        <v>1.0099999999999999E-6</v>
      </c>
      <c r="O100" s="2">
        <v>1E-4</v>
      </c>
      <c r="Q100" s="2" t="s">
        <v>201</v>
      </c>
      <c r="R100" s="73">
        <f ca="1">(4*L100)/(3.1416*($E114/1000)^2)</f>
        <v>0.21473746949619749</v>
      </c>
    </row>
    <row r="101" spans="2:18">
      <c r="B101" s="82"/>
      <c r="C101" s="68"/>
      <c r="D101" s="68"/>
      <c r="E101" s="68"/>
      <c r="F101" s="68"/>
      <c r="G101" s="68"/>
      <c r="H101" s="68"/>
      <c r="I101" s="68"/>
      <c r="J101" s="80"/>
      <c r="Q101" s="2" t="s">
        <v>202</v>
      </c>
      <c r="R101" s="73">
        <f ca="1">R100*($E114/1000)/N100</f>
        <v>5315.283898420731</v>
      </c>
    </row>
    <row r="102" spans="2:18">
      <c r="B102" s="82"/>
      <c r="C102" s="265" t="s">
        <v>198</v>
      </c>
      <c r="D102" s="167">
        <v>1</v>
      </c>
      <c r="E102" s="241" t="s">
        <v>132</v>
      </c>
      <c r="F102" s="241"/>
      <c r="G102" s="7">
        <f ca="1">IF(E102=$F113,$F114,IF(E102=$G113,$G114,IF(E102=$H113,$H114,IF(E102=$I113,$I114,IF(E102=$J113,$J114,IF(E102=$K113,$K114,IF(E102=$L113,$L114,IF(E102=$M113,$M114,IF(E102=$N113,$N114,IF(E102=$O113,$O114,IF(E102=$P113,$P114,IF(E102=$Q113,$Q114,IF(E102=$R113,$R114,IF(E102=$S113,$S114,IF(E102=$T113,$T114,IF(E102="-","-"))))))))))))))))</f>
        <v>0.9</v>
      </c>
      <c r="H102" s="7">
        <f ca="1">IF(G102="-","-",G102*D102)</f>
        <v>0.9</v>
      </c>
      <c r="I102" s="68"/>
      <c r="J102" s="80"/>
      <c r="Q102" s="2" t="s">
        <v>200</v>
      </c>
      <c r="R102" s="73">
        <f ca="1">0.25/(LOG(0.27*(O100/($E114/1000))+(5.74/R101^0.9))^2)</f>
        <v>4.1973636701672444E-2</v>
      </c>
    </row>
    <row r="103" spans="2:18">
      <c r="B103" s="82"/>
      <c r="C103" s="265"/>
      <c r="D103" s="167"/>
      <c r="E103" s="241" t="s">
        <v>56</v>
      </c>
      <c r="F103" s="241"/>
      <c r="G103" s="7" t="str">
        <f>IF(E103=$F113,$F114,IF(E103=$G113,$G114,IF(E103=$H113,$H114,IF(E103=$I113,$I114,IF(E103=$J113,$J114,IF(E103=$K113,$K114,IF(E103=$L113,$L114,IF(E103=$M113,$M114,IF(E103=$N113,$N114,IF(E103=$O113,$O114,IF(E103=$P113,$P114,IF(E103=$Q113,$Q114,IF(E103=$R113,$R114,IF(E103=$S113,$S114,IF(E103=$T113,$T114,IF(E103="-","-"))))))))))))))))</f>
        <v>-</v>
      </c>
      <c r="H103" s="7" t="str">
        <f>IF(G103="-","-",G103*D103)</f>
        <v>-</v>
      </c>
      <c r="I103" s="68"/>
      <c r="J103" s="80"/>
      <c r="Q103" s="2" t="s">
        <v>203</v>
      </c>
      <c r="R103" s="73">
        <f ca="1">R102*(I109/($E114/1000))*(R100^2/(2*9.81))</f>
        <v>3.9459651878845292E-3</v>
      </c>
    </row>
    <row r="104" spans="2:18">
      <c r="B104" s="82"/>
      <c r="C104" s="265"/>
      <c r="D104" s="167"/>
      <c r="E104" s="241" t="s">
        <v>56</v>
      </c>
      <c r="F104" s="241"/>
      <c r="G104" s="7" t="str">
        <f>IF(E104=$F113,$F114,IF(E104=$G113,$G114,IF(E104=$H113,$H114,IF(E104=$I113,$I114,IF(E104=$J113,$J114,IF(E104=$K113,$K114,IF(E104=$L113,$L114,IF(E104=$M113,$M114,IF(E104=$N113,$N114,IF(E104=$O113,$O114,IF(E104=$P113,$P114,IF(E104=$Q113,$Q114,IF(E104=$R113,$R114,IF(E104=$S113,$S114,IF(E104=$T113,$T114,IF(E104="-","-"))))))))))))))))</f>
        <v>-</v>
      </c>
      <c r="H104" s="7" t="str">
        <f>IF(G104="-","-",G104*D104)</f>
        <v>-</v>
      </c>
      <c r="I104" s="68"/>
      <c r="J104" s="80"/>
    </row>
    <row r="105" spans="2:18">
      <c r="B105" s="82"/>
      <c r="C105" s="265"/>
      <c r="D105" s="167"/>
      <c r="E105" s="241" t="s">
        <v>56</v>
      </c>
      <c r="F105" s="241"/>
      <c r="G105" s="7" t="str">
        <f>IF(E105=$F113,$F114,IF(E105=$G113,$G114,IF(E105=$H113,$H114,IF(E105=$I113,$I114,IF(E105=$J113,$J114,IF(E105=$K113,$K114,IF(E105=$L113,$L114,IF(E105=$M113,$M114,IF(E105=$N113,$N114,IF(E105=$O113,$O114,IF(E105=$P113,$P114,IF(E105=$Q113,$Q114,IF(E105=$R113,$R114,IF(E105=$S113,$S114,IF(E105=$T113,$T114,IF(E105="-","-"))))))))))))))))</f>
        <v>-</v>
      </c>
      <c r="H105" s="7" t="str">
        <f>IF(G105="-","-",G105*D105)</f>
        <v>-</v>
      </c>
      <c r="I105" s="68"/>
      <c r="J105" s="80"/>
    </row>
    <row r="106" spans="2:18">
      <c r="B106" s="82"/>
      <c r="C106" s="265"/>
      <c r="D106" s="167"/>
      <c r="E106" s="241" t="s">
        <v>56</v>
      </c>
      <c r="F106" s="241"/>
      <c r="G106" s="7" t="str">
        <f>IF(E106=$F$18,$F$19,IF(E106=$G$18,$G$19,IF(E106=$H$18,$H$19,IF(E106=$I$18,$I$19,IF(E106=$J$18,$J$19,IF(E106=$K$18,$K$19,IF(E106=$L$18,$L$19,IF(E106=$M$18,$M$19,IF(E106=$N$18,$N$19,IF(E106=$O$18,$O$19,IF(E106=$P$18,$P$19,IF(E106=$Q$18,$Q$19,IF(E106=$R$18,$R$19,IF(E106=$S$18,$S$19,IF(E106=$T$18,$T$19,IF(E106="-","-"))))))))))))))))</f>
        <v>-</v>
      </c>
      <c r="H106" s="7" t="str">
        <f>IF(G106="-","-",G106*D106)</f>
        <v>-</v>
      </c>
      <c r="I106" s="68"/>
      <c r="J106" s="80"/>
    </row>
    <row r="107" spans="2:18">
      <c r="B107" s="82"/>
      <c r="C107" s="68"/>
      <c r="D107" s="68"/>
      <c r="E107" s="68"/>
      <c r="F107" s="68"/>
      <c r="G107" s="68"/>
      <c r="H107" s="68"/>
      <c r="I107" s="68"/>
      <c r="J107" s="80"/>
    </row>
    <row r="108" spans="2:18" s="67" customFormat="1" ht="30">
      <c r="B108" s="83"/>
      <c r="C108" s="265" t="s">
        <v>210</v>
      </c>
      <c r="D108" s="265"/>
      <c r="E108" s="265"/>
      <c r="F108" s="78" t="s">
        <v>175</v>
      </c>
      <c r="G108" s="78" t="s">
        <v>208</v>
      </c>
      <c r="H108" s="78" t="s">
        <v>209</v>
      </c>
      <c r="I108" s="78" t="s">
        <v>229</v>
      </c>
      <c r="J108" s="90" t="s">
        <v>119</v>
      </c>
      <c r="K108"/>
      <c r="L108" s="69"/>
    </row>
    <row r="109" spans="2:18">
      <c r="B109" s="82"/>
      <c r="C109" s="182" t="s">
        <v>193</v>
      </c>
      <c r="D109" s="182"/>
      <c r="E109" s="182"/>
      <c r="F109" s="74">
        <f ca="1">(0.000874*(L100^1.75))/(($E114/1000)^4.75)</f>
        <v>3.9024216797550497E-3</v>
      </c>
      <c r="G109" s="251">
        <f ca="1">SUM(H102:H105)</f>
        <v>0.9</v>
      </c>
      <c r="H109" s="248">
        <v>0.1</v>
      </c>
      <c r="I109" s="246">
        <f ca="1">G109+H109</f>
        <v>1</v>
      </c>
      <c r="J109" s="86">
        <f ca="1">F109*$I$109</f>
        <v>3.9024216797550497E-3</v>
      </c>
    </row>
    <row r="110" spans="2:18">
      <c r="B110" s="82"/>
      <c r="C110" s="182" t="s">
        <v>196</v>
      </c>
      <c r="D110" s="182"/>
      <c r="E110" s="182"/>
      <c r="F110" s="74">
        <f ca="1">(10.646*L100^1.852)/(M100^1.852*($E114/1000)^4.87)</f>
        <v>3.0829106198548947E-3</v>
      </c>
      <c r="G110" s="251"/>
      <c r="H110" s="248"/>
      <c r="I110" s="246"/>
      <c r="J110" s="86">
        <f ca="1">F110*$I$109</f>
        <v>3.0829106198548947E-3</v>
      </c>
    </row>
    <row r="111" spans="2:18">
      <c r="B111" s="82"/>
      <c r="C111" s="182" t="s">
        <v>204</v>
      </c>
      <c r="D111" s="182"/>
      <c r="E111" s="182"/>
      <c r="F111" s="74">
        <f ca="1">R103/I109</f>
        <v>3.9459651878845292E-3</v>
      </c>
      <c r="G111" s="251"/>
      <c r="H111" s="248"/>
      <c r="I111" s="246"/>
      <c r="J111" s="86">
        <f ca="1">F111*$I$109</f>
        <v>3.9459651878845292E-3</v>
      </c>
    </row>
    <row r="112" spans="2:18">
      <c r="B112" s="1"/>
    </row>
    <row r="113" spans="2:20" ht="61.5" hidden="1" customHeight="1" thickBot="1">
      <c r="B113" s="1"/>
      <c r="C113" s="79"/>
      <c r="D113" s="79"/>
      <c r="E113" s="17" t="s">
        <v>118</v>
      </c>
      <c r="F113" s="17" t="s">
        <v>128</v>
      </c>
      <c r="G113" s="8" t="s">
        <v>129</v>
      </c>
      <c r="H113" s="8" t="s">
        <v>130</v>
      </c>
      <c r="I113" s="8" t="s">
        <v>131</v>
      </c>
      <c r="J113" s="8" t="s">
        <v>132</v>
      </c>
      <c r="K113" s="8" t="s">
        <v>133</v>
      </c>
      <c r="L113" s="8" t="s">
        <v>134</v>
      </c>
      <c r="M113" s="8" t="s">
        <v>135</v>
      </c>
      <c r="N113" s="8" t="s">
        <v>136</v>
      </c>
      <c r="O113" s="8" t="s">
        <v>137</v>
      </c>
      <c r="P113" s="8" t="s">
        <v>138</v>
      </c>
      <c r="Q113" s="8" t="s">
        <v>139</v>
      </c>
      <c r="R113" s="8" t="s">
        <v>140</v>
      </c>
      <c r="S113" s="8" t="s">
        <v>141</v>
      </c>
      <c r="T113" s="9" t="s">
        <v>142</v>
      </c>
    </row>
    <row r="114" spans="2:20" hidden="1">
      <c r="B114" s="1"/>
      <c r="C114" s="79"/>
      <c r="D114" s="79"/>
      <c r="E114" s="2">
        <f ca="1">OFFSET('Tb- Conexões'!A$2,$F100+1,0)</f>
        <v>25</v>
      </c>
      <c r="F114" s="2">
        <f ca="1">OFFSET('Tb- Conexões'!B$2,$F100+1,0)</f>
        <v>1.5</v>
      </c>
      <c r="G114" s="2">
        <f ca="1">OFFSET('Tb- Conexões'!C$2,$F100+1,0)</f>
        <v>0.7</v>
      </c>
      <c r="H114" s="2">
        <f ca="1">OFFSET('Tb- Conexões'!D$2,$F100+1,0)</f>
        <v>0.6</v>
      </c>
      <c r="I114" s="2">
        <f ca="1">OFFSET('Tb- Conexões'!E$2,$F100+1,0)</f>
        <v>0.4</v>
      </c>
      <c r="J114" s="2">
        <f ca="1">OFFSET('Tb- Conexões'!F$2,$F100+1,0)</f>
        <v>0.9</v>
      </c>
      <c r="K114" s="2">
        <f ca="1">OFFSET('Tb- Conexões'!G$2,$F100+1,0)</f>
        <v>3.1</v>
      </c>
      <c r="L114" s="2">
        <f ca="1">OFFSET('Tb- Conexões'!H$2,$F100+1,0)</f>
        <v>0.5</v>
      </c>
      <c r="M114" s="2">
        <f ca="1">OFFSET('Tb- Conexões'!I$2,$F100+1,0)</f>
        <v>1.2</v>
      </c>
      <c r="N114" s="2">
        <f ca="1">OFFSET('Tb- Conexões'!J$2,$F100+1,0)</f>
        <v>1.3</v>
      </c>
      <c r="O114" s="2">
        <f ca="1">OFFSET('Tb- Conexões'!K$2,$F100+1,0)</f>
        <v>13.3</v>
      </c>
      <c r="P114" s="2">
        <f ca="1">OFFSET('Tb- Conexões'!L$2,$F100+1,0)</f>
        <v>3.8</v>
      </c>
      <c r="Q114" s="2">
        <f ca="1">OFFSET('Tb- Conexões'!M$2,$F100+1,0)</f>
        <v>5.8</v>
      </c>
      <c r="R114" s="2">
        <f ca="1">OFFSET('Tb- Conexões'!N$2,$F100+1,0)</f>
        <v>15</v>
      </c>
      <c r="S114" s="2">
        <f ca="1">OFFSET('Tb- Conexões'!O$2,$F100+1,0)</f>
        <v>0.3</v>
      </c>
      <c r="T114" s="2">
        <f ca="1">OFFSET('Tb- Conexões'!P$2,$F100+1,0)</f>
        <v>8.4</v>
      </c>
    </row>
    <row r="115" spans="2:20" ht="15.75" thickBot="1">
      <c r="B115" s="1"/>
      <c r="C115" s="79"/>
      <c r="D115" s="79"/>
      <c r="E115" s="79"/>
      <c r="F115" s="70"/>
      <c r="G115" s="71"/>
      <c r="I115" s="72"/>
      <c r="J115" s="68"/>
    </row>
    <row r="116" spans="2:20">
      <c r="B116" s="267" t="s">
        <v>221</v>
      </c>
      <c r="C116" s="268"/>
      <c r="D116" s="268"/>
      <c r="E116" s="268"/>
      <c r="F116" s="268"/>
      <c r="G116" s="268"/>
      <c r="H116" s="268"/>
      <c r="I116" s="268"/>
      <c r="J116" s="269"/>
    </row>
    <row r="117" spans="2:20">
      <c r="B117" s="263" t="s">
        <v>186</v>
      </c>
      <c r="C117" s="264"/>
      <c r="D117" s="264"/>
      <c r="E117" s="264"/>
      <c r="F117" s="266" t="s">
        <v>118</v>
      </c>
      <c r="G117" s="266" t="s">
        <v>73</v>
      </c>
      <c r="H117" s="266" t="s">
        <v>194</v>
      </c>
      <c r="I117" s="68"/>
      <c r="J117" s="80"/>
      <c r="L117" s="236" t="s">
        <v>199</v>
      </c>
    </row>
    <row r="118" spans="2:20">
      <c r="B118" s="263" t="s">
        <v>187</v>
      </c>
      <c r="C118" s="264"/>
      <c r="D118" s="264" t="s">
        <v>188</v>
      </c>
      <c r="E118" s="264"/>
      <c r="F118" s="266"/>
      <c r="G118" s="266"/>
      <c r="H118" s="266"/>
      <c r="I118" s="68"/>
      <c r="J118" s="80"/>
      <c r="L118" s="236"/>
      <c r="M118" s="2" t="s">
        <v>197</v>
      </c>
      <c r="N118" s="2" t="s">
        <v>205</v>
      </c>
      <c r="O118" s="2" t="s">
        <v>206</v>
      </c>
    </row>
    <row r="119" spans="2:20">
      <c r="B119" s="81">
        <v>7</v>
      </c>
      <c r="C119" s="7" t="s">
        <v>178</v>
      </c>
      <c r="D119" s="7" t="s">
        <v>192</v>
      </c>
      <c r="E119" s="7" t="s">
        <v>222</v>
      </c>
      <c r="F119" s="281">
        <v>3</v>
      </c>
      <c r="G119" s="167">
        <v>0.8</v>
      </c>
      <c r="H119" s="168">
        <f>0.3*(SQRT(G119))/3.6</f>
        <v>7.4535599249992979E-2</v>
      </c>
      <c r="I119" s="68"/>
      <c r="J119" s="80"/>
      <c r="L119" s="2">
        <f>H119/1000</f>
        <v>7.4535599249992974E-5</v>
      </c>
      <c r="M119" s="2">
        <v>140</v>
      </c>
      <c r="N119" s="2">
        <f>1.01*10^-6</f>
        <v>1.0099999999999999E-6</v>
      </c>
      <c r="O119" s="2">
        <v>1E-4</v>
      </c>
      <c r="Q119" s="2" t="s">
        <v>201</v>
      </c>
      <c r="R119" s="73">
        <f ca="1">(4*L119)/(3.1416*($E133/1000)^2)</f>
        <v>0.15184232085560062</v>
      </c>
    </row>
    <row r="120" spans="2:20">
      <c r="B120" s="82"/>
      <c r="C120" s="68"/>
      <c r="D120" s="68"/>
      <c r="E120" s="68"/>
      <c r="F120" s="68"/>
      <c r="G120" s="68"/>
      <c r="H120" s="68"/>
      <c r="I120" s="68"/>
      <c r="J120" s="80"/>
      <c r="Q120" s="2" t="s">
        <v>202</v>
      </c>
      <c r="R120" s="73">
        <f ca="1">R119*($E133/1000)/N119</f>
        <v>3758.4732885049666</v>
      </c>
    </row>
    <row r="121" spans="2:20">
      <c r="B121" s="82"/>
      <c r="C121" s="265" t="s">
        <v>198</v>
      </c>
      <c r="D121" s="167">
        <v>4</v>
      </c>
      <c r="E121" s="241" t="s">
        <v>128</v>
      </c>
      <c r="F121" s="241"/>
      <c r="G121" s="7">
        <f ca="1">IF(E121=$F132,$F133,IF(E121=$G132,$G133,IF(E121=$H132,$H133,IF(E121=$I132,$I133,IF(E121=$J132,$J133,IF(E121=$K132,$K133,IF(E121=$L132,$L133,IF(E121=$M132,$M133,IF(E121=$N132,$N133,IF(E121=$O132,$O133,IF(E121=$P132,$P133,IF(E121=$Q132,$Q133,IF(E121=$R132,$R133,IF(E121=$S132,$S133,IF(E121=$T132,$T133,IF(E121="-","-"))))))))))))))))</f>
        <v>1.5</v>
      </c>
      <c r="H121" s="7">
        <f ca="1">IF(G121="-","-",G121*D121)</f>
        <v>6</v>
      </c>
      <c r="I121" s="68"/>
      <c r="J121" s="80"/>
      <c r="Q121" s="2" t="s">
        <v>200</v>
      </c>
      <c r="R121" s="73">
        <f ca="1">0.25/(LOG(0.27*(O119/($E133/1000))+(5.74/R120^0.9))^2)</f>
        <v>4.5611445104942666E-2</v>
      </c>
    </row>
    <row r="122" spans="2:20">
      <c r="B122" s="82"/>
      <c r="C122" s="265"/>
      <c r="D122" s="167"/>
      <c r="E122" s="241" t="s">
        <v>56</v>
      </c>
      <c r="F122" s="241"/>
      <c r="G122" s="7" t="str">
        <f>IF(E122=$F132,$F133,IF(E122=$G132,$G133,IF(E122=$H132,$H133,IF(E122=$I132,$I133,IF(E122=$J132,$J133,IF(E122=$K132,$K133,IF(E122=$L132,$L133,IF(E122=$M132,$M133,IF(E122=$N132,$N133,IF(E122=$O132,$O133,IF(E122=$P132,$P133,IF(E122=$Q132,$Q133,IF(E122=$R132,$R133,IF(E122=$S132,$S133,IF(E122=$T132,$T133,IF(E122="-","-"))))))))))))))))</f>
        <v>-</v>
      </c>
      <c r="H122" s="7" t="str">
        <f>IF(G122="-","-",G122*D122)</f>
        <v>-</v>
      </c>
      <c r="I122" s="68"/>
      <c r="J122" s="80"/>
      <c r="Q122" s="2" t="s">
        <v>203</v>
      </c>
      <c r="R122" s="73">
        <f ca="1">R121*(I128/($E133/1000))*(R119^2/(2*9.81))</f>
        <v>1.6937432525517909E-2</v>
      </c>
    </row>
    <row r="123" spans="2:20">
      <c r="B123" s="82"/>
      <c r="C123" s="265"/>
      <c r="D123" s="167"/>
      <c r="E123" s="241" t="s">
        <v>56</v>
      </c>
      <c r="F123" s="241"/>
      <c r="G123" s="7" t="str">
        <f>IF(E123=$F132,$F133,IF(E123=$G132,$G133,IF(E123=$H132,$H133,IF(E123=$I132,$I133,IF(E123=$J132,$J133,IF(E123=$K132,$K133,IF(E123=$L132,$L133,IF(E123=$M132,$M133,IF(E123=$N132,$N133,IF(E123=$O132,$O133,IF(E123=$P132,$P133,IF(E123=$Q132,$Q133,IF(E123=$R132,$R133,IF(E123=$S132,$S133,IF(E123=$T132,$T133,IF(E123="-","-"))))))))))))))))</f>
        <v>-</v>
      </c>
      <c r="H123" s="7" t="str">
        <f>IF(G123="-","-",G123*D123)</f>
        <v>-</v>
      </c>
      <c r="I123" s="68"/>
      <c r="J123" s="80"/>
    </row>
    <row r="124" spans="2:20">
      <c r="B124" s="82"/>
      <c r="C124" s="265"/>
      <c r="D124" s="167"/>
      <c r="E124" s="241" t="s">
        <v>56</v>
      </c>
      <c r="F124" s="241"/>
      <c r="G124" s="7" t="str">
        <f>IF(E124=$F132,$F133,IF(E124=$G132,$G133,IF(E124=$H132,$H133,IF(E124=$I132,$I133,IF(E124=$J132,$J133,IF(E124=$K132,$K133,IF(E124=$L132,$L133,IF(E124=$M132,$M133,IF(E124=$N132,$N133,IF(E124=$O132,$O133,IF(E124=$P132,$P133,IF(E124=$Q132,$Q133,IF(E124=$R132,$R133,IF(E124=$S132,$S133,IF(E124=$T132,$T133,IF(E124="-","-"))))))))))))))))</f>
        <v>-</v>
      </c>
      <c r="H124" s="7" t="str">
        <f>IF(G124="-","-",G124*D124)</f>
        <v>-</v>
      </c>
      <c r="I124" s="68"/>
      <c r="J124" s="80"/>
    </row>
    <row r="125" spans="2:20">
      <c r="B125" s="82"/>
      <c r="C125" s="265"/>
      <c r="D125" s="167"/>
      <c r="E125" s="241" t="s">
        <v>56</v>
      </c>
      <c r="F125" s="241"/>
      <c r="G125" s="7" t="str">
        <f>IF(E125=$F$18,$F$19,IF(E125=$G$18,$G$19,IF(E125=$H$18,$H$19,IF(E125=$I$18,$I$19,IF(E125=$J$18,$J$19,IF(E125=$K$18,$K$19,IF(E125=$L$18,$L$19,IF(E125=$M$18,$M$19,IF(E125=$N$18,$N$19,IF(E125=$O$18,$O$19,IF(E125=$P$18,$P$19,IF(E125=$Q$18,$Q$19,IF(E125=$R$18,$R$19,IF(E125=$S$18,$S$19,IF(E125=$T$18,$T$19,IF(E125="-","-"))))))))))))))))</f>
        <v>-</v>
      </c>
      <c r="H125" s="7" t="str">
        <f>IF(G125="-","-",G125*D125)</f>
        <v>-</v>
      </c>
      <c r="I125" s="68"/>
      <c r="J125" s="80"/>
    </row>
    <row r="126" spans="2:20">
      <c r="B126" s="82"/>
      <c r="C126" s="68"/>
      <c r="D126" s="68"/>
      <c r="E126" s="68"/>
      <c r="F126" s="68"/>
      <c r="G126" s="68"/>
      <c r="H126" s="68"/>
      <c r="I126" s="68"/>
      <c r="J126" s="80"/>
    </row>
    <row r="127" spans="2:20" s="67" customFormat="1" ht="30">
      <c r="B127" s="83"/>
      <c r="C127" s="265" t="s">
        <v>210</v>
      </c>
      <c r="D127" s="265"/>
      <c r="E127" s="265"/>
      <c r="F127" s="78" t="s">
        <v>175</v>
      </c>
      <c r="G127" s="78" t="s">
        <v>208</v>
      </c>
      <c r="H127" s="78" t="s">
        <v>209</v>
      </c>
      <c r="I127" s="78" t="s">
        <v>229</v>
      </c>
      <c r="J127" s="90" t="s">
        <v>119</v>
      </c>
      <c r="K127"/>
      <c r="L127" s="69"/>
    </row>
    <row r="128" spans="2:20">
      <c r="B128" s="82"/>
      <c r="C128" s="182" t="s">
        <v>193</v>
      </c>
      <c r="D128" s="182"/>
      <c r="E128" s="182"/>
      <c r="F128" s="74">
        <f ca="1">(0.000874*(L119^1.75))/(($E133/1000)^4.75)</f>
        <v>2.1278105089467094E-3</v>
      </c>
      <c r="G128" s="251">
        <f ca="1">SUM(H121:H124)</f>
        <v>6</v>
      </c>
      <c r="H128" s="248">
        <v>1.9</v>
      </c>
      <c r="I128" s="246">
        <f ca="1">G128+H128</f>
        <v>7.9</v>
      </c>
      <c r="J128" s="86">
        <f ca="1">F128*$I$128</f>
        <v>1.6809703020679006E-2</v>
      </c>
    </row>
    <row r="129" spans="2:20">
      <c r="B129" s="82"/>
      <c r="C129" s="182" t="s">
        <v>196</v>
      </c>
      <c r="D129" s="182"/>
      <c r="E129" s="182"/>
      <c r="F129" s="74">
        <f ca="1">(10.646*L119^1.852)/(M119^1.852*($E133/1000)^4.87)</f>
        <v>1.6225838828219249E-3</v>
      </c>
      <c r="G129" s="251"/>
      <c r="H129" s="248"/>
      <c r="I129" s="246"/>
      <c r="J129" s="86">
        <f ca="1">F129*$I$128</f>
        <v>1.2818412674293208E-2</v>
      </c>
    </row>
    <row r="130" spans="2:20">
      <c r="B130" s="82"/>
      <c r="C130" s="182" t="s">
        <v>204</v>
      </c>
      <c r="D130" s="182"/>
      <c r="E130" s="182"/>
      <c r="F130" s="74">
        <f ca="1">R122/I128</f>
        <v>2.1439788006984693E-3</v>
      </c>
      <c r="G130" s="251"/>
      <c r="H130" s="248"/>
      <c r="I130" s="246"/>
      <c r="J130" s="86">
        <f ca="1">F130*$I$128</f>
        <v>1.6937432525517909E-2</v>
      </c>
    </row>
    <row r="131" spans="2:20">
      <c r="B131" s="1"/>
    </row>
    <row r="132" spans="2:20" ht="48.75" hidden="1" customHeight="1" thickBot="1">
      <c r="B132" s="1"/>
      <c r="C132" s="79"/>
      <c r="D132" s="79"/>
      <c r="E132" s="17" t="s">
        <v>118</v>
      </c>
      <c r="F132" s="17" t="s">
        <v>128</v>
      </c>
      <c r="G132" s="8" t="s">
        <v>129</v>
      </c>
      <c r="H132" s="8" t="s">
        <v>130</v>
      </c>
      <c r="I132" s="8" t="s">
        <v>131</v>
      </c>
      <c r="J132" s="8" t="s">
        <v>132</v>
      </c>
      <c r="K132" s="8" t="s">
        <v>133</v>
      </c>
      <c r="L132" s="8" t="s">
        <v>134</v>
      </c>
      <c r="M132" s="8" t="s">
        <v>135</v>
      </c>
      <c r="N132" s="8" t="s">
        <v>136</v>
      </c>
      <c r="O132" s="8" t="s">
        <v>137</v>
      </c>
      <c r="P132" s="8" t="s">
        <v>138</v>
      </c>
      <c r="Q132" s="8" t="s">
        <v>139</v>
      </c>
      <c r="R132" s="8" t="s">
        <v>140</v>
      </c>
      <c r="S132" s="8" t="s">
        <v>141</v>
      </c>
      <c r="T132" s="9" t="s">
        <v>142</v>
      </c>
    </row>
    <row r="133" spans="2:20" hidden="1">
      <c r="B133" s="1"/>
      <c r="C133" s="79"/>
      <c r="D133" s="79"/>
      <c r="E133" s="2">
        <f ca="1">OFFSET('Tb- Conexões'!A$2,$F$119+1,0)</f>
        <v>25</v>
      </c>
      <c r="F133" s="2">
        <f ca="1">OFFSET('Tb- Conexões'!B$2,$F$119+1,0)</f>
        <v>1.5</v>
      </c>
      <c r="G133" s="2">
        <f ca="1">OFFSET('Tb- Conexões'!C$2,$F$119+1,0)</f>
        <v>0.7</v>
      </c>
      <c r="H133" s="2">
        <f ca="1">OFFSET('Tb- Conexões'!D$2,$F$119+1,0)</f>
        <v>0.6</v>
      </c>
      <c r="I133" s="2">
        <f ca="1">OFFSET('Tb- Conexões'!E$2,$F$119+1,0)</f>
        <v>0.4</v>
      </c>
      <c r="J133" s="2">
        <f ca="1">OFFSET('Tb- Conexões'!F$2,$F$119+1,0)</f>
        <v>0.9</v>
      </c>
      <c r="K133" s="2">
        <f ca="1">OFFSET('Tb- Conexões'!G$2,$F$119+1,0)</f>
        <v>3.1</v>
      </c>
      <c r="L133" s="2">
        <f ca="1">OFFSET('Tb- Conexões'!H$2,$F$119+1,0)</f>
        <v>0.5</v>
      </c>
      <c r="M133" s="2">
        <f ca="1">OFFSET('Tb- Conexões'!I$2,$F$119+1,0)</f>
        <v>1.2</v>
      </c>
      <c r="N133" s="2">
        <f ca="1">OFFSET('Tb- Conexões'!J$2,$F$119+1,0)</f>
        <v>1.3</v>
      </c>
      <c r="O133" s="2">
        <f ca="1">OFFSET('Tb- Conexões'!K$2,$F$119+1,0)</f>
        <v>13.3</v>
      </c>
      <c r="P133" s="2">
        <f ca="1">OFFSET('Tb- Conexões'!L$2,$F$119+1,0)</f>
        <v>3.8</v>
      </c>
      <c r="Q133" s="2">
        <f ca="1">OFFSET('Tb- Conexões'!M$2,$F$119+1,0)</f>
        <v>5.8</v>
      </c>
      <c r="R133" s="2">
        <f ca="1">OFFSET('Tb- Conexões'!N$2,$F$119+1,0)</f>
        <v>15</v>
      </c>
      <c r="S133" s="2">
        <f ca="1">OFFSET('Tb- Conexões'!O$2,$F$119+1,0)</f>
        <v>0.3</v>
      </c>
      <c r="T133" s="2">
        <f ca="1">OFFSET('Tb- Conexões'!P$2,$F$119+1,0)</f>
        <v>8.4</v>
      </c>
    </row>
    <row r="134" spans="2:20" ht="15.75" thickBot="1">
      <c r="B134" s="1"/>
      <c r="C134" s="79"/>
      <c r="D134" s="79"/>
    </row>
    <row r="135" spans="2:20">
      <c r="B135" s="267" t="s">
        <v>223</v>
      </c>
      <c r="C135" s="268"/>
      <c r="D135" s="268"/>
      <c r="E135" s="268"/>
      <c r="F135" s="268"/>
      <c r="G135" s="268"/>
      <c r="H135" s="268"/>
      <c r="I135" s="268"/>
      <c r="J135" s="269"/>
    </row>
    <row r="136" spans="2:20">
      <c r="B136" s="263" t="s">
        <v>186</v>
      </c>
      <c r="C136" s="264"/>
      <c r="D136" s="264"/>
      <c r="E136" s="264"/>
      <c r="F136" s="266" t="s">
        <v>118</v>
      </c>
      <c r="G136" s="266" t="s">
        <v>73</v>
      </c>
      <c r="H136" s="266" t="s">
        <v>194</v>
      </c>
      <c r="I136" s="68"/>
      <c r="J136" s="80"/>
      <c r="L136" s="236" t="s">
        <v>199</v>
      </c>
    </row>
    <row r="137" spans="2:20">
      <c r="B137" s="263" t="s">
        <v>187</v>
      </c>
      <c r="C137" s="264"/>
      <c r="D137" s="264" t="s">
        <v>188</v>
      </c>
      <c r="E137" s="264"/>
      <c r="F137" s="266"/>
      <c r="G137" s="266"/>
      <c r="H137" s="266"/>
      <c r="I137" s="68"/>
      <c r="J137" s="80"/>
      <c r="L137" s="236"/>
      <c r="M137" s="2" t="s">
        <v>197</v>
      </c>
      <c r="N137" s="2" t="s">
        <v>205</v>
      </c>
      <c r="O137" s="2" t="s">
        <v>206</v>
      </c>
    </row>
    <row r="138" spans="2:20">
      <c r="B138" s="81">
        <v>8</v>
      </c>
      <c r="C138" s="7" t="s">
        <v>177</v>
      </c>
      <c r="D138" s="7" t="s">
        <v>192</v>
      </c>
      <c r="E138" s="7" t="s">
        <v>115</v>
      </c>
      <c r="F138" s="281">
        <v>3</v>
      </c>
      <c r="G138" s="167">
        <v>0.8</v>
      </c>
      <c r="H138" s="168">
        <f>0.3*(SQRT(G138))/3.6</f>
        <v>7.4535599249992979E-2</v>
      </c>
      <c r="I138" s="68"/>
      <c r="J138" s="80"/>
      <c r="L138" s="2">
        <f>H138/1000</f>
        <v>7.4535599249992974E-5</v>
      </c>
      <c r="M138" s="2">
        <v>140</v>
      </c>
      <c r="N138" s="2">
        <f>1.01*10^-6</f>
        <v>1.0099999999999999E-6</v>
      </c>
      <c r="O138" s="2">
        <v>1E-4</v>
      </c>
      <c r="Q138" s="2" t="s">
        <v>201</v>
      </c>
      <c r="R138" s="73">
        <f ca="1">(4*L138)/(3.1416*($E152/1000)^2)</f>
        <v>0.15184232085560062</v>
      </c>
    </row>
    <row r="139" spans="2:20">
      <c r="B139" s="82"/>
      <c r="C139" s="68"/>
      <c r="D139" s="68"/>
      <c r="E139" s="68"/>
      <c r="F139" s="68"/>
      <c r="G139" s="68"/>
      <c r="H139" s="68"/>
      <c r="I139" s="68"/>
      <c r="J139" s="80"/>
      <c r="Q139" s="2" t="s">
        <v>202</v>
      </c>
      <c r="R139" s="73">
        <f ca="1">R138*($E152/1000)/N138</f>
        <v>3758.4732885049666</v>
      </c>
    </row>
    <row r="140" spans="2:20">
      <c r="B140" s="82"/>
      <c r="C140" s="265" t="s">
        <v>198</v>
      </c>
      <c r="D140" s="167">
        <v>1</v>
      </c>
      <c r="E140" s="241" t="s">
        <v>128</v>
      </c>
      <c r="F140" s="241"/>
      <c r="G140" s="7">
        <f ca="1">IF(E140=$F151,$F152,IF(E140=$G151,$G152,IF(E140=$H151,$H152,IF(E140=$I151,$I152,IF(E140=$J151,$J152,IF(E140=$K151,$K152,IF(E140=$L151,$L152,IF(E140=$M151,$M152,IF(E140=$N151,$N152,IF(E140=$O151,$O152,IF(E140=$P151,$P152,IF(E140=$Q151,$Q152,IF(E140=$R151,$R152,IF(E140=$S151,$S152,IF(E140=$T151,$T152,IF(E140="-","-"))))))))))))))))</f>
        <v>1.5</v>
      </c>
      <c r="H140" s="7">
        <f ca="1">IF(G140="-","-",G140*D140)</f>
        <v>1.5</v>
      </c>
      <c r="I140" s="68"/>
      <c r="J140" s="80"/>
      <c r="Q140" s="2" t="s">
        <v>200</v>
      </c>
      <c r="R140" s="73">
        <f ca="1">0.25/(LOG(0.27*(O138/($E152/1000))+(5.74/R139^0.9))^2)</f>
        <v>4.5611445104942666E-2</v>
      </c>
    </row>
    <row r="141" spans="2:20">
      <c r="B141" s="82"/>
      <c r="C141" s="265"/>
      <c r="D141" s="167">
        <v>1</v>
      </c>
      <c r="E141" s="241" t="s">
        <v>141</v>
      </c>
      <c r="F141" s="241"/>
      <c r="G141" s="7">
        <f ca="1">IF(E141=$F151,$F152,IF(E141=$G151,$G152,IF(E141=$H151,$H152,IF(E141=$I151,$I152,IF(E141=$J151,$J152,IF(E141=$K151,$K152,IF(E141=$L151,$L152,IF(E141=$M151,$M152,IF(E141=$N151,$N152,IF(E141=$O151,$O152,IF(E141=$P151,$P152,IF(E141=$Q151,$Q152,IF(E141=$R151,$R152,IF(E141=$S151,$S152,IF(E141=$T151,$T152,IF(E141="-","-"))))))))))))))))</f>
        <v>0.3</v>
      </c>
      <c r="H141" s="7">
        <f ca="1">IF(G141="-","-",G141*D141)</f>
        <v>0.3</v>
      </c>
      <c r="I141" s="68"/>
      <c r="J141" s="80"/>
      <c r="Q141" s="2" t="s">
        <v>203</v>
      </c>
      <c r="R141" s="73">
        <f ca="1">R140*(I147/($E152/1000))*(R138^2/(2*9.81))</f>
        <v>1.0827092943527274E-2</v>
      </c>
    </row>
    <row r="142" spans="2:20">
      <c r="B142" s="82"/>
      <c r="C142" s="265"/>
      <c r="D142" s="167">
        <v>1</v>
      </c>
      <c r="E142" s="241" t="s">
        <v>132</v>
      </c>
      <c r="F142" s="241"/>
      <c r="G142" s="7">
        <f ca="1">IF(E142=$F151,$F152,IF(E142=$G151,$G152,IF(E142=$H151,$H152,IF(E142=$I151,$I152,IF(E142=$J151,$J152,IF(E142=$K151,$K152,IF(E142=$L151,$L152,IF(E142=$M151,$M152,IF(E142=$N151,$N152,IF(E142=$O151,$O152,IF(E142=$P151,$P152,IF(E142=$Q151,$Q152,IF(E142=$R151,$R152,IF(E142=$S151,$S152,IF(E142=$T151,$T152,IF(E142="-","-"))))))))))))))))</f>
        <v>0.9</v>
      </c>
      <c r="H142" s="7">
        <f ca="1">IF(G142="-","-",G142*D142)</f>
        <v>0.9</v>
      </c>
      <c r="I142" s="68"/>
      <c r="J142" s="80"/>
    </row>
    <row r="143" spans="2:20">
      <c r="B143" s="82"/>
      <c r="C143" s="265"/>
      <c r="D143" s="167"/>
      <c r="E143" s="241" t="s">
        <v>56</v>
      </c>
      <c r="F143" s="241"/>
      <c r="G143" s="7" t="str">
        <f>IF(E143=$F151,$F152,IF(E143=$G151,$G152,IF(E143=$H151,$H152,IF(E143=$I151,$I152,IF(E143=$J151,$J152,IF(E143=$K151,$K152,IF(E143=$L151,$L152,IF(E143=$M151,$M152,IF(E143=$N151,$N152,IF(E143=$O151,$O152,IF(E143=$P151,$P152,IF(E143=$Q151,$Q152,IF(E143=$R151,$R152,IF(E143=$S151,$S152,IF(E143=$T151,$T152,IF(E143="-","-"))))))))))))))))</f>
        <v>-</v>
      </c>
      <c r="H143" s="7" t="str">
        <f>IF(G143="-","-",G143*D143)</f>
        <v>-</v>
      </c>
      <c r="I143" s="68"/>
      <c r="J143" s="80"/>
    </row>
    <row r="144" spans="2:20">
      <c r="B144" s="82"/>
      <c r="C144" s="265"/>
      <c r="D144" s="167"/>
      <c r="E144" s="241" t="s">
        <v>56</v>
      </c>
      <c r="F144" s="241"/>
      <c r="G144" s="7" t="str">
        <f>IF(E144=$F$18,$F$19,IF(E144=$G$18,$G$19,IF(E144=$H$18,$H$19,IF(E144=$I$18,$I$19,IF(E144=$J$18,$J$19,IF(E144=$K$18,$K$19,IF(E144=$L$18,$L$19,IF(E144=$M$18,$M$19,IF(E144=$N$18,$N$19,IF(E144=$O$18,$O$19,IF(E144=$P$18,$P$19,IF(E144=$Q$18,$Q$19,IF(E144=$R$18,$R$19,IF(E144=$S$18,$S$19,IF(E144=$T$18,$T$19,IF(E144="-","-"))))))))))))))))</f>
        <v>-</v>
      </c>
      <c r="H144" s="7" t="str">
        <f>IF(G144="-","-",G144*D144)</f>
        <v>-</v>
      </c>
      <c r="I144" s="68"/>
      <c r="J144" s="80"/>
    </row>
    <row r="145" spans="2:20">
      <c r="B145" s="82"/>
      <c r="C145" s="68"/>
      <c r="D145" s="68"/>
      <c r="E145" s="68"/>
      <c r="F145" s="68"/>
      <c r="G145" s="68"/>
      <c r="H145" s="68"/>
      <c r="I145" s="68"/>
      <c r="J145" s="80"/>
    </row>
    <row r="146" spans="2:20" s="67" customFormat="1" ht="30">
      <c r="B146" s="83"/>
      <c r="C146" s="265" t="s">
        <v>210</v>
      </c>
      <c r="D146" s="265"/>
      <c r="E146" s="265"/>
      <c r="F146" s="78" t="s">
        <v>175</v>
      </c>
      <c r="G146" s="78" t="s">
        <v>208</v>
      </c>
      <c r="H146" s="78" t="s">
        <v>209</v>
      </c>
      <c r="I146" s="78" t="s">
        <v>229</v>
      </c>
      <c r="J146" s="90" t="s">
        <v>119</v>
      </c>
      <c r="K146"/>
      <c r="L146" s="69"/>
    </row>
    <row r="147" spans="2:20">
      <c r="B147" s="82"/>
      <c r="C147" s="182" t="s">
        <v>193</v>
      </c>
      <c r="D147" s="182"/>
      <c r="E147" s="182"/>
      <c r="F147" s="74">
        <f ca="1">(0.000874*(L138^1.75))/(($E152/1000)^4.75)</f>
        <v>2.1278105089467094E-3</v>
      </c>
      <c r="G147" s="251">
        <f ca="1">SUM(H140:H143)</f>
        <v>2.7</v>
      </c>
      <c r="H147" s="248">
        <v>2.35</v>
      </c>
      <c r="I147" s="246">
        <f ca="1">G147+H147</f>
        <v>5.0500000000000007</v>
      </c>
      <c r="J147" s="86">
        <f ca="1">F147*$I$147</f>
        <v>1.0745443070180884E-2</v>
      </c>
    </row>
    <row r="148" spans="2:20">
      <c r="B148" s="82"/>
      <c r="C148" s="182" t="s">
        <v>196</v>
      </c>
      <c r="D148" s="182"/>
      <c r="E148" s="182"/>
      <c r="F148" s="74">
        <f ca="1">(10.646*L138^1.852)/(M138^1.852*($E152/1000)^4.87)</f>
        <v>1.6225838828219249E-3</v>
      </c>
      <c r="G148" s="251"/>
      <c r="H148" s="248"/>
      <c r="I148" s="246"/>
      <c r="J148" s="86">
        <f ca="1">F148*$I$147</f>
        <v>8.1940486082507213E-3</v>
      </c>
    </row>
    <row r="149" spans="2:20">
      <c r="B149" s="82"/>
      <c r="C149" s="182" t="s">
        <v>204</v>
      </c>
      <c r="D149" s="182"/>
      <c r="E149" s="182"/>
      <c r="F149" s="74">
        <f ca="1">R141/I147</f>
        <v>2.1439788006984697E-3</v>
      </c>
      <c r="G149" s="251"/>
      <c r="H149" s="248"/>
      <c r="I149" s="246"/>
      <c r="J149" s="86">
        <f ca="1">F149*$I$147</f>
        <v>1.0827092943527274E-2</v>
      </c>
    </row>
    <row r="150" spans="2:20">
      <c r="B150" s="1"/>
    </row>
    <row r="151" spans="2:20" ht="55.5" hidden="1" customHeight="1" thickBot="1">
      <c r="B151" s="1"/>
      <c r="C151" s="79"/>
      <c r="D151" s="79"/>
      <c r="E151" s="17" t="s">
        <v>118</v>
      </c>
      <c r="F151" s="17" t="s">
        <v>128</v>
      </c>
      <c r="G151" s="8" t="s">
        <v>129</v>
      </c>
      <c r="H151" s="8" t="s">
        <v>130</v>
      </c>
      <c r="I151" s="8" t="s">
        <v>131</v>
      </c>
      <c r="J151" s="8" t="s">
        <v>132</v>
      </c>
      <c r="K151" s="8" t="s">
        <v>133</v>
      </c>
      <c r="L151" s="8" t="s">
        <v>134</v>
      </c>
      <c r="M151" s="8" t="s">
        <v>135</v>
      </c>
      <c r="N151" s="8" t="s">
        <v>136</v>
      </c>
      <c r="O151" s="8" t="s">
        <v>137</v>
      </c>
      <c r="P151" s="8" t="s">
        <v>138</v>
      </c>
      <c r="Q151" s="8" t="s">
        <v>139</v>
      </c>
      <c r="R151" s="8" t="s">
        <v>140</v>
      </c>
      <c r="S151" s="8" t="s">
        <v>141</v>
      </c>
      <c r="T151" s="9" t="s">
        <v>142</v>
      </c>
    </row>
    <row r="152" spans="2:20" hidden="1">
      <c r="B152" s="1"/>
      <c r="C152" s="79"/>
      <c r="D152" s="79"/>
      <c r="E152" s="2">
        <f ca="1">OFFSET('Tb- Conexões'!A$2,$F$138+1,0)</f>
        <v>25</v>
      </c>
      <c r="F152" s="2">
        <f ca="1">OFFSET('Tb- Conexões'!B$2,$F$138+1,0)</f>
        <v>1.5</v>
      </c>
      <c r="G152" s="2">
        <f ca="1">OFFSET('Tb- Conexões'!C$2,$F$138+1,0)</f>
        <v>0.7</v>
      </c>
      <c r="H152" s="2">
        <f ca="1">OFFSET('Tb- Conexões'!D$2,$F$138+1,0)</f>
        <v>0.6</v>
      </c>
      <c r="I152" s="2">
        <f ca="1">OFFSET('Tb- Conexões'!E$2,$F$138+1,0)</f>
        <v>0.4</v>
      </c>
      <c r="J152" s="2">
        <f ca="1">OFFSET('Tb- Conexões'!F$2,$F$138+1,0)</f>
        <v>0.9</v>
      </c>
      <c r="K152" s="2">
        <f ca="1">OFFSET('Tb- Conexões'!G$2,$F$138+1,0)</f>
        <v>3.1</v>
      </c>
      <c r="L152" s="2">
        <f ca="1">OFFSET('Tb- Conexões'!H$2,$F$138+1,0)</f>
        <v>0.5</v>
      </c>
      <c r="M152" s="2">
        <f ca="1">OFFSET('Tb- Conexões'!I$2,$F$138+1,0)</f>
        <v>1.2</v>
      </c>
      <c r="N152" s="2">
        <f ca="1">OFFSET('Tb- Conexões'!J$2,$F$138+1,0)</f>
        <v>1.3</v>
      </c>
      <c r="O152" s="2">
        <f ca="1">OFFSET('Tb- Conexões'!K$2,$F$138+1,0)</f>
        <v>13.3</v>
      </c>
      <c r="P152" s="2">
        <f ca="1">OFFSET('Tb- Conexões'!L$2,$F$138+1,0)</f>
        <v>3.8</v>
      </c>
      <c r="Q152" s="2">
        <f ca="1">OFFSET('Tb- Conexões'!M$2,$F$138+1,0)</f>
        <v>5.8</v>
      </c>
      <c r="R152" s="2">
        <f ca="1">OFFSET('Tb- Conexões'!N$2,$F$138+1,0)</f>
        <v>15</v>
      </c>
      <c r="S152" s="2">
        <f ca="1">OFFSET('Tb- Conexões'!O$2,$F$138+1,0)</f>
        <v>0.3</v>
      </c>
      <c r="T152" s="2">
        <f ca="1">OFFSET('Tb- Conexões'!P$2,$F$138+1,0)</f>
        <v>8.4</v>
      </c>
    </row>
    <row r="153" spans="2:20">
      <c r="B153" s="1"/>
      <c r="C153" s="79"/>
      <c r="D153" s="79"/>
    </row>
    <row r="154" spans="2:20" ht="15.75" thickBot="1">
      <c r="B154" s="1"/>
    </row>
    <row r="155" spans="2:20">
      <c r="B155" s="267" t="s">
        <v>247</v>
      </c>
      <c r="C155" s="268"/>
      <c r="D155" s="268"/>
      <c r="E155" s="268"/>
      <c r="F155" s="268"/>
      <c r="G155" s="268"/>
      <c r="H155" s="268"/>
      <c r="I155" s="268"/>
      <c r="J155" s="269"/>
      <c r="K155" s="2"/>
    </row>
    <row r="156" spans="2:20">
      <c r="B156" s="263" t="s">
        <v>186</v>
      </c>
      <c r="C156" s="264"/>
      <c r="D156" s="264"/>
      <c r="E156" s="264"/>
      <c r="F156" s="266" t="s">
        <v>118</v>
      </c>
      <c r="G156" s="266" t="s">
        <v>73</v>
      </c>
      <c r="H156" s="266" t="s">
        <v>194</v>
      </c>
      <c r="I156" s="68"/>
      <c r="J156" s="80"/>
      <c r="K156" s="2"/>
      <c r="L156" s="236" t="s">
        <v>199</v>
      </c>
    </row>
    <row r="157" spans="2:20">
      <c r="B157" s="263" t="s">
        <v>187</v>
      </c>
      <c r="C157" s="264"/>
      <c r="D157" s="264" t="s">
        <v>188</v>
      </c>
      <c r="E157" s="264"/>
      <c r="F157" s="266"/>
      <c r="G157" s="266"/>
      <c r="H157" s="266"/>
      <c r="I157" s="68"/>
      <c r="J157" s="80"/>
      <c r="K157" s="2"/>
      <c r="L157" s="236"/>
      <c r="M157" s="2" t="s">
        <v>197</v>
      </c>
      <c r="N157" s="2" t="s">
        <v>205</v>
      </c>
      <c r="O157" s="2" t="s">
        <v>206</v>
      </c>
    </row>
    <row r="158" spans="2:20">
      <c r="B158" s="81">
        <v>8</v>
      </c>
      <c r="C158" s="7" t="s">
        <v>115</v>
      </c>
      <c r="D158" s="7" t="s">
        <v>192</v>
      </c>
      <c r="E158" s="7" t="s">
        <v>116</v>
      </c>
      <c r="F158" s="281">
        <v>3</v>
      </c>
      <c r="G158" s="167">
        <v>0.5</v>
      </c>
      <c r="H158" s="168">
        <f>0.3*(SQRT(G158))/3.6</f>
        <v>5.892556509887896E-2</v>
      </c>
      <c r="I158" s="68"/>
      <c r="J158" s="80"/>
      <c r="K158" s="2"/>
      <c r="L158" s="2">
        <f>H158/1000</f>
        <v>5.8925565098878962E-5</v>
      </c>
      <c r="M158" s="2">
        <v>140</v>
      </c>
      <c r="N158" s="2">
        <f>1.01*10^-6</f>
        <v>1.0099999999999999E-6</v>
      </c>
      <c r="O158" s="2">
        <v>1E-4</v>
      </c>
      <c r="Q158" s="2" t="s">
        <v>201</v>
      </c>
      <c r="R158" s="73">
        <f ca="1">(4*L158)/(3.1416*($E172/1000)^2)</f>
        <v>0.1200418947774463</v>
      </c>
    </row>
    <row r="159" spans="2:20">
      <c r="B159" s="82"/>
      <c r="C159" s="68"/>
      <c r="D159" s="68"/>
      <c r="E159" s="68"/>
      <c r="F159" s="68"/>
      <c r="G159" s="68"/>
      <c r="H159" s="68"/>
      <c r="I159" s="68"/>
      <c r="J159" s="80"/>
      <c r="K159" s="2"/>
      <c r="Q159" s="2" t="s">
        <v>202</v>
      </c>
      <c r="R159" s="73">
        <f ca="1">R158*($E172/1000)/N158</f>
        <v>2971.3340291447107</v>
      </c>
    </row>
    <row r="160" spans="2:20">
      <c r="B160" s="82"/>
      <c r="C160" s="265" t="s">
        <v>198</v>
      </c>
      <c r="D160" s="167">
        <v>1</v>
      </c>
      <c r="E160" s="241" t="s">
        <v>132</v>
      </c>
      <c r="F160" s="241"/>
      <c r="G160" s="7">
        <f ca="1">IF(E160=$F171,$F172,IF(E160=$G171,$G172,IF(E160=$H171,$H172,IF(E160=$I171,$I172,IF(E160=$J171,$J172,IF(E160=$K171,$K172,IF(E160=$L171,$L172,IF(E160=$M171,$M172,IF(E160=$N171,$N172,IF(E160=$O171,$O172,IF(E160=$P171,$P172,IF(E160=$Q171,$Q172,IF(E160=$R171,$R172,IF(E160=$S171,$S172,IF(E160=$T171,$T172,IF(E160="-","-"))))))))))))))))</f>
        <v>0.9</v>
      </c>
      <c r="H160" s="7">
        <f ca="1">IF(G160="-","-",G160*D160)</f>
        <v>0.9</v>
      </c>
      <c r="I160" s="68"/>
      <c r="J160" s="80"/>
      <c r="K160" s="2"/>
      <c r="Q160" s="2" t="s">
        <v>200</v>
      </c>
      <c r="R160" s="73">
        <f ca="1">0.25/(LOG(0.27*(O158/($E172/1000))+(5.74/R159^0.9))^2)</f>
        <v>4.8542545873219073E-2</v>
      </c>
    </row>
    <row r="161" spans="2:20">
      <c r="B161" s="82"/>
      <c r="C161" s="265"/>
      <c r="D161" s="167"/>
      <c r="E161" s="241" t="s">
        <v>56</v>
      </c>
      <c r="F161" s="241"/>
      <c r="G161" s="7" t="str">
        <f>IF(E161=$F171,$F172,IF(E161=$G171,$G172,IF(E161=$H171,$H172,IF(E161=$I171,$I172,IF(E161=$J171,$J172,IF(E161=$K171,$K172,IF(E161=$L171,$L172,IF(E161=$M171,$M172,IF(E161=$N171,$N172,IF(E161=$O171,$O172,IF(E161=$P171,$P172,IF(E161=$Q171,$Q172,IF(E161=$R171,$R172,IF(E161=$S171,$S172,IF(E161=$T171,$T172,IF(E161="-","-"))))))))))))))))</f>
        <v>-</v>
      </c>
      <c r="H161" s="7" t="str">
        <f>IF(G161="-","-",G161*D161)</f>
        <v>-</v>
      </c>
      <c r="I161" s="68"/>
      <c r="J161" s="80"/>
      <c r="K161" s="2"/>
      <c r="Q161" s="2" t="s">
        <v>203</v>
      </c>
      <c r="R161" s="73">
        <f ca="1">R160*(I167/($E172/1000))*(R158^2/(2*9.81))</f>
        <v>1.9252316388229506E-3</v>
      </c>
    </row>
    <row r="162" spans="2:20">
      <c r="B162" s="82"/>
      <c r="C162" s="265"/>
      <c r="D162" s="167"/>
      <c r="E162" s="241" t="s">
        <v>56</v>
      </c>
      <c r="F162" s="241"/>
      <c r="G162" s="7" t="str">
        <f>IF(E162=$F171,$F172,IF(E162=$G171,$G172,IF(E162=$H171,$H172,IF(E162=$I171,$I172,IF(E162=$J171,$J172,IF(E162=$K171,$K172,IF(E162=$L171,$L172,IF(E162=$M171,$M172,IF(E162=$N171,$N172,IF(E162=$O171,$O172,IF(E162=$P171,$P172,IF(E162=$Q171,$Q172,IF(E162=$R171,$R172,IF(E162=$S171,$S172,IF(E162=$T171,$T172,IF(E162="-","-"))))))))))))))))</f>
        <v>-</v>
      </c>
      <c r="H162" s="7" t="str">
        <f>IF(G162="-","-",G162*D162)</f>
        <v>-</v>
      </c>
      <c r="I162" s="68"/>
      <c r="J162" s="80"/>
      <c r="K162" s="2"/>
    </row>
    <row r="163" spans="2:20">
      <c r="B163" s="82"/>
      <c r="C163" s="265"/>
      <c r="D163" s="167"/>
      <c r="E163" s="241" t="s">
        <v>56</v>
      </c>
      <c r="F163" s="241"/>
      <c r="G163" s="7" t="str">
        <f>IF(E163=$F171,$F172,IF(E163=$G171,$G172,IF(E163=$H171,$H172,IF(E163=$I171,$I172,IF(E163=$J171,$J172,IF(E163=$K171,$K172,IF(E163=$L171,$L172,IF(E163=$M171,$M172,IF(E163=$N171,$N172,IF(E163=$O171,$O172,IF(E163=$P171,$P172,IF(E163=$Q171,$Q172,IF(E163=$R171,$R172,IF(E163=$S171,$S172,IF(E163=$T171,$T172,IF(E163="-","-"))))))))))))))))</f>
        <v>-</v>
      </c>
      <c r="H163" s="7" t="str">
        <f>IF(G163="-","-",G163*D163)</f>
        <v>-</v>
      </c>
      <c r="I163" s="68"/>
      <c r="J163" s="80"/>
      <c r="K163" s="2"/>
    </row>
    <row r="164" spans="2:20">
      <c r="B164" s="82"/>
      <c r="C164" s="265"/>
      <c r="D164" s="167"/>
      <c r="E164" s="241" t="s">
        <v>56</v>
      </c>
      <c r="F164" s="241"/>
      <c r="G164" s="7" t="str">
        <f>IF(E164=$F$18,$F$19,IF(E164=$G$18,$G$19,IF(E164=$H$18,$H$19,IF(E164=$I$18,$I$19,IF(E164=$J$18,$J$19,IF(E164=$K$18,$K$19,IF(E164=$L$18,$L$19,IF(E164=$M$18,$M$19,IF(E164=$N$18,$N$19,IF(E164=$O$18,$O$19,IF(E164=$P$18,$P$19,IF(E164=$Q$18,$Q$19,IF(E164=$R$18,$R$19,IF(E164=$S$18,$S$19,IF(E164=$T$18,$T$19,IF(E164="-","-"))))))))))))))))</f>
        <v>-</v>
      </c>
      <c r="H164" s="7" t="str">
        <f>IF(G164="-","-",G164*D164)</f>
        <v>-</v>
      </c>
      <c r="I164" s="68"/>
      <c r="J164" s="80"/>
      <c r="K164" s="2"/>
    </row>
    <row r="165" spans="2:20">
      <c r="B165" s="82"/>
      <c r="C165" s="68"/>
      <c r="D165" s="68"/>
      <c r="E165" s="68"/>
      <c r="F165" s="68"/>
      <c r="G165" s="68"/>
      <c r="H165" s="68"/>
      <c r="I165" s="68"/>
      <c r="J165" s="80"/>
      <c r="K165" s="2"/>
    </row>
    <row r="166" spans="2:20" s="67" customFormat="1" ht="30">
      <c r="B166" s="83"/>
      <c r="C166" s="265" t="s">
        <v>210</v>
      </c>
      <c r="D166" s="265"/>
      <c r="E166" s="265"/>
      <c r="F166" s="110" t="s">
        <v>175</v>
      </c>
      <c r="G166" s="110" t="s">
        <v>208</v>
      </c>
      <c r="H166" s="110" t="s">
        <v>209</v>
      </c>
      <c r="I166" s="110" t="s">
        <v>229</v>
      </c>
      <c r="J166" s="90" t="s">
        <v>119</v>
      </c>
      <c r="K166" s="2"/>
      <c r="L166" s="69"/>
    </row>
    <row r="167" spans="2:20">
      <c r="B167" s="82"/>
      <c r="C167" s="182" t="s">
        <v>193</v>
      </c>
      <c r="D167" s="182"/>
      <c r="E167" s="182"/>
      <c r="F167" s="74">
        <f ca="1">(0.000874*(L158^1.75))/(($E172/1000)^4.75)</f>
        <v>1.4103534480838641E-3</v>
      </c>
      <c r="G167" s="251">
        <f ca="1">SUM(H160:H163)</f>
        <v>0.9</v>
      </c>
      <c r="H167" s="248">
        <v>0.45</v>
      </c>
      <c r="I167" s="246">
        <f ca="1">G167+H167</f>
        <v>1.35</v>
      </c>
      <c r="J167" s="86">
        <f ca="1">F167*$I$147</f>
        <v>7.1222849128235151E-3</v>
      </c>
      <c r="K167" s="2"/>
    </row>
    <row r="168" spans="2:20">
      <c r="B168" s="82"/>
      <c r="C168" s="182" t="s">
        <v>196</v>
      </c>
      <c r="D168" s="182"/>
      <c r="E168" s="182"/>
      <c r="F168" s="74">
        <f ca="1">(10.646*L158^1.852)/(M158^1.852*($E172/1000)^4.87)</f>
        <v>1.0500066603232718E-3</v>
      </c>
      <c r="G168" s="251"/>
      <c r="H168" s="248"/>
      <c r="I168" s="246"/>
      <c r="J168" s="86">
        <f ca="1">F168*$I$147</f>
        <v>5.3025336346325235E-3</v>
      </c>
      <c r="K168" s="2"/>
    </row>
    <row r="169" spans="2:20">
      <c r="B169" s="82"/>
      <c r="C169" s="182" t="s">
        <v>204</v>
      </c>
      <c r="D169" s="182"/>
      <c r="E169" s="182"/>
      <c r="F169" s="74">
        <f ca="1">R161/I167</f>
        <v>1.4260975102392225E-3</v>
      </c>
      <c r="G169" s="251"/>
      <c r="H169" s="248"/>
      <c r="I169" s="246"/>
      <c r="J169" s="86">
        <f ca="1">F169*$I$147</f>
        <v>7.2017924267080745E-3</v>
      </c>
      <c r="K169" s="2"/>
    </row>
    <row r="170" spans="2:20">
      <c r="B170" s="1"/>
      <c r="K170" s="2"/>
    </row>
    <row r="171" spans="2:20" ht="55.5" hidden="1" customHeight="1">
      <c r="B171" s="1"/>
      <c r="C171" s="79"/>
      <c r="D171" s="79"/>
      <c r="E171" s="17" t="s">
        <v>118</v>
      </c>
      <c r="F171" s="17" t="s">
        <v>128</v>
      </c>
      <c r="G171" s="8" t="s">
        <v>129</v>
      </c>
      <c r="H171" s="8" t="s">
        <v>130</v>
      </c>
      <c r="I171" s="8" t="s">
        <v>131</v>
      </c>
      <c r="J171" s="8" t="s">
        <v>132</v>
      </c>
      <c r="K171" s="8" t="s">
        <v>133</v>
      </c>
      <c r="L171" s="8" t="s">
        <v>134</v>
      </c>
      <c r="M171" s="8" t="s">
        <v>135</v>
      </c>
      <c r="N171" s="8" t="s">
        <v>136</v>
      </c>
      <c r="O171" s="8" t="s">
        <v>137</v>
      </c>
      <c r="P171" s="8" t="s">
        <v>138</v>
      </c>
      <c r="Q171" s="8" t="s">
        <v>139</v>
      </c>
      <c r="R171" s="8" t="s">
        <v>140</v>
      </c>
      <c r="S171" s="8" t="s">
        <v>141</v>
      </c>
      <c r="T171" s="9" t="s">
        <v>142</v>
      </c>
    </row>
    <row r="172" spans="2:20" hidden="1">
      <c r="B172" s="1"/>
      <c r="C172" s="79"/>
      <c r="D172" s="79"/>
      <c r="E172" s="2">
        <f ca="1">OFFSET('Tb- Conexões'!A$2,$F$138+1,0)</f>
        <v>25</v>
      </c>
      <c r="F172" s="2">
        <f ca="1">OFFSET('Tb- Conexões'!B$2,$F$138+1,0)</f>
        <v>1.5</v>
      </c>
      <c r="G172" s="2">
        <f ca="1">OFFSET('Tb- Conexões'!C$2,$F$138+1,0)</f>
        <v>0.7</v>
      </c>
      <c r="H172" s="2">
        <f ca="1">OFFSET('Tb- Conexões'!D$2,$F$138+1,0)</f>
        <v>0.6</v>
      </c>
      <c r="I172" s="2">
        <f ca="1">OFFSET('Tb- Conexões'!E$2,$F$138+1,0)</f>
        <v>0.4</v>
      </c>
      <c r="J172" s="2">
        <f ca="1">OFFSET('Tb- Conexões'!F$2,$F$138+1,0)</f>
        <v>0.9</v>
      </c>
      <c r="K172" s="2">
        <f ca="1">OFFSET('Tb- Conexões'!G$2,$F$138+1,0)</f>
        <v>3.1</v>
      </c>
      <c r="L172" s="2">
        <f ca="1">OFFSET('Tb- Conexões'!H$2,$F$138+1,0)</f>
        <v>0.5</v>
      </c>
      <c r="M172" s="2">
        <f ca="1">OFFSET('Tb- Conexões'!I$2,$F$138+1,0)</f>
        <v>1.2</v>
      </c>
      <c r="N172" s="2">
        <f ca="1">OFFSET('Tb- Conexões'!J$2,$F$138+1,0)</f>
        <v>1.3</v>
      </c>
      <c r="O172" s="2">
        <f ca="1">OFFSET('Tb- Conexões'!K$2,$F$138+1,0)</f>
        <v>13.3</v>
      </c>
      <c r="P172" s="2">
        <f ca="1">OFFSET('Tb- Conexões'!L$2,$F$138+1,0)</f>
        <v>3.8</v>
      </c>
      <c r="Q172" s="2">
        <f ca="1">OFFSET('Tb- Conexões'!M$2,$F$138+1,0)</f>
        <v>5.8</v>
      </c>
      <c r="R172" s="2">
        <f ca="1">OFFSET('Tb- Conexões'!N$2,$F$138+1,0)</f>
        <v>15</v>
      </c>
      <c r="S172" s="2">
        <f ca="1">OFFSET('Tb- Conexões'!O$2,$F$138+1,0)</f>
        <v>0.3</v>
      </c>
      <c r="T172" s="2">
        <f ca="1">OFFSET('Tb- Conexões'!P$2,$F$138+1,0)</f>
        <v>8.4</v>
      </c>
    </row>
    <row r="173" spans="2:20" ht="15.75" thickBot="1">
      <c r="B173" s="1"/>
      <c r="C173" s="79"/>
      <c r="D173" s="79"/>
      <c r="K173" s="2"/>
    </row>
    <row r="174" spans="2:20">
      <c r="B174" s="267" t="s">
        <v>248</v>
      </c>
      <c r="C174" s="268"/>
      <c r="D174" s="268"/>
      <c r="E174" s="268"/>
      <c r="F174" s="268"/>
      <c r="G174" s="268"/>
      <c r="H174" s="268"/>
      <c r="I174" s="268"/>
      <c r="J174" s="269"/>
      <c r="K174" s="2"/>
    </row>
    <row r="175" spans="2:20">
      <c r="B175" s="263" t="s">
        <v>186</v>
      </c>
      <c r="C175" s="264"/>
      <c r="D175" s="264"/>
      <c r="E175" s="264"/>
      <c r="F175" s="266" t="s">
        <v>118</v>
      </c>
      <c r="G175" s="266" t="s">
        <v>73</v>
      </c>
      <c r="H175" s="266" t="s">
        <v>194</v>
      </c>
      <c r="I175" s="68"/>
      <c r="J175" s="80"/>
      <c r="K175" s="2"/>
      <c r="L175" s="236" t="s">
        <v>199</v>
      </c>
    </row>
    <row r="176" spans="2:20">
      <c r="B176" s="263" t="s">
        <v>187</v>
      </c>
      <c r="C176" s="264"/>
      <c r="D176" s="264" t="s">
        <v>188</v>
      </c>
      <c r="E176" s="264"/>
      <c r="F176" s="266"/>
      <c r="G176" s="266"/>
      <c r="H176" s="266"/>
      <c r="I176" s="68"/>
      <c r="J176" s="80"/>
      <c r="K176" s="2"/>
      <c r="L176" s="236"/>
      <c r="M176" s="2" t="s">
        <v>197</v>
      </c>
      <c r="N176" s="2" t="s">
        <v>205</v>
      </c>
      <c r="O176" s="2" t="s">
        <v>206</v>
      </c>
    </row>
    <row r="177" spans="2:20">
      <c r="B177" s="81">
        <v>8</v>
      </c>
      <c r="C177" s="7" t="s">
        <v>116</v>
      </c>
      <c r="D177" s="7" t="s">
        <v>192</v>
      </c>
      <c r="E177" s="7" t="s">
        <v>117</v>
      </c>
      <c r="F177" s="281">
        <v>3</v>
      </c>
      <c r="G177" s="167">
        <v>0.4</v>
      </c>
      <c r="H177" s="168">
        <f>0.3*(SQRT(G177))/3.6</f>
        <v>5.2704627669472981E-2</v>
      </c>
      <c r="I177" s="68"/>
      <c r="J177" s="80"/>
      <c r="K177" s="2"/>
      <c r="L177" s="2">
        <f>H177/1000</f>
        <v>5.2704627669472979E-5</v>
      </c>
      <c r="M177" s="2">
        <v>140</v>
      </c>
      <c r="N177" s="2">
        <f>1.01*10^-6</f>
        <v>1.0099999999999999E-6</v>
      </c>
      <c r="O177" s="2">
        <v>1E-4</v>
      </c>
      <c r="Q177" s="2" t="s">
        <v>201</v>
      </c>
      <c r="R177" s="73">
        <f ca="1">(4*L177)/(3.1416*($E191/1000)^2)</f>
        <v>0.10736873474809874</v>
      </c>
    </row>
    <row r="178" spans="2:20">
      <c r="B178" s="82"/>
      <c r="C178" s="68"/>
      <c r="D178" s="68"/>
      <c r="E178" s="68"/>
      <c r="F178" s="68"/>
      <c r="G178" s="68"/>
      <c r="H178" s="68"/>
      <c r="I178" s="68"/>
      <c r="J178" s="80"/>
      <c r="K178" s="2"/>
      <c r="Q178" s="2" t="s">
        <v>202</v>
      </c>
      <c r="R178" s="73">
        <f ca="1">R177*($E191/1000)/N177</f>
        <v>2657.6419492103655</v>
      </c>
    </row>
    <row r="179" spans="2:20">
      <c r="B179" s="82"/>
      <c r="C179" s="265" t="s">
        <v>198</v>
      </c>
      <c r="D179" s="167">
        <v>1</v>
      </c>
      <c r="E179" s="241" t="s">
        <v>132</v>
      </c>
      <c r="F179" s="241"/>
      <c r="G179" s="7">
        <f ca="1">IF(E179=$F190,$F191,IF(E179=$G190,$G191,IF(E179=$H190,$H191,IF(E179=$I190,$I191,IF(E179=$J190,$J191,IF(E179=$K190,$K191,IF(E179=$L190,$L191,IF(E179=$M190,$M191,IF(E179=$N190,$N191,IF(E179=$O190,$O191,IF(E179=$P190,$P191,IF(E179=$Q190,$Q191,IF(E179=$R190,$R191,IF(E179=$S190,$S191,IF(E179=$T190,$T191,IF(E179="-","-"))))))))))))))))</f>
        <v>0.9</v>
      </c>
      <c r="H179" s="7">
        <f ca="1">IF(G179="-","-",G179*D179)</f>
        <v>0.9</v>
      </c>
      <c r="I179" s="68"/>
      <c r="J179" s="80"/>
      <c r="K179" s="2"/>
      <c r="Q179" s="2" t="s">
        <v>200</v>
      </c>
      <c r="R179" s="73">
        <f ca="1">0.25/(LOG(0.27*(O177/($E191/1000))+(5.74/R178^0.9))^2)</f>
        <v>5.0084013473354408E-2</v>
      </c>
    </row>
    <row r="180" spans="2:20">
      <c r="B180" s="82"/>
      <c r="C180" s="265"/>
      <c r="D180" s="167"/>
      <c r="E180" s="241" t="s">
        <v>56</v>
      </c>
      <c r="F180" s="241"/>
      <c r="G180" s="7" t="str">
        <f>IF(E180=$F190,$F191,IF(E180=$G190,$G191,IF(E180=$H190,$H191,IF(E180=$I190,$I191,IF(E180=$J190,$J191,IF(E180=$K190,$K191,IF(E180=$L190,$L191,IF(E180=$M190,$M191,IF(E180=$N190,$N191,IF(E180=$O190,$O191,IF(E180=$P190,$P191,IF(E180=$Q190,$Q191,IF(E180=$R190,$R191,IF(E180=$S190,$S191,IF(E180=$T190,$T191,IF(E180="-","-"))))))))))))))))</f>
        <v>-</v>
      </c>
      <c r="H180" s="7" t="str">
        <f>IF(G180="-","-",G180*D180)</f>
        <v>-</v>
      </c>
      <c r="I180" s="68"/>
      <c r="J180" s="80"/>
      <c r="K180" s="2"/>
      <c r="Q180" s="2" t="s">
        <v>203</v>
      </c>
      <c r="R180" s="73">
        <f ca="1">R179*(I186/($E191/1000))*(R177^2/(2*9.81))</f>
        <v>1.2948172238687254E-3</v>
      </c>
    </row>
    <row r="181" spans="2:20">
      <c r="B181" s="82"/>
      <c r="C181" s="265"/>
      <c r="D181" s="167"/>
      <c r="E181" s="241" t="s">
        <v>56</v>
      </c>
      <c r="F181" s="241"/>
      <c r="G181" s="7" t="str">
        <f>IF(E181=$F190,$F191,IF(E181=$G190,$G191,IF(E181=$H190,$H191,IF(E181=$I190,$I191,IF(E181=$J190,$J191,IF(E181=$K190,$K191,IF(E181=$L190,$L191,IF(E181=$M190,$M191,IF(E181=$N190,$N191,IF(E181=$O190,$O191,IF(E181=$P190,$P191,IF(E181=$Q190,$Q191,IF(E181=$R190,$R191,IF(E181=$S190,$S191,IF(E181=$T190,$T191,IF(E181="-","-"))))))))))))))))</f>
        <v>-</v>
      </c>
      <c r="H181" s="7" t="str">
        <f>IF(G181="-","-",G181*D181)</f>
        <v>-</v>
      </c>
      <c r="I181" s="68"/>
      <c r="J181" s="80"/>
      <c r="K181" s="2"/>
    </row>
    <row r="182" spans="2:20">
      <c r="B182" s="82"/>
      <c r="C182" s="265"/>
      <c r="D182" s="167"/>
      <c r="E182" s="241" t="s">
        <v>56</v>
      </c>
      <c r="F182" s="241"/>
      <c r="G182" s="7" t="str">
        <f>IF(E182=$F190,$F191,IF(E182=$G190,$G191,IF(E182=$H190,$H191,IF(E182=$I190,$I191,IF(E182=$J190,$J191,IF(E182=$K190,$K191,IF(E182=$L190,$L191,IF(E182=$M190,$M191,IF(E182=$N190,$N191,IF(E182=$O190,$O191,IF(E182=$P190,$P191,IF(E182=$Q190,$Q191,IF(E182=$R190,$R191,IF(E182=$S190,$S191,IF(E182=$T190,$T191,IF(E182="-","-"))))))))))))))))</f>
        <v>-</v>
      </c>
      <c r="H182" s="7" t="str">
        <f>IF(G182="-","-",G182*D182)</f>
        <v>-</v>
      </c>
      <c r="I182" s="68"/>
      <c r="J182" s="80"/>
      <c r="K182" s="2"/>
    </row>
    <row r="183" spans="2:20">
      <c r="B183" s="82"/>
      <c r="C183" s="265"/>
      <c r="D183" s="167"/>
      <c r="E183" s="241" t="s">
        <v>56</v>
      </c>
      <c r="F183" s="241"/>
      <c r="G183" s="7" t="str">
        <f>IF(E183=$F$18,$F$19,IF(E183=$G$18,$G$19,IF(E183=$H$18,$H$19,IF(E183=$I$18,$I$19,IF(E183=$J$18,$J$19,IF(E183=$K$18,$K$19,IF(E183=$L$18,$L$19,IF(E183=$M$18,$M$19,IF(E183=$N$18,$N$19,IF(E183=$O$18,$O$19,IF(E183=$P$18,$P$19,IF(E183=$Q$18,$Q$19,IF(E183=$R$18,$R$19,IF(E183=$S$18,$S$19,IF(E183=$T$18,$T$19,IF(E183="-","-"))))))))))))))))</f>
        <v>-</v>
      </c>
      <c r="H183" s="7" t="str">
        <f>IF(G183="-","-",G183*D183)</f>
        <v>-</v>
      </c>
      <c r="I183" s="68"/>
      <c r="J183" s="80"/>
      <c r="K183" s="2"/>
    </row>
    <row r="184" spans="2:20">
      <c r="B184" s="82"/>
      <c r="C184" s="68"/>
      <c r="D184" s="68"/>
      <c r="E184" s="68"/>
      <c r="F184" s="68"/>
      <c r="G184" s="68"/>
      <c r="H184" s="68"/>
      <c r="I184" s="68"/>
      <c r="J184" s="80"/>
      <c r="K184" s="2"/>
    </row>
    <row r="185" spans="2:20" s="67" customFormat="1" ht="30">
      <c r="B185" s="83"/>
      <c r="C185" s="265" t="s">
        <v>210</v>
      </c>
      <c r="D185" s="265"/>
      <c r="E185" s="265"/>
      <c r="F185" s="110" t="s">
        <v>175</v>
      </c>
      <c r="G185" s="110" t="s">
        <v>208</v>
      </c>
      <c r="H185" s="110" t="s">
        <v>209</v>
      </c>
      <c r="I185" s="110" t="s">
        <v>229</v>
      </c>
      <c r="J185" s="90" t="s">
        <v>119</v>
      </c>
      <c r="K185" s="2"/>
      <c r="L185" s="69"/>
    </row>
    <row r="186" spans="2:20">
      <c r="B186" s="82"/>
      <c r="C186" s="182" t="s">
        <v>193</v>
      </c>
      <c r="D186" s="182"/>
      <c r="E186" s="182"/>
      <c r="F186" s="74">
        <f ca="1">(0.000874*(L177^1.75))/(($E191/1000)^4.75)</f>
        <v>1.1601969068263942E-3</v>
      </c>
      <c r="G186" s="251">
        <f ca="1">SUM(H179:H182)</f>
        <v>0.9</v>
      </c>
      <c r="H186" s="248">
        <v>0.2</v>
      </c>
      <c r="I186" s="246">
        <f ca="1">G186+H186</f>
        <v>1.1000000000000001</v>
      </c>
      <c r="J186" s="86">
        <f ca="1">F186*$I$147</f>
        <v>5.8589943794732915E-3</v>
      </c>
      <c r="K186" s="2"/>
    </row>
    <row r="187" spans="2:20">
      <c r="B187" s="82"/>
      <c r="C187" s="182" t="s">
        <v>196</v>
      </c>
      <c r="D187" s="182"/>
      <c r="E187" s="182"/>
      <c r="F187" s="74">
        <f ca="1">(10.646*L177^1.852)/(M177^1.852*($E191/1000)^4.87)</f>
        <v>8.5399117309388386E-4</v>
      </c>
      <c r="G187" s="251"/>
      <c r="H187" s="248"/>
      <c r="I187" s="246"/>
      <c r="J187" s="86">
        <f ca="1">F187*$I$147</f>
        <v>4.3126554241241137E-3</v>
      </c>
      <c r="K187" s="2"/>
    </row>
    <row r="188" spans="2:20">
      <c r="B188" s="82"/>
      <c r="C188" s="182" t="s">
        <v>204</v>
      </c>
      <c r="D188" s="182"/>
      <c r="E188" s="182"/>
      <c r="F188" s="74">
        <f ca="1">R180/I186</f>
        <v>1.1771065671533866E-3</v>
      </c>
      <c r="G188" s="251"/>
      <c r="H188" s="248"/>
      <c r="I188" s="246"/>
      <c r="J188" s="86">
        <f ca="1">F188*$I$147</f>
        <v>5.9443881641246029E-3</v>
      </c>
      <c r="K188" s="2"/>
    </row>
    <row r="189" spans="2:20">
      <c r="B189" s="1"/>
      <c r="K189" s="2"/>
    </row>
    <row r="190" spans="2:20" ht="55.5" hidden="1" customHeight="1">
      <c r="B190" s="1"/>
      <c r="C190" s="79"/>
      <c r="D190" s="79"/>
      <c r="E190" s="17" t="s">
        <v>118</v>
      </c>
      <c r="F190" s="17" t="s">
        <v>128</v>
      </c>
      <c r="G190" s="8" t="s">
        <v>129</v>
      </c>
      <c r="H190" s="8" t="s">
        <v>130</v>
      </c>
      <c r="I190" s="8" t="s">
        <v>131</v>
      </c>
      <c r="J190" s="8" t="s">
        <v>132</v>
      </c>
      <c r="K190" s="8" t="s">
        <v>133</v>
      </c>
      <c r="L190" s="8" t="s">
        <v>134</v>
      </c>
      <c r="M190" s="8" t="s">
        <v>135</v>
      </c>
      <c r="N190" s="8" t="s">
        <v>136</v>
      </c>
      <c r="O190" s="8" t="s">
        <v>137</v>
      </c>
      <c r="P190" s="8" t="s">
        <v>138</v>
      </c>
      <c r="Q190" s="8" t="s">
        <v>139</v>
      </c>
      <c r="R190" s="8" t="s">
        <v>140</v>
      </c>
      <c r="S190" s="8" t="s">
        <v>141</v>
      </c>
      <c r="T190" s="9" t="s">
        <v>142</v>
      </c>
    </row>
    <row r="191" spans="2:20" hidden="1">
      <c r="B191" s="1"/>
      <c r="C191" s="79"/>
      <c r="D191" s="79"/>
      <c r="E191" s="2">
        <f ca="1">OFFSET('Tb- Conexões'!A$2,$F$138+1,0)</f>
        <v>25</v>
      </c>
      <c r="F191" s="2">
        <f ca="1">OFFSET('Tb- Conexões'!B$2,$F$138+1,0)</f>
        <v>1.5</v>
      </c>
      <c r="G191" s="2">
        <f ca="1">OFFSET('Tb- Conexões'!C$2,$F$138+1,0)</f>
        <v>0.7</v>
      </c>
      <c r="H191" s="2">
        <f ca="1">OFFSET('Tb- Conexões'!D$2,$F$138+1,0)</f>
        <v>0.6</v>
      </c>
      <c r="I191" s="2">
        <f ca="1">OFFSET('Tb- Conexões'!E$2,$F$138+1,0)</f>
        <v>0.4</v>
      </c>
      <c r="J191" s="2">
        <f ca="1">OFFSET('Tb- Conexões'!F$2,$F$138+1,0)</f>
        <v>0.9</v>
      </c>
      <c r="K191" s="2">
        <f ca="1">OFFSET('Tb- Conexões'!G$2,$F$138+1,0)</f>
        <v>3.1</v>
      </c>
      <c r="L191" s="2">
        <f ca="1">OFFSET('Tb- Conexões'!H$2,$F$138+1,0)</f>
        <v>0.5</v>
      </c>
      <c r="M191" s="2">
        <f ca="1">OFFSET('Tb- Conexões'!I$2,$F$138+1,0)</f>
        <v>1.2</v>
      </c>
      <c r="N191" s="2">
        <f ca="1">OFFSET('Tb- Conexões'!J$2,$F$138+1,0)</f>
        <v>1.3</v>
      </c>
      <c r="O191" s="2">
        <f ca="1">OFFSET('Tb- Conexões'!K$2,$F$138+1,0)</f>
        <v>13.3</v>
      </c>
      <c r="P191" s="2">
        <f ca="1">OFFSET('Tb- Conexões'!L$2,$F$138+1,0)</f>
        <v>3.8</v>
      </c>
      <c r="Q191" s="2">
        <f ca="1">OFFSET('Tb- Conexões'!M$2,$F$138+1,0)</f>
        <v>5.8</v>
      </c>
      <c r="R191" s="2">
        <f ca="1">OFFSET('Tb- Conexões'!N$2,$F$138+1,0)</f>
        <v>15</v>
      </c>
      <c r="S191" s="2">
        <f ca="1">OFFSET('Tb- Conexões'!O$2,$F$138+1,0)</f>
        <v>0.3</v>
      </c>
      <c r="T191" s="2">
        <f ca="1">OFFSET('Tb- Conexões'!P$2,$F$138+1,0)</f>
        <v>8.4</v>
      </c>
    </row>
    <row r="192" spans="2:20" ht="15.75" thickBot="1">
      <c r="B192" s="1"/>
      <c r="C192" s="79"/>
      <c r="D192" s="79"/>
      <c r="K192" s="2"/>
    </row>
    <row r="193" spans="2:18">
      <c r="B193" s="267" t="s">
        <v>249</v>
      </c>
      <c r="C193" s="268"/>
      <c r="D193" s="268"/>
      <c r="E193" s="268"/>
      <c r="F193" s="268"/>
      <c r="G193" s="268"/>
      <c r="H193" s="268"/>
      <c r="I193" s="268"/>
      <c r="J193" s="269"/>
      <c r="K193" s="2"/>
    </row>
    <row r="194" spans="2:18">
      <c r="B194" s="263" t="s">
        <v>186</v>
      </c>
      <c r="C194" s="264"/>
      <c r="D194" s="264"/>
      <c r="E194" s="264"/>
      <c r="F194" s="266" t="s">
        <v>118</v>
      </c>
      <c r="G194" s="266" t="s">
        <v>73</v>
      </c>
      <c r="H194" s="266" t="s">
        <v>194</v>
      </c>
      <c r="I194" s="68"/>
      <c r="J194" s="80"/>
      <c r="K194" s="2"/>
      <c r="L194" s="236" t="s">
        <v>199</v>
      </c>
    </row>
    <row r="195" spans="2:18">
      <c r="B195" s="263" t="s">
        <v>187</v>
      </c>
      <c r="C195" s="264"/>
      <c r="D195" s="264" t="s">
        <v>188</v>
      </c>
      <c r="E195" s="264"/>
      <c r="F195" s="266"/>
      <c r="G195" s="266"/>
      <c r="H195" s="266"/>
      <c r="I195" s="68"/>
      <c r="J195" s="80"/>
      <c r="K195" s="2"/>
      <c r="L195" s="236"/>
      <c r="M195" s="2" t="s">
        <v>197</v>
      </c>
      <c r="N195" s="2" t="s">
        <v>205</v>
      </c>
      <c r="O195" s="2" t="s">
        <v>206</v>
      </c>
    </row>
    <row r="196" spans="2:18">
      <c r="B196" s="81">
        <v>8</v>
      </c>
      <c r="C196" s="7" t="s">
        <v>117</v>
      </c>
      <c r="D196" s="7" t="s">
        <v>192</v>
      </c>
      <c r="E196" s="7" t="s">
        <v>120</v>
      </c>
      <c r="F196" s="281">
        <v>3</v>
      </c>
      <c r="G196" s="167">
        <v>0.1</v>
      </c>
      <c r="H196" s="168">
        <f>0.3*(SQRT(G196))/3.6</f>
        <v>2.635231383473649E-2</v>
      </c>
      <c r="I196" s="68"/>
      <c r="J196" s="80"/>
      <c r="K196" s="2"/>
      <c r="L196" s="2">
        <f>H196/1000</f>
        <v>2.6352313834736489E-5</v>
      </c>
      <c r="M196" s="2">
        <v>140</v>
      </c>
      <c r="N196" s="2">
        <f>1.01*10^-6</f>
        <v>1.0099999999999999E-6</v>
      </c>
      <c r="O196" s="2">
        <v>1E-4</v>
      </c>
      <c r="Q196" s="2" t="s">
        <v>201</v>
      </c>
      <c r="R196" s="73">
        <f ca="1">(4*L196)/(3.1416*($E210/1000)^2)</f>
        <v>5.3684367374049372E-2</v>
      </c>
    </row>
    <row r="197" spans="2:18">
      <c r="B197" s="82"/>
      <c r="C197" s="68"/>
      <c r="D197" s="68"/>
      <c r="E197" s="68"/>
      <c r="F197" s="68"/>
      <c r="G197" s="68"/>
      <c r="H197" s="68"/>
      <c r="I197" s="68"/>
      <c r="J197" s="80"/>
      <c r="K197" s="2"/>
      <c r="Q197" s="2" t="s">
        <v>202</v>
      </c>
      <c r="R197" s="73">
        <f ca="1">R196*($E210/1000)/N196</f>
        <v>1328.8209746051828</v>
      </c>
    </row>
    <row r="198" spans="2:18">
      <c r="B198" s="82"/>
      <c r="C198" s="265" t="s">
        <v>198</v>
      </c>
      <c r="D198" s="167">
        <v>2</v>
      </c>
      <c r="E198" s="241" t="s">
        <v>128</v>
      </c>
      <c r="F198" s="241"/>
      <c r="G198" s="7">
        <f ca="1">IF(E198=$F209,$F210,IF(E198=$G209,$G210,IF(E198=$H209,$H210,IF(E198=$I209,$I210,IF(E198=$J209,$J210,IF(E198=$K209,$K210,IF(E198=$L209,$L210,IF(E198=$M209,$M210,IF(E198=$N209,$N210,IF(E198=$O209,$O210,IF(E198=$P209,$P210,IF(E198=$Q209,$Q210,IF(E198=$R209,$R210,IF(E198=$S209,$S210,IF(E198=$T209,$T210,IF(E198="-","-"))))))))))))))))</f>
        <v>1.5</v>
      </c>
      <c r="H198" s="7">
        <f ca="1">IF(G198="-","-",G198*D198)</f>
        <v>3</v>
      </c>
      <c r="I198" s="68"/>
      <c r="J198" s="80"/>
      <c r="K198" s="2"/>
      <c r="Q198" s="2" t="s">
        <v>200</v>
      </c>
      <c r="R198" s="73">
        <f ca="1">0.25/(LOG(0.27*(O196/($E210/1000))+(5.74/R197^0.9))^2)</f>
        <v>6.2356859305047495E-2</v>
      </c>
    </row>
    <row r="199" spans="2:18">
      <c r="B199" s="82"/>
      <c r="C199" s="265"/>
      <c r="D199" s="167">
        <v>1</v>
      </c>
      <c r="E199" s="241" t="s">
        <v>140</v>
      </c>
      <c r="F199" s="241"/>
      <c r="G199" s="7">
        <f ca="1">IF(E199=$F209,$F210,IF(E199=$G209,$G210,IF(E199=$H209,$H210,IF(E199=$I209,$I210,IF(E199=$J209,$J210,IF(E199=$K209,$K210,IF(E199=$L209,$L210,IF(E199=$M209,$M210,IF(E199=$N209,$N210,IF(E199=$O209,$O210,IF(E199=$P209,$P210,IF(E199=$Q209,$Q210,IF(E199=$R209,$R210,IF(E199=$S209,$S210,IF(E199=$T209,$T210,IF(E199="-","-"))))))))))))))))</f>
        <v>15</v>
      </c>
      <c r="H199" s="7">
        <f ca="1">IF(G199="-","-",G199*D199)</f>
        <v>15</v>
      </c>
      <c r="I199" s="68"/>
      <c r="J199" s="80"/>
      <c r="K199" s="2"/>
      <c r="Q199" s="2" t="s">
        <v>203</v>
      </c>
      <c r="R199" s="73">
        <f ca="1">R198*(I205/($E210/1000))*(R196^2/(2*9.81))</f>
        <v>7.4376705716278973E-3</v>
      </c>
    </row>
    <row r="200" spans="2:18">
      <c r="B200" s="82"/>
      <c r="C200" s="265"/>
      <c r="D200" s="167"/>
      <c r="E200" s="241" t="s">
        <v>56</v>
      </c>
      <c r="F200" s="241"/>
      <c r="G200" s="7" t="str">
        <f>IF(E200=$F209,$F210,IF(E200=$G209,$G210,IF(E200=$H209,$H210,IF(E200=$I209,$I210,IF(E200=$J209,$J210,IF(E200=$K209,$K210,IF(E200=$L209,$L210,IF(E200=$M209,$M210,IF(E200=$N209,$N210,IF(E200=$O209,$O210,IF(E200=$P209,$P210,IF(E200=$Q209,$Q210,IF(E200=$R209,$R210,IF(E200=$S209,$S210,IF(E200=$T209,$T210,IF(E200="-","-"))))))))))))))))</f>
        <v>-</v>
      </c>
      <c r="H200" s="7" t="str">
        <f>IF(G200="-","-",G200*D200)</f>
        <v>-</v>
      </c>
      <c r="I200" s="68"/>
      <c r="J200" s="80"/>
      <c r="K200" s="2"/>
    </row>
    <row r="201" spans="2:18">
      <c r="B201" s="82"/>
      <c r="C201" s="265"/>
      <c r="D201" s="167"/>
      <c r="E201" s="241" t="s">
        <v>56</v>
      </c>
      <c r="F201" s="241"/>
      <c r="G201" s="7" t="str">
        <f>IF(E201=$F209,$F210,IF(E201=$G209,$G210,IF(E201=$H209,$H210,IF(E201=$I209,$I210,IF(E201=$J209,$J210,IF(E201=$K209,$K210,IF(E201=$L209,$L210,IF(E201=$M209,$M210,IF(E201=$N209,$N210,IF(E201=$O209,$O210,IF(E201=$P209,$P210,IF(E201=$Q209,$Q210,IF(E201=$R209,$R210,IF(E201=$S209,$S210,IF(E201=$T209,$T210,IF(E201="-","-"))))))))))))))))</f>
        <v>-</v>
      </c>
      <c r="H201" s="7" t="str">
        <f>IF(G201="-","-",G201*D201)</f>
        <v>-</v>
      </c>
      <c r="I201" s="68"/>
      <c r="J201" s="80"/>
      <c r="K201" s="2"/>
    </row>
    <row r="202" spans="2:18">
      <c r="B202" s="82"/>
      <c r="C202" s="265"/>
      <c r="D202" s="167"/>
      <c r="E202" s="241" t="s">
        <v>56</v>
      </c>
      <c r="F202" s="241"/>
      <c r="G202" s="7" t="str">
        <f>IF(E202=$F$18,$F$19,IF(E202=$G$18,$G$19,IF(E202=$H$18,$H$19,IF(E202=$I$18,$I$19,IF(E202=$J$18,$J$19,IF(E202=$K$18,$K$19,IF(E202=$L$18,$L$19,IF(E202=$M$18,$M$19,IF(E202=$N$18,$N$19,IF(E202=$O$18,$O$19,IF(E202=$P$18,$P$19,IF(E202=$Q$18,$Q$19,IF(E202=$R$18,$R$19,IF(E202=$S$18,$S$19,IF(E202=$T$18,$T$19,IF(E202="-","-"))))))))))))))))</f>
        <v>-</v>
      </c>
      <c r="H202" s="7" t="str">
        <f>IF(G202="-","-",G202*D202)</f>
        <v>-</v>
      </c>
      <c r="I202" s="68"/>
      <c r="J202" s="80"/>
      <c r="K202" s="2"/>
    </row>
    <row r="203" spans="2:18">
      <c r="B203" s="82"/>
      <c r="C203" s="68"/>
      <c r="D203" s="68"/>
      <c r="E203" s="68"/>
      <c r="F203" s="68"/>
      <c r="G203" s="68"/>
      <c r="H203" s="68"/>
      <c r="I203" s="68"/>
      <c r="J203" s="80"/>
      <c r="K203" s="2"/>
    </row>
    <row r="204" spans="2:18" s="67" customFormat="1" ht="30">
      <c r="B204" s="83"/>
      <c r="C204" s="265" t="s">
        <v>210</v>
      </c>
      <c r="D204" s="265"/>
      <c r="E204" s="265"/>
      <c r="F204" s="110" t="s">
        <v>175</v>
      </c>
      <c r="G204" s="110" t="s">
        <v>208</v>
      </c>
      <c r="H204" s="110" t="s">
        <v>209</v>
      </c>
      <c r="I204" s="110" t="s">
        <v>229</v>
      </c>
      <c r="J204" s="90" t="s">
        <v>119</v>
      </c>
      <c r="K204" s="2"/>
      <c r="L204" s="69"/>
    </row>
    <row r="205" spans="2:18">
      <c r="B205" s="82"/>
      <c r="C205" s="182" t="s">
        <v>193</v>
      </c>
      <c r="D205" s="182"/>
      <c r="E205" s="182"/>
      <c r="F205" s="74">
        <f ca="1">(0.000874*(L196^1.75))/(($E210/1000)^4.75)</f>
        <v>3.4492860410052431E-4</v>
      </c>
      <c r="G205" s="251">
        <f ca="1">SUM(H198:H201)</f>
        <v>18</v>
      </c>
      <c r="H205" s="248">
        <v>2.2999999999999998</v>
      </c>
      <c r="I205" s="246">
        <f ca="1">G205+H205</f>
        <v>20.3</v>
      </c>
      <c r="J205" s="86">
        <f ca="1">F205*$I$147</f>
        <v>1.741889450707648E-3</v>
      </c>
      <c r="K205" s="2"/>
    </row>
    <row r="206" spans="2:18">
      <c r="B206" s="82"/>
      <c r="C206" s="182" t="s">
        <v>196</v>
      </c>
      <c r="D206" s="182"/>
      <c r="E206" s="182"/>
      <c r="F206" s="74">
        <f ca="1">(10.646*L196^1.852)/(M196^1.852*($E210/1000)^4.87)</f>
        <v>2.3656246114478474E-4</v>
      </c>
      <c r="G206" s="251"/>
      <c r="H206" s="248"/>
      <c r="I206" s="246"/>
      <c r="J206" s="86">
        <f ca="1">F206*$I$147</f>
        <v>1.1946404287811632E-3</v>
      </c>
      <c r="K206" s="2"/>
    </row>
    <row r="207" spans="2:18">
      <c r="B207" s="82"/>
      <c r="C207" s="182" t="s">
        <v>204</v>
      </c>
      <c r="D207" s="182"/>
      <c r="E207" s="182"/>
      <c r="F207" s="74">
        <f ca="1">R199/I205</f>
        <v>3.6638771288807374E-4</v>
      </c>
      <c r="G207" s="251"/>
      <c r="H207" s="248"/>
      <c r="I207" s="246"/>
      <c r="J207" s="86">
        <f ca="1">F207*$I$147</f>
        <v>1.8502579500847727E-3</v>
      </c>
      <c r="K207" s="2"/>
    </row>
    <row r="208" spans="2:18">
      <c r="B208" s="1"/>
      <c r="K208" s="2"/>
    </row>
    <row r="209" spans="2:20" ht="55.5" hidden="1" customHeight="1">
      <c r="B209" s="1"/>
      <c r="C209" s="79"/>
      <c r="D209" s="79"/>
      <c r="E209" s="17" t="s">
        <v>118</v>
      </c>
      <c r="F209" s="17" t="s">
        <v>128</v>
      </c>
      <c r="G209" s="8" t="s">
        <v>129</v>
      </c>
      <c r="H209" s="8" t="s">
        <v>130</v>
      </c>
      <c r="I209" s="8" t="s">
        <v>131</v>
      </c>
      <c r="J209" s="8" t="s">
        <v>132</v>
      </c>
      <c r="K209" s="8" t="s">
        <v>133</v>
      </c>
      <c r="L209" s="8" t="s">
        <v>134</v>
      </c>
      <c r="M209" s="8" t="s">
        <v>135</v>
      </c>
      <c r="N209" s="8" t="s">
        <v>136</v>
      </c>
      <c r="O209" s="8" t="s">
        <v>137</v>
      </c>
      <c r="P209" s="8" t="s">
        <v>138</v>
      </c>
      <c r="Q209" s="8" t="s">
        <v>139</v>
      </c>
      <c r="R209" s="8" t="s">
        <v>140</v>
      </c>
      <c r="S209" s="8" t="s">
        <v>141</v>
      </c>
      <c r="T209" s="9" t="s">
        <v>142</v>
      </c>
    </row>
    <row r="210" spans="2:20" hidden="1">
      <c r="B210" s="1"/>
      <c r="C210" s="79"/>
      <c r="D210" s="79"/>
      <c r="E210" s="2">
        <f ca="1">OFFSET('Tb- Conexões'!A$2,$F$138+1,0)</f>
        <v>25</v>
      </c>
      <c r="F210" s="2">
        <f ca="1">OFFSET('Tb- Conexões'!B$2,$F$138+1,0)</f>
        <v>1.5</v>
      </c>
      <c r="G210" s="2">
        <f ca="1">OFFSET('Tb- Conexões'!C$2,$F$138+1,0)</f>
        <v>0.7</v>
      </c>
      <c r="H210" s="2">
        <f ca="1">OFFSET('Tb- Conexões'!D$2,$F$138+1,0)</f>
        <v>0.6</v>
      </c>
      <c r="I210" s="2">
        <f ca="1">OFFSET('Tb- Conexões'!E$2,$F$138+1,0)</f>
        <v>0.4</v>
      </c>
      <c r="J210" s="2">
        <f ca="1">OFFSET('Tb- Conexões'!F$2,$F$138+1,0)</f>
        <v>0.9</v>
      </c>
      <c r="K210" s="2">
        <f ca="1">OFFSET('Tb- Conexões'!G$2,$F$138+1,0)</f>
        <v>3.1</v>
      </c>
      <c r="L210" s="2">
        <f ca="1">OFFSET('Tb- Conexões'!H$2,$F$138+1,0)</f>
        <v>0.5</v>
      </c>
      <c r="M210" s="2">
        <f ca="1">OFFSET('Tb- Conexões'!I$2,$F$138+1,0)</f>
        <v>1.2</v>
      </c>
      <c r="N210" s="2">
        <f ca="1">OFFSET('Tb- Conexões'!J$2,$F$138+1,0)</f>
        <v>1.3</v>
      </c>
      <c r="O210" s="2">
        <f ca="1">OFFSET('Tb- Conexões'!K$2,$F$138+1,0)</f>
        <v>13.3</v>
      </c>
      <c r="P210" s="2">
        <f ca="1">OFFSET('Tb- Conexões'!L$2,$F$138+1,0)</f>
        <v>3.8</v>
      </c>
      <c r="Q210" s="2">
        <f ca="1">OFFSET('Tb- Conexões'!M$2,$F$138+1,0)</f>
        <v>5.8</v>
      </c>
      <c r="R210" s="2">
        <f ca="1">OFFSET('Tb- Conexões'!N$2,$F$138+1,0)</f>
        <v>15</v>
      </c>
      <c r="S210" s="2">
        <f ca="1">OFFSET('Tb- Conexões'!O$2,$F$138+1,0)</f>
        <v>0.3</v>
      </c>
      <c r="T210" s="2">
        <f ca="1">OFFSET('Tb- Conexões'!P$2,$F$138+1,0)</f>
        <v>8.4</v>
      </c>
    </row>
    <row r="211" spans="2:20">
      <c r="B211" s="1"/>
      <c r="C211" s="79"/>
      <c r="D211" s="79"/>
      <c r="K211" s="2"/>
    </row>
    <row r="212" spans="2:20">
      <c r="B212" s="1"/>
    </row>
    <row r="213" spans="2:20" hidden="1">
      <c r="B213" s="1"/>
    </row>
    <row r="214" spans="2:20" hidden="1">
      <c r="B214" s="1"/>
      <c r="E214" s="7" t="s">
        <v>258</v>
      </c>
      <c r="F214" s="7"/>
      <c r="G214" s="7">
        <v>1.25</v>
      </c>
    </row>
    <row r="215" spans="2:20" hidden="1">
      <c r="B215" s="1"/>
      <c r="E215" s="7" t="s">
        <v>224</v>
      </c>
      <c r="F215" s="7"/>
      <c r="G215" s="7">
        <v>2.92</v>
      </c>
    </row>
    <row r="216" spans="2:20" hidden="1">
      <c r="B216" s="1"/>
      <c r="E216" s="7" t="s">
        <v>225</v>
      </c>
      <c r="F216" s="7"/>
      <c r="G216" s="7">
        <v>2.15</v>
      </c>
    </row>
    <row r="217" spans="2:20" hidden="1">
      <c r="B217" s="1"/>
    </row>
    <row r="218" spans="2:20" hidden="1">
      <c r="B218" s="1"/>
      <c r="E218" s="7" t="s">
        <v>226</v>
      </c>
      <c r="F218" s="7"/>
      <c r="G218" s="7">
        <f>G214+G215-G216</f>
        <v>2.02</v>
      </c>
    </row>
    <row r="219" spans="2:20">
      <c r="B219" s="1"/>
      <c r="F219" s="65"/>
      <c r="G219" s="65"/>
    </row>
    <row r="220" spans="2:20">
      <c r="B220" s="1"/>
      <c r="E220" s="152"/>
      <c r="F220" s="152"/>
      <c r="G220" s="152"/>
      <c r="H220" s="152"/>
      <c r="I220" s="68"/>
    </row>
    <row r="221" spans="2:20">
      <c r="B221" s="1"/>
      <c r="E221" s="273" t="s">
        <v>119</v>
      </c>
      <c r="F221" s="273"/>
      <c r="G221" s="155" t="s">
        <v>227</v>
      </c>
      <c r="H221" s="155" t="s">
        <v>228</v>
      </c>
      <c r="I221" s="274" t="s">
        <v>252</v>
      </c>
      <c r="J221" s="274"/>
    </row>
    <row r="222" spans="2:20">
      <c r="B222" s="1"/>
      <c r="E222" s="153" t="s">
        <v>193</v>
      </c>
      <c r="F222" s="153"/>
      <c r="G222" s="154">
        <f ca="1">SUM(J147+J128+J109+J90+J71+J52+J33+J14+J167+J186+J205)</f>
        <v>0.54355647012258812</v>
      </c>
      <c r="H222" s="106">
        <f ca="1">G$218-G222</f>
        <v>1.4764435298774119</v>
      </c>
      <c r="I222" s="275" t="str">
        <f ca="1">IF(H222&gt;=1,"Pressão suficiente","Pressão insuficiente")</f>
        <v>Pressão suficiente</v>
      </c>
      <c r="J222" s="275"/>
    </row>
    <row r="223" spans="2:20">
      <c r="B223" s="1"/>
      <c r="E223" s="153" t="s">
        <v>196</v>
      </c>
      <c r="F223" s="153"/>
      <c r="G223" s="154">
        <f ca="1">SUM(J148+J129+J110+J91+J72+J53+J34+J15+J168+J187+J206)</f>
        <v>0.4471093870371704</v>
      </c>
      <c r="H223" s="106">
        <f ca="1">G$218-G223</f>
        <v>1.5728906129628295</v>
      </c>
      <c r="I223" s="275" t="str">
        <f ca="1">IF(H223&gt;=1,"Pressão suficiente","Pressão insuficiente")</f>
        <v>Pressão suficiente</v>
      </c>
      <c r="J223" s="275"/>
    </row>
    <row r="224" spans="2:20">
      <c r="B224" s="1"/>
      <c r="E224" s="153" t="s">
        <v>204</v>
      </c>
      <c r="F224" s="153"/>
      <c r="G224" s="154">
        <f ca="1">SUM(J149+J130+J111+J92+J73+J54+J35+J16+J169+J188+J207)</f>
        <v>0.55366928598132625</v>
      </c>
      <c r="H224" s="106">
        <f ca="1">G$218-G224</f>
        <v>1.4663307140186737</v>
      </c>
      <c r="I224" s="275" t="str">
        <f ca="1">IF(H224&gt;=1,"Pressão suficiente","Pressão insuficiente")</f>
        <v>Pressão suficiente</v>
      </c>
      <c r="J224" s="275"/>
    </row>
    <row r="225" spans="2:22">
      <c r="B225" s="1"/>
      <c r="E225" s="68"/>
      <c r="F225" s="68"/>
      <c r="G225" s="68"/>
      <c r="H225" s="68"/>
      <c r="I225" s="68"/>
    </row>
    <row r="226" spans="2:22"/>
    <row r="227" spans="2:22" hidden="1">
      <c r="G227" s="103"/>
    </row>
    <row r="228" spans="2:22" hidden="1"/>
    <row r="229" spans="2:22" hidden="1"/>
    <row r="230" spans="2:22" hidden="1"/>
    <row r="231" spans="2:22" hidden="1"/>
    <row r="232" spans="2:22" hidden="1"/>
    <row r="233" spans="2:22" hidden="1"/>
    <row r="234" spans="2:22" hidden="1"/>
    <row r="235" spans="2:22" hidden="1"/>
    <row r="236" spans="2:22" ht="30" hidden="1">
      <c r="K236" s="2"/>
      <c r="S236" s="251" t="s">
        <v>119</v>
      </c>
      <c r="T236" s="251"/>
      <c r="U236" s="113" t="s">
        <v>250</v>
      </c>
    </row>
    <row r="237" spans="2:22" hidden="1">
      <c r="K237" s="2"/>
      <c r="S237" s="91" t="s">
        <v>193</v>
      </c>
      <c r="T237" s="91"/>
      <c r="U237" s="92">
        <v>1.4764435298774119</v>
      </c>
      <c r="V237" s="114"/>
    </row>
    <row r="238" spans="2:22" hidden="1">
      <c r="S238" s="91" t="s">
        <v>196</v>
      </c>
      <c r="T238" s="91"/>
      <c r="U238" s="92">
        <v>1.5728906129628295</v>
      </c>
    </row>
    <row r="239" spans="2:22" hidden="1">
      <c r="S239" s="91" t="s">
        <v>204</v>
      </c>
      <c r="T239" s="91"/>
      <c r="U239" s="92">
        <v>1.4663307140186737</v>
      </c>
    </row>
    <row r="240" spans="2:22" hidden="1"/>
    <row r="241" spans="11:11" hidden="1"/>
    <row r="242" spans="11:11" hidden="1"/>
    <row r="243" spans="11:11" hidden="1"/>
    <row r="244" spans="11:11" hidden="1"/>
    <row r="245" spans="11:11" hidden="1"/>
    <row r="246" spans="11:11" hidden="1"/>
    <row r="247" spans="11:11" hidden="1"/>
    <row r="248" spans="11:11" s="31" customFormat="1" hidden="1">
      <c r="K248"/>
    </row>
    <row r="249" spans="11:11"/>
  </sheetData>
  <sheetProtection password="E815" sheet="1" objects="1" scenarios="1" selectLockedCells="1"/>
  <dataConsolidate/>
  <mergeCells count="239">
    <mergeCell ref="C204:E204"/>
    <mergeCell ref="C205:E205"/>
    <mergeCell ref="G205:G207"/>
    <mergeCell ref="H205:H207"/>
    <mergeCell ref="I205:I207"/>
    <mergeCell ref="C206:E206"/>
    <mergeCell ref="C207:E207"/>
    <mergeCell ref="S236:T236"/>
    <mergeCell ref="L194:L195"/>
    <mergeCell ref="B195:C195"/>
    <mergeCell ref="D195:E195"/>
    <mergeCell ref="C198:C202"/>
    <mergeCell ref="E198:F198"/>
    <mergeCell ref="E199:F199"/>
    <mergeCell ref="E200:F200"/>
    <mergeCell ref="E201:F201"/>
    <mergeCell ref="E202:F202"/>
    <mergeCell ref="E221:F221"/>
    <mergeCell ref="I221:J221"/>
    <mergeCell ref="I222:J222"/>
    <mergeCell ref="I223:J223"/>
    <mergeCell ref="I224:J224"/>
    <mergeCell ref="C185:E185"/>
    <mergeCell ref="C186:E186"/>
    <mergeCell ref="G186:G188"/>
    <mergeCell ref="H186:H188"/>
    <mergeCell ref="I186:I188"/>
    <mergeCell ref="C187:E187"/>
    <mergeCell ref="C188:E188"/>
    <mergeCell ref="B193:J193"/>
    <mergeCell ref="B194:E194"/>
    <mergeCell ref="F194:F195"/>
    <mergeCell ref="G194:G195"/>
    <mergeCell ref="H194:H195"/>
    <mergeCell ref="B175:E175"/>
    <mergeCell ref="F175:F176"/>
    <mergeCell ref="G175:G176"/>
    <mergeCell ref="H175:H176"/>
    <mergeCell ref="L175:L176"/>
    <mergeCell ref="B176:C176"/>
    <mergeCell ref="D176:E176"/>
    <mergeCell ref="C168:E168"/>
    <mergeCell ref="C179:C183"/>
    <mergeCell ref="E179:F179"/>
    <mergeCell ref="E180:F180"/>
    <mergeCell ref="E181:F181"/>
    <mergeCell ref="E182:F182"/>
    <mergeCell ref="E183:F183"/>
    <mergeCell ref="L156:L157"/>
    <mergeCell ref="B157:C157"/>
    <mergeCell ref="D157:E157"/>
    <mergeCell ref="C160:C164"/>
    <mergeCell ref="E163:F163"/>
    <mergeCell ref="E164:F164"/>
    <mergeCell ref="I167:I169"/>
    <mergeCell ref="C169:E169"/>
    <mergeCell ref="B174:J174"/>
    <mergeCell ref="B1:J1"/>
    <mergeCell ref="B135:J135"/>
    <mergeCell ref="B2:J2"/>
    <mergeCell ref="B21:J21"/>
    <mergeCell ref="B40:J40"/>
    <mergeCell ref="B59:J59"/>
    <mergeCell ref="B78:J78"/>
    <mergeCell ref="B97:J97"/>
    <mergeCell ref="B116:J116"/>
    <mergeCell ref="C127:E127"/>
    <mergeCell ref="C128:E128"/>
    <mergeCell ref="G128:G130"/>
    <mergeCell ref="H128:H130"/>
    <mergeCell ref="I128:I130"/>
    <mergeCell ref="C129:E129"/>
    <mergeCell ref="C130:E130"/>
    <mergeCell ref="C108:E108"/>
    <mergeCell ref="C109:E109"/>
    <mergeCell ref="G109:G111"/>
    <mergeCell ref="H109:H111"/>
    <mergeCell ref="I109:I111"/>
    <mergeCell ref="C110:E110"/>
    <mergeCell ref="C111:E111"/>
    <mergeCell ref="C89:E89"/>
    <mergeCell ref="C146:E146"/>
    <mergeCell ref="C147:E147"/>
    <mergeCell ref="G147:G149"/>
    <mergeCell ref="H147:H149"/>
    <mergeCell ref="I147:I149"/>
    <mergeCell ref="C148:E148"/>
    <mergeCell ref="C149:E149"/>
    <mergeCell ref="C166:E166"/>
    <mergeCell ref="C167:E167"/>
    <mergeCell ref="G167:G169"/>
    <mergeCell ref="H167:H169"/>
    <mergeCell ref="E160:F160"/>
    <mergeCell ref="E161:F161"/>
    <mergeCell ref="E162:F162"/>
    <mergeCell ref="B155:J155"/>
    <mergeCell ref="B156:E156"/>
    <mergeCell ref="F156:F157"/>
    <mergeCell ref="G156:G157"/>
    <mergeCell ref="H156:H157"/>
    <mergeCell ref="L136:L137"/>
    <mergeCell ref="B137:C137"/>
    <mergeCell ref="D137:E137"/>
    <mergeCell ref="C140:C144"/>
    <mergeCell ref="E140:F140"/>
    <mergeCell ref="E141:F141"/>
    <mergeCell ref="E142:F142"/>
    <mergeCell ref="E143:F143"/>
    <mergeCell ref="E144:F144"/>
    <mergeCell ref="B136:E136"/>
    <mergeCell ref="F136:F137"/>
    <mergeCell ref="G136:G137"/>
    <mergeCell ref="H136:H137"/>
    <mergeCell ref="L117:L118"/>
    <mergeCell ref="B118:C118"/>
    <mergeCell ref="D118:E118"/>
    <mergeCell ref="C121:C125"/>
    <mergeCell ref="E121:F121"/>
    <mergeCell ref="E122:F122"/>
    <mergeCell ref="E123:F123"/>
    <mergeCell ref="E124:F124"/>
    <mergeCell ref="E125:F125"/>
    <mergeCell ref="B117:E117"/>
    <mergeCell ref="F117:F118"/>
    <mergeCell ref="G117:G118"/>
    <mergeCell ref="H117:H118"/>
    <mergeCell ref="L98:L99"/>
    <mergeCell ref="B99:C99"/>
    <mergeCell ref="D99:E99"/>
    <mergeCell ref="C102:C106"/>
    <mergeCell ref="E102:F102"/>
    <mergeCell ref="E103:F103"/>
    <mergeCell ref="E104:F104"/>
    <mergeCell ref="E105:F105"/>
    <mergeCell ref="E106:F106"/>
    <mergeCell ref="B98:E98"/>
    <mergeCell ref="F98:F99"/>
    <mergeCell ref="G98:G99"/>
    <mergeCell ref="H98:H99"/>
    <mergeCell ref="C90:E90"/>
    <mergeCell ref="G90:G92"/>
    <mergeCell ref="H90:H92"/>
    <mergeCell ref="I90:I92"/>
    <mergeCell ref="C91:E91"/>
    <mergeCell ref="C92:E92"/>
    <mergeCell ref="L79:L80"/>
    <mergeCell ref="B80:C80"/>
    <mergeCell ref="D80:E80"/>
    <mergeCell ref="C83:C87"/>
    <mergeCell ref="E83:F83"/>
    <mergeCell ref="E84:F84"/>
    <mergeCell ref="E85:F85"/>
    <mergeCell ref="E86:F86"/>
    <mergeCell ref="E87:F87"/>
    <mergeCell ref="B79:E79"/>
    <mergeCell ref="F79:F80"/>
    <mergeCell ref="G79:G80"/>
    <mergeCell ref="H79:H80"/>
    <mergeCell ref="C70:E70"/>
    <mergeCell ref="C71:E71"/>
    <mergeCell ref="G71:G73"/>
    <mergeCell ref="H71:H73"/>
    <mergeCell ref="I71:I73"/>
    <mergeCell ref="C72:E72"/>
    <mergeCell ref="C73:E73"/>
    <mergeCell ref="L60:L61"/>
    <mergeCell ref="B61:C61"/>
    <mergeCell ref="D61:E61"/>
    <mergeCell ref="C64:C68"/>
    <mergeCell ref="E64:F64"/>
    <mergeCell ref="E65:F65"/>
    <mergeCell ref="E66:F66"/>
    <mergeCell ref="E67:F67"/>
    <mergeCell ref="E68:F68"/>
    <mergeCell ref="B60:E60"/>
    <mergeCell ref="F60:F61"/>
    <mergeCell ref="G60:G61"/>
    <mergeCell ref="H60:H61"/>
    <mergeCell ref="L41:L42"/>
    <mergeCell ref="B42:C42"/>
    <mergeCell ref="D42:E42"/>
    <mergeCell ref="C45:C49"/>
    <mergeCell ref="E45:F45"/>
    <mergeCell ref="E46:F46"/>
    <mergeCell ref="E47:F47"/>
    <mergeCell ref="E48:F48"/>
    <mergeCell ref="E49:F49"/>
    <mergeCell ref="B41:E41"/>
    <mergeCell ref="F41:F42"/>
    <mergeCell ref="G41:G42"/>
    <mergeCell ref="H41:H42"/>
    <mergeCell ref="B22:E22"/>
    <mergeCell ref="F22:F23"/>
    <mergeCell ref="G22:G23"/>
    <mergeCell ref="H22:H23"/>
    <mergeCell ref="C51:E51"/>
    <mergeCell ref="C52:E52"/>
    <mergeCell ref="G52:G54"/>
    <mergeCell ref="H52:H54"/>
    <mergeCell ref="I52:I54"/>
    <mergeCell ref="C53:E53"/>
    <mergeCell ref="C54:E54"/>
    <mergeCell ref="C32:E32"/>
    <mergeCell ref="C33:E33"/>
    <mergeCell ref="G33:G35"/>
    <mergeCell ref="H33:H35"/>
    <mergeCell ref="I33:I35"/>
    <mergeCell ref="C34:E34"/>
    <mergeCell ref="C35:E35"/>
    <mergeCell ref="C26:C30"/>
    <mergeCell ref="E26:F26"/>
    <mergeCell ref="E27:F27"/>
    <mergeCell ref="E28:F28"/>
    <mergeCell ref="E29:F29"/>
    <mergeCell ref="E30:F30"/>
    <mergeCell ref="L22:L23"/>
    <mergeCell ref="B23:C23"/>
    <mergeCell ref="D23:E23"/>
    <mergeCell ref="C13:E13"/>
    <mergeCell ref="J3:J4"/>
    <mergeCell ref="E7:F7"/>
    <mergeCell ref="E8:F8"/>
    <mergeCell ref="L3:L4"/>
    <mergeCell ref="F3:F4"/>
    <mergeCell ref="G3:G4"/>
    <mergeCell ref="H3:H4"/>
    <mergeCell ref="B4:C4"/>
    <mergeCell ref="D4:E4"/>
    <mergeCell ref="B3:E3"/>
    <mergeCell ref="C7:C11"/>
    <mergeCell ref="E9:F9"/>
    <mergeCell ref="E10:F10"/>
    <mergeCell ref="E11:F11"/>
    <mergeCell ref="I14:I16"/>
    <mergeCell ref="H14:H16"/>
    <mergeCell ref="C14:E14"/>
    <mergeCell ref="C15:E15"/>
    <mergeCell ref="C16:E16"/>
    <mergeCell ref="G14:G16"/>
  </mergeCells>
  <dataValidations count="1">
    <dataValidation type="list" allowBlank="1" showInputMessage="1" showErrorMessage="1" promptTitle="Peça" prompt="Selecione a peça de utilização" sqref="E7:E11 E26:E30 E45:E49 E64:E68 E83:E87 E102:E106 E121:E125 E140:E144 E160:E164 E179:E183 E198:E202">
      <formula1>peças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1"/>
  <sheetViews>
    <sheetView workbookViewId="0">
      <selection activeCell="C2003" sqref="A2003:XFD4002"/>
    </sheetView>
  </sheetViews>
  <sheetFormatPr defaultRowHeight="15"/>
  <cols>
    <col min="1" max="1" width="2" style="2" bestFit="1" customWidth="1"/>
    <col min="2" max="2" width="11.85546875" customWidth="1"/>
    <col min="3" max="4" width="11.85546875" hidden="1" customWidth="1"/>
    <col min="5" max="5" width="11.85546875" style="2" hidden="1" customWidth="1"/>
    <col min="6" max="6" width="11.85546875" customWidth="1"/>
    <col min="7" max="7" width="13.42578125" customWidth="1"/>
    <col min="8" max="8" width="0" hidden="1" customWidth="1"/>
  </cols>
  <sheetData>
    <row r="1" spans="1:9" ht="45" customHeight="1">
      <c r="A1" s="276" t="s">
        <v>245</v>
      </c>
      <c r="B1" s="276"/>
      <c r="C1" s="107" t="s">
        <v>73</v>
      </c>
      <c r="D1" s="108" t="s">
        <v>246</v>
      </c>
      <c r="E1" s="107" t="s">
        <v>175</v>
      </c>
      <c r="F1" s="108" t="s">
        <v>179</v>
      </c>
      <c r="G1" s="108" t="s">
        <v>180</v>
      </c>
      <c r="H1" s="68"/>
    </row>
    <row r="2" spans="1:9">
      <c r="A2" s="68">
        <v>1</v>
      </c>
      <c r="B2" s="68" t="s">
        <v>177</v>
      </c>
      <c r="C2" s="68">
        <f ca="1">'2 . Calc. Ramais'!I19</f>
        <v>0.79999999999999993</v>
      </c>
      <c r="D2" s="104">
        <f t="shared" ref="D2:D8" ca="1" si="0">0.3*SQRT(C2)</f>
        <v>0.26832815729997472</v>
      </c>
      <c r="E2" s="104">
        <v>0.08</v>
      </c>
      <c r="F2" s="68">
        <f t="shared" ref="F2:F8" ca="1" si="1">IF(C2&lt;0.4,15,IF(C2&lt;3,20,IF(C2&lt;15, 25, IF(C2&lt;43,32,IF(C2&lt;100,40,IF(C2&lt;450,50,IF(C2&lt;1300,65)))))))</f>
        <v>20</v>
      </c>
      <c r="G2" s="68">
        <f t="shared" ref="G2:G8" ca="1" si="2">IF(H2&lt;20,20,IF(H2&lt;=25,25,IF(H2&lt;=32,32,IF(H2&lt;=40,40,IF(H2&lt;=50,50,)))))</f>
        <v>20</v>
      </c>
      <c r="H2" s="2">
        <f t="shared" ref="H2:H5" ca="1" si="3">ROUNDUP(1000*((D2/1000)/(55.934*E2^0.571))^(1/2.714),0)</f>
        <v>19</v>
      </c>
    </row>
    <row r="3" spans="1:9">
      <c r="A3" s="105">
        <v>2</v>
      </c>
      <c r="B3" s="105" t="s">
        <v>178</v>
      </c>
      <c r="C3" s="105">
        <f ca="1">C2+'2 . Calc. Ramais'!I14</f>
        <v>1.5999999999999999</v>
      </c>
      <c r="D3" s="106">
        <f t="shared" ca="1" si="0"/>
        <v>0.3794733192202055</v>
      </c>
      <c r="E3" s="106">
        <v>0.08</v>
      </c>
      <c r="F3" s="105">
        <f t="shared" ca="1" si="1"/>
        <v>20</v>
      </c>
      <c r="G3" s="105">
        <f t="shared" ca="1" si="2"/>
        <v>25</v>
      </c>
      <c r="H3" s="68">
        <f t="shared" ca="1" si="3"/>
        <v>22</v>
      </c>
      <c r="I3" s="68"/>
    </row>
    <row r="4" spans="1:9">
      <c r="A4" s="68">
        <v>3</v>
      </c>
      <c r="B4" s="68" t="s">
        <v>176</v>
      </c>
      <c r="C4" s="68">
        <f ca="1">C3+'2 . Calc. Ramais'!I9</f>
        <v>2.4</v>
      </c>
      <c r="D4" s="104">
        <f t="shared" ca="1" si="0"/>
        <v>0.46475800154489</v>
      </c>
      <c r="E4" s="104">
        <v>0.08</v>
      </c>
      <c r="F4" s="68">
        <f t="shared" ca="1" si="1"/>
        <v>20</v>
      </c>
      <c r="G4" s="68">
        <f t="shared" ca="1" si="2"/>
        <v>25</v>
      </c>
      <c r="H4" s="2">
        <f t="shared" ca="1" si="3"/>
        <v>23</v>
      </c>
    </row>
    <row r="5" spans="1:9">
      <c r="A5" s="105">
        <v>4</v>
      </c>
      <c r="B5" s="105" t="s">
        <v>170</v>
      </c>
      <c r="C5" s="105">
        <f ca="1">C4+'2 . Calc. Ramais'!I4</f>
        <v>3.0999999999999996</v>
      </c>
      <c r="D5" s="106">
        <f t="shared" ca="1" si="0"/>
        <v>0.52820450584977019</v>
      </c>
      <c r="E5" s="106">
        <v>0.08</v>
      </c>
      <c r="F5" s="105">
        <f t="shared" ca="1" si="1"/>
        <v>25</v>
      </c>
      <c r="G5" s="105">
        <f t="shared" ca="1" si="2"/>
        <v>25</v>
      </c>
      <c r="H5" s="68">
        <f t="shared" ca="1" si="3"/>
        <v>24</v>
      </c>
    </row>
    <row r="6" spans="1:9" s="2" customFormat="1">
      <c r="A6" s="105">
        <v>5</v>
      </c>
      <c r="B6" s="105" t="s">
        <v>253</v>
      </c>
      <c r="C6" s="105">
        <f ca="1">C5+'2 . Calc. Ramais'!I5</f>
        <v>3.0999999999999996</v>
      </c>
      <c r="D6" s="106">
        <f t="shared" ref="D6" ca="1" si="4">0.3*SQRT(C6)</f>
        <v>0.52820450584977019</v>
      </c>
      <c r="E6" s="106">
        <v>1.08</v>
      </c>
      <c r="F6" s="105">
        <f ca="1">'2 . Calc. Ramais'!E25</f>
        <v>25</v>
      </c>
      <c r="G6" s="105">
        <f ca="1">'2 . Calc. Ramais'!F25</f>
        <v>25</v>
      </c>
      <c r="H6" s="68"/>
    </row>
    <row r="7" spans="1:9">
      <c r="A7" s="105">
        <v>6</v>
      </c>
      <c r="B7" s="68" t="s">
        <v>244</v>
      </c>
      <c r="C7" s="68">
        <f ca="1">C5*'#Calc. Reserv. '!D10</f>
        <v>12.399999999999999</v>
      </c>
      <c r="D7" s="104">
        <f t="shared" ca="1" si="0"/>
        <v>1.0564090116995404</v>
      </c>
      <c r="E7" s="104">
        <v>0.08</v>
      </c>
      <c r="F7" s="68">
        <f t="shared" ca="1" si="1"/>
        <v>25</v>
      </c>
      <c r="G7" s="68">
        <f t="shared" ca="1" si="2"/>
        <v>32</v>
      </c>
      <c r="H7" s="2">
        <f ca="1">ROUNDUP(1000*((D7/1000)/(55.934*E7^0.571))^(1/2.714),0)</f>
        <v>31</v>
      </c>
    </row>
    <row r="8" spans="1:9">
      <c r="A8" s="105">
        <v>7</v>
      </c>
      <c r="B8" s="105" t="s">
        <v>181</v>
      </c>
      <c r="C8" s="109">
        <f ca="1">C7*'#Calc. Reserv. '!D12</f>
        <v>61.999999999999993</v>
      </c>
      <c r="D8" s="106">
        <f t="shared" ca="1" si="0"/>
        <v>2.3622023622035431</v>
      </c>
      <c r="E8" s="106">
        <v>0.08</v>
      </c>
      <c r="F8" s="105">
        <f t="shared" ca="1" si="1"/>
        <v>40</v>
      </c>
      <c r="G8" s="105">
        <f t="shared" ca="1" si="2"/>
        <v>50</v>
      </c>
      <c r="H8" s="2">
        <f ca="1">ROUNDUP(1000*((D8/1000)/(55.934*E8^0.571))^(1/2.714),0)</f>
        <v>42</v>
      </c>
    </row>
    <row r="11" spans="1:9">
      <c r="G11" s="65"/>
    </row>
  </sheetData>
  <sheetProtection password="CC39" sheet="1" objects="1" scenarios="1"/>
  <mergeCells count="1">
    <mergeCell ref="A1:B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G10002"/>
  <sheetViews>
    <sheetView topLeftCell="C1" workbookViewId="0">
      <selection activeCell="I1" sqref="I1"/>
    </sheetView>
  </sheetViews>
  <sheetFormatPr defaultRowHeight="15"/>
  <cols>
    <col min="1" max="1" width="9.140625" style="2" customWidth="1"/>
    <col min="2" max="2" width="9.42578125" customWidth="1"/>
    <col min="3" max="3" width="8.5703125" style="2" bestFit="1" customWidth="1"/>
    <col min="4" max="4" width="9.140625" style="2" customWidth="1"/>
    <col min="6" max="6" width="9.140625" customWidth="1"/>
    <col min="7" max="7" width="9.42578125" customWidth="1"/>
  </cols>
  <sheetData>
    <row r="1" spans="1:7">
      <c r="E1" t="s">
        <v>118</v>
      </c>
    </row>
    <row r="2" spans="1:7">
      <c r="A2" s="2" t="s">
        <v>73</v>
      </c>
      <c r="B2" t="s">
        <v>74</v>
      </c>
      <c r="C2" s="2" t="s">
        <v>175</v>
      </c>
      <c r="D2" s="2" t="s">
        <v>73</v>
      </c>
      <c r="E2" t="s">
        <v>242</v>
      </c>
      <c r="F2" t="s">
        <v>243</v>
      </c>
      <c r="G2" t="s">
        <v>230</v>
      </c>
    </row>
    <row r="3" spans="1:7">
      <c r="A3" s="2">
        <v>1</v>
      </c>
      <c r="B3" s="98">
        <f t="shared" ref="B3:B66" si="0">0.3*SQRT(A3)</f>
        <v>0.3</v>
      </c>
      <c r="C3" s="98">
        <v>0.08</v>
      </c>
      <c r="D3" s="2">
        <v>1</v>
      </c>
      <c r="E3" s="2">
        <f t="shared" ref="E3:E66" si="1">IF(A3&lt;0.4,15,IF(A3&lt;3,20,IF(A3&lt;15,25,IF(A3&lt;43,32,IF(A3&lt;100,40,IF(A3&lt;450,50,IF(A3&lt;1300,65,IF(A3&lt;3500,80,IF(A3&lt;12000,100)))))))))</f>
        <v>20</v>
      </c>
      <c r="F3" s="2">
        <f>IF(G3&lt;15,15,IF(G3&lt;20,20,IF(G3&lt;=25,25,IF(G3&lt;=32,32,IF(G3&lt;=40,40,IF(G3&lt;=50,50,IF(G3&lt;=65,65,IF(G3&lt;=80,80,IF(G3&lt;=100,100)))))))))</f>
        <v>25</v>
      </c>
      <c r="G3">
        <f>ROUNDUP(1000*((B3/1000)/(55.934*C3^0.571))^(1/2.714),0)</f>
        <v>20</v>
      </c>
    </row>
    <row r="4" spans="1:7">
      <c r="A4" s="2">
        <v>2</v>
      </c>
      <c r="B4" s="98">
        <f t="shared" si="0"/>
        <v>0.42426406871192851</v>
      </c>
      <c r="C4" s="98">
        <v>0.08</v>
      </c>
      <c r="D4" s="2">
        <v>2</v>
      </c>
      <c r="E4" s="2">
        <f t="shared" si="1"/>
        <v>20</v>
      </c>
      <c r="F4" s="2">
        <f t="shared" ref="F4:F67" si="2">IF(G4&lt;15,15,IF(G4&lt;20,20,IF(G4&lt;=25,25,IF(G4&lt;=32,32,IF(G4&lt;=40,40,IF(G4&lt;=50,50,IF(G4&lt;=65,65,IF(G4&lt;=80,80,IF(G4&lt;=100,100)))))))))</f>
        <v>25</v>
      </c>
      <c r="G4" s="2">
        <f t="shared" ref="G4:G67" si="3">ROUNDUP(1000*((B4/1000)/(55.934*C4^0.571))^(1/2.714),0)</f>
        <v>23</v>
      </c>
    </row>
    <row r="5" spans="1:7">
      <c r="A5" s="2">
        <v>3</v>
      </c>
      <c r="B5" s="98">
        <f t="shared" si="0"/>
        <v>0.51961524227066314</v>
      </c>
      <c r="C5" s="98">
        <v>0.08</v>
      </c>
      <c r="D5" s="2">
        <v>3</v>
      </c>
      <c r="E5" s="2">
        <f t="shared" si="1"/>
        <v>25</v>
      </c>
      <c r="F5" s="2">
        <f t="shared" si="2"/>
        <v>25</v>
      </c>
      <c r="G5" s="2">
        <f t="shared" si="3"/>
        <v>24</v>
      </c>
    </row>
    <row r="6" spans="1:7">
      <c r="A6" s="2">
        <v>4</v>
      </c>
      <c r="B6" s="98">
        <f t="shared" si="0"/>
        <v>0.6</v>
      </c>
      <c r="C6" s="98">
        <v>0.08</v>
      </c>
      <c r="D6" s="2">
        <v>4</v>
      </c>
      <c r="E6" s="2">
        <f t="shared" si="1"/>
        <v>25</v>
      </c>
      <c r="F6" s="2">
        <f t="shared" si="2"/>
        <v>32</v>
      </c>
      <c r="G6" s="2">
        <f t="shared" si="3"/>
        <v>26</v>
      </c>
    </row>
    <row r="7" spans="1:7">
      <c r="A7" s="2">
        <v>5</v>
      </c>
      <c r="B7" s="98">
        <f t="shared" si="0"/>
        <v>0.67082039324993692</v>
      </c>
      <c r="C7" s="98">
        <v>0.08</v>
      </c>
      <c r="D7" s="2">
        <v>5</v>
      </c>
      <c r="E7" s="2">
        <f t="shared" si="1"/>
        <v>25</v>
      </c>
      <c r="F7" s="2">
        <f t="shared" si="2"/>
        <v>32</v>
      </c>
      <c r="G7" s="2">
        <f t="shared" si="3"/>
        <v>27</v>
      </c>
    </row>
    <row r="8" spans="1:7">
      <c r="A8" s="2">
        <v>6</v>
      </c>
      <c r="B8" s="98">
        <f t="shared" si="0"/>
        <v>0.73484692283495334</v>
      </c>
      <c r="C8" s="98">
        <v>0.08</v>
      </c>
      <c r="D8" s="2">
        <v>6</v>
      </c>
      <c r="E8" s="2">
        <f t="shared" si="1"/>
        <v>25</v>
      </c>
      <c r="F8" s="2">
        <f t="shared" si="2"/>
        <v>32</v>
      </c>
      <c r="G8" s="2">
        <f t="shared" si="3"/>
        <v>28</v>
      </c>
    </row>
    <row r="9" spans="1:7">
      <c r="A9" s="2">
        <v>7</v>
      </c>
      <c r="B9" s="98">
        <f t="shared" si="0"/>
        <v>0.79372539331937719</v>
      </c>
      <c r="C9" s="98">
        <v>0.08</v>
      </c>
      <c r="D9" s="2">
        <v>7</v>
      </c>
      <c r="E9" s="2">
        <f t="shared" si="1"/>
        <v>25</v>
      </c>
      <c r="F9" s="2">
        <f t="shared" si="2"/>
        <v>32</v>
      </c>
      <c r="G9" s="2">
        <f t="shared" si="3"/>
        <v>28</v>
      </c>
    </row>
    <row r="10" spans="1:7">
      <c r="A10" s="2">
        <v>8</v>
      </c>
      <c r="B10" s="98">
        <f t="shared" si="0"/>
        <v>0.84852813742385702</v>
      </c>
      <c r="C10" s="98">
        <v>0.08</v>
      </c>
      <c r="D10" s="2">
        <v>8</v>
      </c>
      <c r="E10" s="2">
        <f t="shared" si="1"/>
        <v>25</v>
      </c>
      <c r="F10" s="2">
        <f t="shared" si="2"/>
        <v>32</v>
      </c>
      <c r="G10" s="2">
        <f t="shared" si="3"/>
        <v>29</v>
      </c>
    </row>
    <row r="11" spans="1:7">
      <c r="A11" s="2">
        <v>9</v>
      </c>
      <c r="B11" s="98">
        <f t="shared" si="0"/>
        <v>0.89999999999999991</v>
      </c>
      <c r="C11" s="98">
        <v>0.08</v>
      </c>
      <c r="D11" s="2">
        <v>9</v>
      </c>
      <c r="E11" s="2">
        <f t="shared" si="1"/>
        <v>25</v>
      </c>
      <c r="F11" s="2">
        <f t="shared" si="2"/>
        <v>32</v>
      </c>
      <c r="G11" s="2">
        <f t="shared" si="3"/>
        <v>30</v>
      </c>
    </row>
    <row r="12" spans="1:7">
      <c r="A12" s="2">
        <v>10</v>
      </c>
      <c r="B12" s="98">
        <f t="shared" si="0"/>
        <v>0.94868329805051377</v>
      </c>
      <c r="C12" s="98">
        <v>0.08</v>
      </c>
      <c r="D12" s="2">
        <v>10</v>
      </c>
      <c r="E12" s="2">
        <f t="shared" si="1"/>
        <v>25</v>
      </c>
      <c r="F12" s="2">
        <f t="shared" si="2"/>
        <v>32</v>
      </c>
      <c r="G12" s="2">
        <f t="shared" si="3"/>
        <v>30</v>
      </c>
    </row>
    <row r="13" spans="1:7">
      <c r="A13" s="2">
        <v>11</v>
      </c>
      <c r="B13" s="98">
        <f t="shared" si="0"/>
        <v>0.99498743710661985</v>
      </c>
      <c r="C13" s="98">
        <v>0.08</v>
      </c>
      <c r="D13" s="2">
        <v>11</v>
      </c>
      <c r="E13" s="2">
        <f t="shared" si="1"/>
        <v>25</v>
      </c>
      <c r="F13" s="2">
        <f t="shared" si="2"/>
        <v>32</v>
      </c>
      <c r="G13" s="2">
        <f t="shared" si="3"/>
        <v>31</v>
      </c>
    </row>
    <row r="14" spans="1:7">
      <c r="A14" s="2">
        <v>12</v>
      </c>
      <c r="B14" s="98">
        <f t="shared" si="0"/>
        <v>1.0392304845413263</v>
      </c>
      <c r="C14" s="98">
        <v>0.08</v>
      </c>
      <c r="D14" s="2">
        <v>12</v>
      </c>
      <c r="E14" s="2">
        <f t="shared" si="1"/>
        <v>25</v>
      </c>
      <c r="F14" s="2">
        <f t="shared" si="2"/>
        <v>32</v>
      </c>
      <c r="G14" s="2">
        <f t="shared" si="3"/>
        <v>31</v>
      </c>
    </row>
    <row r="15" spans="1:7">
      <c r="A15" s="2">
        <v>13</v>
      </c>
      <c r="B15" s="98">
        <f t="shared" si="0"/>
        <v>1.0816653826391966</v>
      </c>
      <c r="C15" s="98">
        <v>0.08</v>
      </c>
      <c r="D15" s="2">
        <v>13</v>
      </c>
      <c r="E15" s="2">
        <f t="shared" si="1"/>
        <v>25</v>
      </c>
      <c r="F15" s="2">
        <f t="shared" si="2"/>
        <v>32</v>
      </c>
      <c r="G15" s="2">
        <f t="shared" si="3"/>
        <v>32</v>
      </c>
    </row>
    <row r="16" spans="1:7">
      <c r="A16" s="2">
        <v>14</v>
      </c>
      <c r="B16" s="98">
        <f t="shared" si="0"/>
        <v>1.1224972160321824</v>
      </c>
      <c r="C16" s="98">
        <v>0.08</v>
      </c>
      <c r="D16" s="2">
        <v>14</v>
      </c>
      <c r="E16" s="2">
        <f t="shared" si="1"/>
        <v>25</v>
      </c>
      <c r="F16" s="2">
        <f t="shared" si="2"/>
        <v>32</v>
      </c>
      <c r="G16" s="2">
        <f t="shared" si="3"/>
        <v>32</v>
      </c>
    </row>
    <row r="17" spans="1:7">
      <c r="A17" s="2">
        <v>15</v>
      </c>
      <c r="B17" s="98">
        <f t="shared" si="0"/>
        <v>1.1618950038622251</v>
      </c>
      <c r="C17" s="98">
        <v>0.08</v>
      </c>
      <c r="D17" s="2">
        <v>15</v>
      </c>
      <c r="E17" s="2">
        <f t="shared" si="1"/>
        <v>32</v>
      </c>
      <c r="F17" s="2">
        <f t="shared" si="2"/>
        <v>40</v>
      </c>
      <c r="G17" s="2">
        <f t="shared" si="3"/>
        <v>33</v>
      </c>
    </row>
    <row r="18" spans="1:7">
      <c r="A18" s="2">
        <v>16</v>
      </c>
      <c r="B18" s="98">
        <f t="shared" si="0"/>
        <v>1.2</v>
      </c>
      <c r="C18" s="98">
        <v>0.08</v>
      </c>
      <c r="D18" s="2">
        <v>16</v>
      </c>
      <c r="E18" s="2">
        <f t="shared" si="1"/>
        <v>32</v>
      </c>
      <c r="F18" s="2">
        <f t="shared" si="2"/>
        <v>40</v>
      </c>
      <c r="G18" s="2">
        <f t="shared" si="3"/>
        <v>33</v>
      </c>
    </row>
    <row r="19" spans="1:7">
      <c r="A19" s="2">
        <v>17</v>
      </c>
      <c r="B19" s="98">
        <f t="shared" si="0"/>
        <v>1.236931687685298</v>
      </c>
      <c r="C19" s="98">
        <v>0.08</v>
      </c>
      <c r="D19" s="2">
        <v>17</v>
      </c>
      <c r="E19" s="2">
        <f t="shared" si="1"/>
        <v>32</v>
      </c>
      <c r="F19" s="2">
        <f t="shared" si="2"/>
        <v>40</v>
      </c>
      <c r="G19" s="2">
        <f t="shared" si="3"/>
        <v>33</v>
      </c>
    </row>
    <row r="20" spans="1:7">
      <c r="A20" s="2">
        <v>18</v>
      </c>
      <c r="B20" s="98">
        <f t="shared" si="0"/>
        <v>1.2727922061357855</v>
      </c>
      <c r="C20" s="98">
        <v>0.08</v>
      </c>
      <c r="D20" s="2">
        <v>18</v>
      </c>
      <c r="E20" s="2">
        <f t="shared" si="1"/>
        <v>32</v>
      </c>
      <c r="F20" s="2">
        <f t="shared" si="2"/>
        <v>40</v>
      </c>
      <c r="G20" s="2">
        <f t="shared" si="3"/>
        <v>34</v>
      </c>
    </row>
    <row r="21" spans="1:7">
      <c r="A21" s="2">
        <v>19</v>
      </c>
      <c r="B21" s="98">
        <f t="shared" si="0"/>
        <v>1.3076696830622021</v>
      </c>
      <c r="C21" s="98">
        <v>0.08</v>
      </c>
      <c r="D21" s="2">
        <v>19</v>
      </c>
      <c r="E21" s="2">
        <f t="shared" si="1"/>
        <v>32</v>
      </c>
      <c r="F21" s="2">
        <f t="shared" si="2"/>
        <v>40</v>
      </c>
      <c r="G21" s="2">
        <f t="shared" si="3"/>
        <v>34</v>
      </c>
    </row>
    <row r="22" spans="1:7">
      <c r="A22" s="2">
        <v>20</v>
      </c>
      <c r="B22" s="98">
        <f t="shared" si="0"/>
        <v>1.3416407864998738</v>
      </c>
      <c r="C22" s="98">
        <v>0.08</v>
      </c>
      <c r="D22" s="2">
        <v>20</v>
      </c>
      <c r="E22" s="2">
        <f t="shared" si="1"/>
        <v>32</v>
      </c>
      <c r="F22" s="2">
        <f t="shared" si="2"/>
        <v>40</v>
      </c>
      <c r="G22" s="2">
        <f t="shared" si="3"/>
        <v>34</v>
      </c>
    </row>
    <row r="23" spans="1:7">
      <c r="A23" s="2">
        <v>21</v>
      </c>
      <c r="B23" s="98">
        <f t="shared" si="0"/>
        <v>1.3747727084867518</v>
      </c>
      <c r="C23" s="98">
        <v>0.08</v>
      </c>
      <c r="D23" s="2">
        <v>21</v>
      </c>
      <c r="E23" s="2">
        <f t="shared" si="1"/>
        <v>32</v>
      </c>
      <c r="F23" s="2">
        <f t="shared" si="2"/>
        <v>40</v>
      </c>
      <c r="G23" s="2">
        <f t="shared" si="3"/>
        <v>35</v>
      </c>
    </row>
    <row r="24" spans="1:7">
      <c r="A24" s="2">
        <v>22</v>
      </c>
      <c r="B24" s="98">
        <f t="shared" si="0"/>
        <v>1.4071247279470289</v>
      </c>
      <c r="C24" s="98">
        <v>0.08</v>
      </c>
      <c r="D24" s="2">
        <v>22</v>
      </c>
      <c r="E24" s="2">
        <f t="shared" si="1"/>
        <v>32</v>
      </c>
      <c r="F24" s="2">
        <f t="shared" si="2"/>
        <v>40</v>
      </c>
      <c r="G24" s="2">
        <f t="shared" si="3"/>
        <v>35</v>
      </c>
    </row>
    <row r="25" spans="1:7">
      <c r="A25" s="2">
        <v>23</v>
      </c>
      <c r="B25" s="98">
        <f t="shared" si="0"/>
        <v>1.4387494569938157</v>
      </c>
      <c r="C25" s="98">
        <v>0.08</v>
      </c>
      <c r="D25" s="2">
        <v>23</v>
      </c>
      <c r="E25" s="2">
        <f t="shared" si="1"/>
        <v>32</v>
      </c>
      <c r="F25" s="2">
        <f t="shared" si="2"/>
        <v>40</v>
      </c>
      <c r="G25" s="2">
        <f t="shared" si="3"/>
        <v>35</v>
      </c>
    </row>
    <row r="26" spans="1:7">
      <c r="A26" s="2">
        <v>24</v>
      </c>
      <c r="B26" s="98">
        <f t="shared" si="0"/>
        <v>1.4696938456699067</v>
      </c>
      <c r="C26" s="98">
        <v>0.08</v>
      </c>
      <c r="D26" s="2">
        <v>24</v>
      </c>
      <c r="E26" s="2">
        <f t="shared" si="1"/>
        <v>32</v>
      </c>
      <c r="F26" s="2">
        <f t="shared" si="2"/>
        <v>40</v>
      </c>
      <c r="G26" s="2">
        <f t="shared" si="3"/>
        <v>35</v>
      </c>
    </row>
    <row r="27" spans="1:7">
      <c r="A27" s="2">
        <v>25</v>
      </c>
      <c r="B27" s="98">
        <f t="shared" si="0"/>
        <v>1.5</v>
      </c>
      <c r="C27" s="98">
        <v>0.08</v>
      </c>
      <c r="D27" s="2">
        <v>25</v>
      </c>
      <c r="E27" s="2">
        <f t="shared" si="1"/>
        <v>32</v>
      </c>
      <c r="F27" s="2">
        <f t="shared" si="2"/>
        <v>40</v>
      </c>
      <c r="G27" s="2">
        <f t="shared" si="3"/>
        <v>36</v>
      </c>
    </row>
    <row r="28" spans="1:7">
      <c r="A28" s="2">
        <v>26</v>
      </c>
      <c r="B28" s="98">
        <f t="shared" si="0"/>
        <v>1.5297058540778352</v>
      </c>
      <c r="C28" s="98">
        <v>0.08</v>
      </c>
      <c r="D28" s="2">
        <v>26</v>
      </c>
      <c r="E28" s="2">
        <f t="shared" si="1"/>
        <v>32</v>
      </c>
      <c r="F28" s="2">
        <f t="shared" si="2"/>
        <v>40</v>
      </c>
      <c r="G28" s="2">
        <f t="shared" si="3"/>
        <v>36</v>
      </c>
    </row>
    <row r="29" spans="1:7">
      <c r="A29" s="2">
        <v>27</v>
      </c>
      <c r="B29" s="98">
        <f t="shared" si="0"/>
        <v>1.5588457268119895</v>
      </c>
      <c r="C29" s="98">
        <v>0.08</v>
      </c>
      <c r="D29" s="2">
        <v>27</v>
      </c>
      <c r="E29" s="2">
        <f t="shared" si="1"/>
        <v>32</v>
      </c>
      <c r="F29" s="2">
        <f t="shared" si="2"/>
        <v>40</v>
      </c>
      <c r="G29" s="2">
        <f t="shared" si="3"/>
        <v>36</v>
      </c>
    </row>
    <row r="30" spans="1:7">
      <c r="A30" s="2">
        <v>28</v>
      </c>
      <c r="B30" s="98">
        <f t="shared" si="0"/>
        <v>1.5874507866387544</v>
      </c>
      <c r="C30" s="98">
        <v>0.08</v>
      </c>
      <c r="D30" s="2">
        <v>28</v>
      </c>
      <c r="E30" s="2">
        <f t="shared" si="1"/>
        <v>32</v>
      </c>
      <c r="F30" s="2">
        <f t="shared" si="2"/>
        <v>40</v>
      </c>
      <c r="G30" s="2">
        <f t="shared" si="3"/>
        <v>36</v>
      </c>
    </row>
    <row r="31" spans="1:7">
      <c r="A31" s="2">
        <v>29</v>
      </c>
      <c r="B31" s="98">
        <f t="shared" si="0"/>
        <v>1.6155494421403511</v>
      </c>
      <c r="C31" s="98">
        <v>0.08</v>
      </c>
      <c r="D31" s="2">
        <v>29</v>
      </c>
      <c r="E31" s="2">
        <f t="shared" si="1"/>
        <v>32</v>
      </c>
      <c r="F31" s="2">
        <f t="shared" si="2"/>
        <v>40</v>
      </c>
      <c r="G31" s="2">
        <f t="shared" si="3"/>
        <v>37</v>
      </c>
    </row>
    <row r="32" spans="1:7">
      <c r="A32" s="2">
        <v>30</v>
      </c>
      <c r="B32" s="98">
        <f t="shared" si="0"/>
        <v>1.6431676725154982</v>
      </c>
      <c r="C32" s="98">
        <v>0.08</v>
      </c>
      <c r="D32" s="2">
        <v>30</v>
      </c>
      <c r="E32" s="2">
        <f t="shared" si="1"/>
        <v>32</v>
      </c>
      <c r="F32" s="2">
        <f t="shared" si="2"/>
        <v>40</v>
      </c>
      <c r="G32" s="2">
        <f t="shared" si="3"/>
        <v>37</v>
      </c>
    </row>
    <row r="33" spans="1:7">
      <c r="A33" s="2">
        <v>31</v>
      </c>
      <c r="B33" s="98">
        <f t="shared" si="0"/>
        <v>1.6703293088490063</v>
      </c>
      <c r="C33" s="98">
        <v>0.08</v>
      </c>
      <c r="D33" s="2">
        <v>31</v>
      </c>
      <c r="E33" s="2">
        <f t="shared" si="1"/>
        <v>32</v>
      </c>
      <c r="F33" s="2">
        <f t="shared" si="2"/>
        <v>40</v>
      </c>
      <c r="G33" s="2">
        <f t="shared" si="3"/>
        <v>37</v>
      </c>
    </row>
    <row r="34" spans="1:7">
      <c r="A34" s="2">
        <v>32</v>
      </c>
      <c r="B34" s="98">
        <f t="shared" si="0"/>
        <v>1.697056274847714</v>
      </c>
      <c r="C34" s="98">
        <v>0.08</v>
      </c>
      <c r="D34" s="2">
        <v>32</v>
      </c>
      <c r="E34" s="2">
        <f t="shared" si="1"/>
        <v>32</v>
      </c>
      <c r="F34" s="2">
        <f t="shared" si="2"/>
        <v>40</v>
      </c>
      <c r="G34" s="2">
        <f t="shared" si="3"/>
        <v>37</v>
      </c>
    </row>
    <row r="35" spans="1:7">
      <c r="A35" s="2">
        <v>33</v>
      </c>
      <c r="B35" s="98">
        <f t="shared" si="0"/>
        <v>1.7233687939614086</v>
      </c>
      <c r="C35" s="98">
        <v>0.08</v>
      </c>
      <c r="D35" s="2">
        <v>33</v>
      </c>
      <c r="E35" s="2">
        <f t="shared" si="1"/>
        <v>32</v>
      </c>
      <c r="F35" s="2">
        <f t="shared" si="2"/>
        <v>40</v>
      </c>
      <c r="G35" s="2">
        <f t="shared" si="3"/>
        <v>38</v>
      </c>
    </row>
    <row r="36" spans="1:7">
      <c r="A36" s="2">
        <v>34</v>
      </c>
      <c r="B36" s="98">
        <f t="shared" si="0"/>
        <v>1.7492855684535902</v>
      </c>
      <c r="C36" s="98">
        <v>0.08</v>
      </c>
      <c r="D36" s="2">
        <v>34</v>
      </c>
      <c r="E36" s="2">
        <f t="shared" si="1"/>
        <v>32</v>
      </c>
      <c r="F36" s="2">
        <f t="shared" si="2"/>
        <v>40</v>
      </c>
      <c r="G36" s="2">
        <f t="shared" si="3"/>
        <v>38</v>
      </c>
    </row>
    <row r="37" spans="1:7">
      <c r="A37" s="2">
        <v>35</v>
      </c>
      <c r="B37" s="98">
        <f t="shared" si="0"/>
        <v>1.7748239349298849</v>
      </c>
      <c r="C37" s="98">
        <v>0.08</v>
      </c>
      <c r="D37" s="2">
        <v>35</v>
      </c>
      <c r="E37" s="2">
        <f t="shared" si="1"/>
        <v>32</v>
      </c>
      <c r="F37" s="2">
        <f t="shared" si="2"/>
        <v>40</v>
      </c>
      <c r="G37" s="2">
        <f t="shared" si="3"/>
        <v>38</v>
      </c>
    </row>
    <row r="38" spans="1:7">
      <c r="A38" s="2">
        <v>36</v>
      </c>
      <c r="B38" s="98">
        <f t="shared" si="0"/>
        <v>1.7999999999999998</v>
      </c>
      <c r="C38" s="98">
        <v>0.08</v>
      </c>
      <c r="D38" s="2">
        <v>36</v>
      </c>
      <c r="E38" s="2">
        <f t="shared" si="1"/>
        <v>32</v>
      </c>
      <c r="F38" s="2">
        <f t="shared" si="2"/>
        <v>40</v>
      </c>
      <c r="G38" s="2">
        <f t="shared" si="3"/>
        <v>38</v>
      </c>
    </row>
    <row r="39" spans="1:7">
      <c r="A39" s="2">
        <v>37</v>
      </c>
      <c r="B39" s="98">
        <f t="shared" si="0"/>
        <v>1.8248287590894656</v>
      </c>
      <c r="C39" s="98">
        <v>0.08</v>
      </c>
      <c r="D39" s="2">
        <v>37</v>
      </c>
      <c r="E39" s="2">
        <f t="shared" si="1"/>
        <v>32</v>
      </c>
      <c r="F39" s="2">
        <f t="shared" si="2"/>
        <v>40</v>
      </c>
      <c r="G39" s="2">
        <f t="shared" si="3"/>
        <v>38</v>
      </c>
    </row>
    <row r="40" spans="1:7">
      <c r="A40" s="2">
        <v>38</v>
      </c>
      <c r="B40" s="98">
        <f t="shared" si="0"/>
        <v>1.8493242008906927</v>
      </c>
      <c r="C40" s="98">
        <v>0.08</v>
      </c>
      <c r="D40" s="2">
        <v>38</v>
      </c>
      <c r="E40" s="2">
        <f t="shared" si="1"/>
        <v>32</v>
      </c>
      <c r="F40" s="2">
        <f t="shared" si="2"/>
        <v>40</v>
      </c>
      <c r="G40" s="2">
        <f t="shared" si="3"/>
        <v>39</v>
      </c>
    </row>
    <row r="41" spans="1:7">
      <c r="A41" s="2">
        <v>39</v>
      </c>
      <c r="B41" s="98">
        <f t="shared" si="0"/>
        <v>1.8734993995195195</v>
      </c>
      <c r="C41" s="98">
        <v>0.08</v>
      </c>
      <c r="D41" s="2">
        <v>39</v>
      </c>
      <c r="E41" s="2">
        <f t="shared" si="1"/>
        <v>32</v>
      </c>
      <c r="F41" s="2">
        <f t="shared" si="2"/>
        <v>40</v>
      </c>
      <c r="G41" s="2">
        <f t="shared" si="3"/>
        <v>39</v>
      </c>
    </row>
    <row r="42" spans="1:7">
      <c r="A42" s="2">
        <v>40</v>
      </c>
      <c r="B42" s="98">
        <f t="shared" si="0"/>
        <v>1.8973665961010275</v>
      </c>
      <c r="C42" s="98">
        <v>0.08</v>
      </c>
      <c r="D42" s="2">
        <v>40</v>
      </c>
      <c r="E42" s="2">
        <f t="shared" si="1"/>
        <v>32</v>
      </c>
      <c r="F42" s="2">
        <f t="shared" si="2"/>
        <v>40</v>
      </c>
      <c r="G42" s="2">
        <f t="shared" si="3"/>
        <v>39</v>
      </c>
    </row>
    <row r="43" spans="1:7">
      <c r="A43" s="2">
        <v>41</v>
      </c>
      <c r="B43" s="98">
        <f t="shared" si="0"/>
        <v>1.9209372712298545</v>
      </c>
      <c r="C43" s="98">
        <v>0.08</v>
      </c>
      <c r="D43" s="2">
        <v>41</v>
      </c>
      <c r="E43" s="2">
        <f t="shared" si="1"/>
        <v>32</v>
      </c>
      <c r="F43" s="2">
        <f t="shared" si="2"/>
        <v>40</v>
      </c>
      <c r="G43" s="2">
        <f t="shared" si="3"/>
        <v>39</v>
      </c>
    </row>
    <row r="44" spans="1:7">
      <c r="A44" s="2">
        <v>42</v>
      </c>
      <c r="B44" s="98">
        <f t="shared" si="0"/>
        <v>1.944222209522358</v>
      </c>
      <c r="C44" s="98">
        <v>0.08</v>
      </c>
      <c r="D44" s="2">
        <v>42</v>
      </c>
      <c r="E44" s="2">
        <f t="shared" si="1"/>
        <v>32</v>
      </c>
      <c r="F44" s="2">
        <f t="shared" si="2"/>
        <v>40</v>
      </c>
      <c r="G44" s="2">
        <f t="shared" si="3"/>
        <v>39</v>
      </c>
    </row>
    <row r="45" spans="1:7">
      <c r="A45" s="2">
        <v>43</v>
      </c>
      <c r="B45" s="98">
        <f t="shared" si="0"/>
        <v>1.9672315572906001</v>
      </c>
      <c r="C45" s="98">
        <v>0.08</v>
      </c>
      <c r="D45" s="2">
        <v>43</v>
      </c>
      <c r="E45" s="2">
        <f t="shared" si="1"/>
        <v>40</v>
      </c>
      <c r="F45" s="2">
        <f t="shared" si="2"/>
        <v>40</v>
      </c>
      <c r="G45" s="2">
        <f t="shared" si="3"/>
        <v>39</v>
      </c>
    </row>
    <row r="46" spans="1:7">
      <c r="A46" s="2">
        <v>44</v>
      </c>
      <c r="B46" s="98">
        <f t="shared" si="0"/>
        <v>1.9899748742132397</v>
      </c>
      <c r="C46" s="98">
        <v>0.08</v>
      </c>
      <c r="D46" s="2">
        <v>44</v>
      </c>
      <c r="E46" s="2">
        <f t="shared" si="1"/>
        <v>40</v>
      </c>
      <c r="F46" s="2">
        <f t="shared" si="2"/>
        <v>40</v>
      </c>
      <c r="G46" s="2">
        <f t="shared" si="3"/>
        <v>40</v>
      </c>
    </row>
    <row r="47" spans="1:7">
      <c r="A47" s="2">
        <v>45</v>
      </c>
      <c r="B47" s="98">
        <f t="shared" si="0"/>
        <v>2.0124611797498106</v>
      </c>
      <c r="C47" s="98">
        <v>0.08</v>
      </c>
      <c r="D47" s="2">
        <v>45</v>
      </c>
      <c r="E47" s="2">
        <f t="shared" si="1"/>
        <v>40</v>
      </c>
      <c r="F47" s="2">
        <f t="shared" si="2"/>
        <v>40</v>
      </c>
      <c r="G47" s="2">
        <f t="shared" si="3"/>
        <v>40</v>
      </c>
    </row>
    <row r="48" spans="1:7">
      <c r="A48" s="2">
        <v>46</v>
      </c>
      <c r="B48" s="98">
        <f t="shared" si="0"/>
        <v>2.0346989949375804</v>
      </c>
      <c r="C48" s="98">
        <v>0.08</v>
      </c>
      <c r="D48" s="2">
        <v>46</v>
      </c>
      <c r="E48" s="2">
        <f t="shared" si="1"/>
        <v>40</v>
      </c>
      <c r="F48" s="2">
        <f t="shared" si="2"/>
        <v>40</v>
      </c>
      <c r="G48" s="2">
        <f t="shared" si="3"/>
        <v>40</v>
      </c>
    </row>
    <row r="49" spans="1:7">
      <c r="A49" s="2">
        <v>47</v>
      </c>
      <c r="B49" s="98">
        <f t="shared" si="0"/>
        <v>2.0566963801203131</v>
      </c>
      <c r="C49" s="98">
        <v>0.08</v>
      </c>
      <c r="D49" s="2">
        <v>47</v>
      </c>
      <c r="E49" s="2">
        <f t="shared" si="1"/>
        <v>40</v>
      </c>
      <c r="F49" s="2">
        <f t="shared" si="2"/>
        <v>40</v>
      </c>
      <c r="G49" s="2">
        <f t="shared" si="3"/>
        <v>40</v>
      </c>
    </row>
    <row r="50" spans="1:7">
      <c r="A50" s="2">
        <v>48</v>
      </c>
      <c r="B50" s="98">
        <f t="shared" si="0"/>
        <v>2.0784609690826525</v>
      </c>
      <c r="C50" s="98">
        <v>0.08</v>
      </c>
      <c r="D50" s="2">
        <v>48</v>
      </c>
      <c r="E50" s="2">
        <f t="shared" si="1"/>
        <v>40</v>
      </c>
      <c r="F50" s="2">
        <f t="shared" si="2"/>
        <v>40</v>
      </c>
      <c r="G50" s="2">
        <f t="shared" si="3"/>
        <v>40</v>
      </c>
    </row>
    <row r="51" spans="1:7">
      <c r="A51" s="2">
        <v>49</v>
      </c>
      <c r="B51" s="98">
        <f t="shared" si="0"/>
        <v>2.1</v>
      </c>
      <c r="C51" s="98">
        <v>0.08</v>
      </c>
      <c r="D51" s="2">
        <v>49</v>
      </c>
      <c r="E51" s="2">
        <f t="shared" si="1"/>
        <v>40</v>
      </c>
      <c r="F51" s="2">
        <f t="shared" si="2"/>
        <v>40</v>
      </c>
      <c r="G51" s="2">
        <f t="shared" si="3"/>
        <v>40</v>
      </c>
    </row>
    <row r="52" spans="1:7">
      <c r="A52" s="2">
        <v>50</v>
      </c>
      <c r="B52" s="98">
        <f t="shared" si="0"/>
        <v>2.1213203435596424</v>
      </c>
      <c r="C52" s="98">
        <v>0.08</v>
      </c>
      <c r="D52" s="2">
        <v>50</v>
      </c>
      <c r="E52" s="2">
        <f t="shared" si="1"/>
        <v>40</v>
      </c>
      <c r="F52" s="2">
        <f t="shared" si="2"/>
        <v>40</v>
      </c>
      <c r="G52" s="2">
        <f t="shared" si="3"/>
        <v>40</v>
      </c>
    </row>
    <row r="53" spans="1:7">
      <c r="A53" s="2">
        <v>51</v>
      </c>
      <c r="B53" s="98">
        <f t="shared" si="0"/>
        <v>2.142428528562855</v>
      </c>
      <c r="C53" s="98">
        <v>0.08</v>
      </c>
      <c r="D53" s="2">
        <v>51</v>
      </c>
      <c r="E53" s="2">
        <f t="shared" si="1"/>
        <v>40</v>
      </c>
      <c r="F53" s="2">
        <f t="shared" si="2"/>
        <v>50</v>
      </c>
      <c r="G53" s="2">
        <f t="shared" si="3"/>
        <v>41</v>
      </c>
    </row>
    <row r="54" spans="1:7">
      <c r="A54" s="2">
        <v>52</v>
      </c>
      <c r="B54" s="98">
        <f t="shared" si="0"/>
        <v>2.1633307652783933</v>
      </c>
      <c r="C54" s="98">
        <v>0.08</v>
      </c>
      <c r="D54" s="2">
        <v>52</v>
      </c>
      <c r="E54" s="2">
        <f t="shared" si="1"/>
        <v>40</v>
      </c>
      <c r="F54" s="2">
        <f t="shared" si="2"/>
        <v>50</v>
      </c>
      <c r="G54" s="2">
        <f t="shared" si="3"/>
        <v>41</v>
      </c>
    </row>
    <row r="55" spans="1:7">
      <c r="A55" s="2">
        <v>53</v>
      </c>
      <c r="B55" s="98">
        <f t="shared" si="0"/>
        <v>2.1840329667841551</v>
      </c>
      <c r="C55" s="98">
        <v>0.08</v>
      </c>
      <c r="D55" s="2">
        <v>53</v>
      </c>
      <c r="E55" s="2">
        <f t="shared" si="1"/>
        <v>40</v>
      </c>
      <c r="F55" s="2">
        <f t="shared" si="2"/>
        <v>50</v>
      </c>
      <c r="G55" s="2">
        <f t="shared" si="3"/>
        <v>41</v>
      </c>
    </row>
    <row r="56" spans="1:7">
      <c r="A56" s="2">
        <v>54</v>
      </c>
      <c r="B56" s="98">
        <f t="shared" si="0"/>
        <v>2.2045407685048604</v>
      </c>
      <c r="C56" s="98">
        <v>0.08</v>
      </c>
      <c r="D56" s="2">
        <v>54</v>
      </c>
      <c r="E56" s="2">
        <f t="shared" si="1"/>
        <v>40</v>
      </c>
      <c r="F56" s="2">
        <f t="shared" si="2"/>
        <v>50</v>
      </c>
      <c r="G56" s="2">
        <f t="shared" si="3"/>
        <v>41</v>
      </c>
    </row>
    <row r="57" spans="1:7">
      <c r="A57" s="2">
        <v>55</v>
      </c>
      <c r="B57" s="98">
        <f t="shared" si="0"/>
        <v>2.2248595461286986</v>
      </c>
      <c r="C57" s="98">
        <v>0.08</v>
      </c>
      <c r="D57" s="2">
        <v>55</v>
      </c>
      <c r="E57" s="2">
        <f t="shared" si="1"/>
        <v>40</v>
      </c>
      <c r="F57" s="2">
        <f t="shared" si="2"/>
        <v>50</v>
      </c>
      <c r="G57" s="2">
        <f t="shared" si="3"/>
        <v>41</v>
      </c>
    </row>
    <row r="58" spans="1:7">
      <c r="A58" s="2">
        <v>56</v>
      </c>
      <c r="B58" s="98">
        <f t="shared" si="0"/>
        <v>2.2449944320643649</v>
      </c>
      <c r="C58" s="98">
        <v>0.08</v>
      </c>
      <c r="D58" s="2">
        <v>56</v>
      </c>
      <c r="E58" s="2">
        <f t="shared" si="1"/>
        <v>40</v>
      </c>
      <c r="F58" s="2">
        <f t="shared" si="2"/>
        <v>50</v>
      </c>
      <c r="G58" s="2">
        <f t="shared" si="3"/>
        <v>41</v>
      </c>
    </row>
    <row r="59" spans="1:7">
      <c r="A59" s="2">
        <v>57</v>
      </c>
      <c r="B59" s="98">
        <f t="shared" si="0"/>
        <v>2.2649503305812249</v>
      </c>
      <c r="C59" s="98">
        <v>0.08</v>
      </c>
      <c r="D59" s="2">
        <v>57</v>
      </c>
      <c r="E59" s="2">
        <f t="shared" si="1"/>
        <v>40</v>
      </c>
      <c r="F59" s="2">
        <f t="shared" si="2"/>
        <v>50</v>
      </c>
      <c r="G59" s="2">
        <f t="shared" si="3"/>
        <v>41</v>
      </c>
    </row>
    <row r="60" spans="1:7">
      <c r="A60" s="2">
        <v>58</v>
      </c>
      <c r="B60" s="98">
        <f t="shared" si="0"/>
        <v>2.2847319317591723</v>
      </c>
      <c r="C60" s="98">
        <v>0.08</v>
      </c>
      <c r="D60" s="2">
        <v>58</v>
      </c>
      <c r="E60" s="2">
        <f t="shared" si="1"/>
        <v>40</v>
      </c>
      <c r="F60" s="2">
        <f t="shared" si="2"/>
        <v>50</v>
      </c>
      <c r="G60" s="2">
        <f t="shared" si="3"/>
        <v>42</v>
      </c>
    </row>
    <row r="61" spans="1:7">
      <c r="A61" s="2">
        <v>59</v>
      </c>
      <c r="B61" s="98">
        <f t="shared" si="0"/>
        <v>2.3043437243605824</v>
      </c>
      <c r="C61" s="98">
        <v>0.08</v>
      </c>
      <c r="D61" s="2">
        <v>59</v>
      </c>
      <c r="E61" s="2">
        <f t="shared" si="1"/>
        <v>40</v>
      </c>
      <c r="F61" s="2">
        <f t="shared" si="2"/>
        <v>50</v>
      </c>
      <c r="G61" s="2">
        <f t="shared" si="3"/>
        <v>42</v>
      </c>
    </row>
    <row r="62" spans="1:7">
      <c r="A62" s="2">
        <v>60</v>
      </c>
      <c r="B62" s="98">
        <f t="shared" si="0"/>
        <v>2.3237900077244502</v>
      </c>
      <c r="C62" s="98">
        <v>0.08</v>
      </c>
      <c r="D62" s="2">
        <v>60</v>
      </c>
      <c r="E62" s="2">
        <f t="shared" si="1"/>
        <v>40</v>
      </c>
      <c r="F62" s="2">
        <f t="shared" si="2"/>
        <v>50</v>
      </c>
      <c r="G62" s="2">
        <f t="shared" si="3"/>
        <v>42</v>
      </c>
    </row>
    <row r="63" spans="1:7">
      <c r="A63" s="2">
        <v>61</v>
      </c>
      <c r="B63" s="98">
        <f t="shared" si="0"/>
        <v>2.3430749027719959</v>
      </c>
      <c r="C63" s="98">
        <v>0.08</v>
      </c>
      <c r="D63" s="2">
        <v>61</v>
      </c>
      <c r="E63" s="2">
        <f t="shared" si="1"/>
        <v>40</v>
      </c>
      <c r="F63" s="2">
        <f t="shared" si="2"/>
        <v>50</v>
      </c>
      <c r="G63" s="2">
        <f t="shared" si="3"/>
        <v>42</v>
      </c>
    </row>
    <row r="64" spans="1:7">
      <c r="A64" s="2">
        <v>62</v>
      </c>
      <c r="B64" s="98">
        <f t="shared" si="0"/>
        <v>2.3622023622035431</v>
      </c>
      <c r="C64" s="98">
        <v>0.08</v>
      </c>
      <c r="D64" s="2">
        <v>62</v>
      </c>
      <c r="E64" s="2">
        <f t="shared" si="1"/>
        <v>40</v>
      </c>
      <c r="F64" s="2">
        <f t="shared" si="2"/>
        <v>50</v>
      </c>
      <c r="G64" s="2">
        <f t="shared" si="3"/>
        <v>42</v>
      </c>
    </row>
    <row r="65" spans="1:7">
      <c r="A65" s="2">
        <v>63</v>
      </c>
      <c r="B65" s="98">
        <f t="shared" si="0"/>
        <v>2.3811761799581315</v>
      </c>
      <c r="C65" s="98">
        <v>0.08</v>
      </c>
      <c r="D65" s="2">
        <v>63</v>
      </c>
      <c r="E65" s="2">
        <f t="shared" si="1"/>
        <v>40</v>
      </c>
      <c r="F65" s="2">
        <f t="shared" si="2"/>
        <v>50</v>
      </c>
      <c r="G65" s="2">
        <f t="shared" si="3"/>
        <v>42</v>
      </c>
    </row>
    <row r="66" spans="1:7">
      <c r="A66" s="2">
        <v>64</v>
      </c>
      <c r="B66" s="98">
        <f t="shared" si="0"/>
        <v>2.4</v>
      </c>
      <c r="C66" s="98">
        <v>0.08</v>
      </c>
      <c r="D66" s="2">
        <v>64</v>
      </c>
      <c r="E66" s="2">
        <f t="shared" si="1"/>
        <v>40</v>
      </c>
      <c r="F66" s="2">
        <f t="shared" si="2"/>
        <v>50</v>
      </c>
      <c r="G66" s="2">
        <f t="shared" si="3"/>
        <v>42</v>
      </c>
    </row>
    <row r="67" spans="1:7">
      <c r="A67" s="2">
        <v>65</v>
      </c>
      <c r="B67" s="98">
        <f t="shared" ref="B67:B130" si="4">0.3*SQRT(A67)</f>
        <v>2.4186773244895647</v>
      </c>
      <c r="C67" s="98">
        <v>0.08</v>
      </c>
      <c r="D67" s="2">
        <v>65</v>
      </c>
      <c r="E67" s="2">
        <f t="shared" ref="E67:E130" si="5">IF(A67&lt;0.4,15,IF(A67&lt;3,20,IF(A67&lt;15,25,IF(A67&lt;43,32,IF(A67&lt;100,40,IF(A67&lt;450,50,IF(A67&lt;1300,65,IF(A67&lt;3500,80,IF(A67&lt;12000,100)))))))))</f>
        <v>40</v>
      </c>
      <c r="F67" s="2">
        <f t="shared" si="2"/>
        <v>50</v>
      </c>
      <c r="G67" s="2">
        <f t="shared" si="3"/>
        <v>42</v>
      </c>
    </row>
    <row r="68" spans="1:7">
      <c r="A68" s="2">
        <v>66</v>
      </c>
      <c r="B68" s="98">
        <f t="shared" si="4"/>
        <v>2.4372115213907883</v>
      </c>
      <c r="C68" s="98">
        <v>0.08</v>
      </c>
      <c r="D68" s="2">
        <v>66</v>
      </c>
      <c r="E68" s="2">
        <f t="shared" si="5"/>
        <v>40</v>
      </c>
      <c r="F68" s="2">
        <f t="shared" ref="F68:F131" si="6">IF(G68&lt;15,15,IF(G68&lt;20,20,IF(G68&lt;=25,25,IF(G68&lt;=32,32,IF(G68&lt;=40,40,IF(G68&lt;=50,50,IF(G68&lt;=65,65,IF(G68&lt;=80,80,IF(G68&lt;=100,100)))))))))</f>
        <v>50</v>
      </c>
      <c r="G68" s="2">
        <f t="shared" ref="G68:G131" si="7">ROUNDUP(1000*((B68/1000)/(55.934*C68^0.571))^(1/2.714),0)</f>
        <v>43</v>
      </c>
    </row>
    <row r="69" spans="1:7">
      <c r="A69" s="2">
        <v>67</v>
      </c>
      <c r="B69" s="98">
        <f t="shared" si="4"/>
        <v>2.4556058315617348</v>
      </c>
      <c r="C69" s="98">
        <v>0.08</v>
      </c>
      <c r="D69" s="2">
        <v>67</v>
      </c>
      <c r="E69" s="2">
        <f t="shared" si="5"/>
        <v>40</v>
      </c>
      <c r="F69" s="2">
        <f t="shared" si="6"/>
        <v>50</v>
      </c>
      <c r="G69" s="2">
        <f t="shared" si="7"/>
        <v>43</v>
      </c>
    </row>
    <row r="70" spans="1:7">
      <c r="A70" s="2">
        <v>68</v>
      </c>
      <c r="B70" s="98">
        <f t="shared" si="4"/>
        <v>2.4738633753705961</v>
      </c>
      <c r="C70" s="98">
        <v>0.08</v>
      </c>
      <c r="D70" s="2">
        <v>68</v>
      </c>
      <c r="E70" s="2">
        <f t="shared" si="5"/>
        <v>40</v>
      </c>
      <c r="F70" s="2">
        <f t="shared" si="6"/>
        <v>50</v>
      </c>
      <c r="G70" s="2">
        <f t="shared" si="7"/>
        <v>43</v>
      </c>
    </row>
    <row r="71" spans="1:7">
      <c r="A71" s="2">
        <v>69</v>
      </c>
      <c r="B71" s="98">
        <f t="shared" si="4"/>
        <v>2.4919871588754225</v>
      </c>
      <c r="C71" s="98">
        <v>0.08</v>
      </c>
      <c r="D71" s="2">
        <v>69</v>
      </c>
      <c r="E71" s="2">
        <f t="shared" si="5"/>
        <v>40</v>
      </c>
      <c r="F71" s="2">
        <f t="shared" si="6"/>
        <v>50</v>
      </c>
      <c r="G71" s="2">
        <f t="shared" si="7"/>
        <v>43</v>
      </c>
    </row>
    <row r="72" spans="1:7">
      <c r="A72" s="2">
        <v>70</v>
      </c>
      <c r="B72" s="98">
        <f t="shared" si="4"/>
        <v>2.5099800796022267</v>
      </c>
      <c r="C72" s="98">
        <v>0.08</v>
      </c>
      <c r="D72" s="2">
        <v>70</v>
      </c>
      <c r="E72" s="2">
        <f t="shared" si="5"/>
        <v>40</v>
      </c>
      <c r="F72" s="2">
        <f t="shared" si="6"/>
        <v>50</v>
      </c>
      <c r="G72" s="2">
        <f t="shared" si="7"/>
        <v>43</v>
      </c>
    </row>
    <row r="73" spans="1:7">
      <c r="A73" s="2">
        <v>71</v>
      </c>
      <c r="B73" s="98">
        <f t="shared" si="4"/>
        <v>2.5278449319529077</v>
      </c>
      <c r="C73" s="98">
        <v>0.08</v>
      </c>
      <c r="D73" s="2">
        <v>71</v>
      </c>
      <c r="E73" s="2">
        <f t="shared" si="5"/>
        <v>40</v>
      </c>
      <c r="F73" s="2">
        <f t="shared" si="6"/>
        <v>50</v>
      </c>
      <c r="G73" s="2">
        <f t="shared" si="7"/>
        <v>43</v>
      </c>
    </row>
    <row r="74" spans="1:7">
      <c r="A74" s="2">
        <v>72</v>
      </c>
      <c r="B74" s="98">
        <f t="shared" si="4"/>
        <v>2.545584412271571</v>
      </c>
      <c r="C74" s="98">
        <v>0.08</v>
      </c>
      <c r="D74" s="2">
        <v>72</v>
      </c>
      <c r="E74" s="2">
        <f t="shared" si="5"/>
        <v>40</v>
      </c>
      <c r="F74" s="2">
        <f t="shared" si="6"/>
        <v>50</v>
      </c>
      <c r="G74" s="2">
        <f t="shared" si="7"/>
        <v>43</v>
      </c>
    </row>
    <row r="75" spans="1:7">
      <c r="A75" s="2">
        <v>73</v>
      </c>
      <c r="B75" s="98">
        <f t="shared" si="4"/>
        <v>2.5632011235952592</v>
      </c>
      <c r="C75" s="98">
        <v>0.08</v>
      </c>
      <c r="D75" s="2">
        <v>73</v>
      </c>
      <c r="E75" s="2">
        <f t="shared" si="5"/>
        <v>40</v>
      </c>
      <c r="F75" s="2">
        <f t="shared" si="6"/>
        <v>50</v>
      </c>
      <c r="G75" s="2">
        <f t="shared" si="7"/>
        <v>43</v>
      </c>
    </row>
    <row r="76" spans="1:7">
      <c r="A76" s="2">
        <v>74</v>
      </c>
      <c r="B76" s="98">
        <f t="shared" si="4"/>
        <v>2.5806975801127878</v>
      </c>
      <c r="C76" s="98">
        <v>0.08</v>
      </c>
      <c r="D76" s="2">
        <v>74</v>
      </c>
      <c r="E76" s="2">
        <f t="shared" si="5"/>
        <v>40</v>
      </c>
      <c r="F76" s="2">
        <f t="shared" si="6"/>
        <v>50</v>
      </c>
      <c r="G76" s="2">
        <f t="shared" si="7"/>
        <v>43</v>
      </c>
    </row>
    <row r="77" spans="1:7">
      <c r="A77" s="2">
        <v>75</v>
      </c>
      <c r="B77" s="98">
        <f t="shared" si="4"/>
        <v>2.598076211353316</v>
      </c>
      <c r="C77" s="98">
        <v>0.08</v>
      </c>
      <c r="D77" s="2">
        <v>75</v>
      </c>
      <c r="E77" s="2">
        <f t="shared" si="5"/>
        <v>40</v>
      </c>
      <c r="F77" s="2">
        <f t="shared" si="6"/>
        <v>50</v>
      </c>
      <c r="G77" s="2">
        <f t="shared" si="7"/>
        <v>44</v>
      </c>
    </row>
    <row r="78" spans="1:7">
      <c r="A78" s="2">
        <v>76</v>
      </c>
      <c r="B78" s="98">
        <f t="shared" si="4"/>
        <v>2.6153393661244042</v>
      </c>
      <c r="C78" s="98">
        <v>0.08</v>
      </c>
      <c r="D78" s="2">
        <v>76</v>
      </c>
      <c r="E78" s="2">
        <f t="shared" si="5"/>
        <v>40</v>
      </c>
      <c r="F78" s="2">
        <f t="shared" si="6"/>
        <v>50</v>
      </c>
      <c r="G78" s="2">
        <f t="shared" si="7"/>
        <v>44</v>
      </c>
    </row>
    <row r="79" spans="1:7">
      <c r="A79" s="2">
        <v>77</v>
      </c>
      <c r="B79" s="98">
        <f t="shared" si="4"/>
        <v>2.6324893162176366</v>
      </c>
      <c r="C79" s="98">
        <v>0.08</v>
      </c>
      <c r="D79" s="2">
        <v>77</v>
      </c>
      <c r="E79" s="2">
        <f t="shared" si="5"/>
        <v>40</v>
      </c>
      <c r="F79" s="2">
        <f t="shared" si="6"/>
        <v>50</v>
      </c>
      <c r="G79" s="2">
        <f t="shared" si="7"/>
        <v>44</v>
      </c>
    </row>
    <row r="80" spans="1:7">
      <c r="A80" s="2">
        <v>78</v>
      </c>
      <c r="B80" s="98">
        <f t="shared" si="4"/>
        <v>2.6495282598983541</v>
      </c>
      <c r="C80" s="98">
        <v>0.08</v>
      </c>
      <c r="D80" s="2">
        <v>78</v>
      </c>
      <c r="E80" s="2">
        <f t="shared" si="5"/>
        <v>40</v>
      </c>
      <c r="F80" s="2">
        <f t="shared" si="6"/>
        <v>50</v>
      </c>
      <c r="G80" s="2">
        <f t="shared" si="7"/>
        <v>44</v>
      </c>
    </row>
    <row r="81" spans="1:7">
      <c r="A81" s="2">
        <v>79</v>
      </c>
      <c r="B81" s="98">
        <f t="shared" si="4"/>
        <v>2.6664583251946765</v>
      </c>
      <c r="C81" s="98">
        <v>0.08</v>
      </c>
      <c r="D81" s="2">
        <v>79</v>
      </c>
      <c r="E81" s="2">
        <f t="shared" si="5"/>
        <v>40</v>
      </c>
      <c r="F81" s="2">
        <f t="shared" si="6"/>
        <v>50</v>
      </c>
      <c r="G81" s="2">
        <f t="shared" si="7"/>
        <v>44</v>
      </c>
    </row>
    <row r="82" spans="1:7">
      <c r="A82" s="2">
        <v>80</v>
      </c>
      <c r="B82" s="98">
        <f t="shared" si="4"/>
        <v>2.6832815729997477</v>
      </c>
      <c r="C82" s="98">
        <v>0.08</v>
      </c>
      <c r="D82" s="2">
        <v>80</v>
      </c>
      <c r="E82" s="2">
        <f t="shared" si="5"/>
        <v>40</v>
      </c>
      <c r="F82" s="2">
        <f t="shared" si="6"/>
        <v>50</v>
      </c>
      <c r="G82" s="2">
        <f t="shared" si="7"/>
        <v>44</v>
      </c>
    </row>
    <row r="83" spans="1:7">
      <c r="A83" s="2">
        <v>81</v>
      </c>
      <c r="B83" s="98">
        <f t="shared" si="4"/>
        <v>2.6999999999999997</v>
      </c>
      <c r="C83" s="98">
        <v>0.08</v>
      </c>
      <c r="D83" s="2">
        <v>81</v>
      </c>
      <c r="E83" s="2">
        <f t="shared" si="5"/>
        <v>40</v>
      </c>
      <c r="F83" s="2">
        <f t="shared" si="6"/>
        <v>50</v>
      </c>
      <c r="G83" s="2">
        <f t="shared" si="7"/>
        <v>44</v>
      </c>
    </row>
    <row r="84" spans="1:7">
      <c r="A84" s="2">
        <v>82</v>
      </c>
      <c r="B84" s="98">
        <f t="shared" si="4"/>
        <v>2.7166155414412252</v>
      </c>
      <c r="C84" s="98">
        <v>0.08</v>
      </c>
      <c r="D84" s="2">
        <v>82</v>
      </c>
      <c r="E84" s="2">
        <f t="shared" si="5"/>
        <v>40</v>
      </c>
      <c r="F84" s="2">
        <f t="shared" si="6"/>
        <v>50</v>
      </c>
      <c r="G84" s="2">
        <f t="shared" si="7"/>
        <v>44</v>
      </c>
    </row>
    <row r="85" spans="1:7">
      <c r="A85" s="2">
        <v>83</v>
      </c>
      <c r="B85" s="98">
        <f t="shared" si="4"/>
        <v>2.7331300737432898</v>
      </c>
      <c r="C85" s="98">
        <v>0.08</v>
      </c>
      <c r="D85" s="2">
        <v>83</v>
      </c>
      <c r="E85" s="2">
        <f t="shared" si="5"/>
        <v>40</v>
      </c>
      <c r="F85" s="2">
        <f t="shared" si="6"/>
        <v>50</v>
      </c>
      <c r="G85" s="2">
        <f t="shared" si="7"/>
        <v>44</v>
      </c>
    </row>
    <row r="86" spans="1:7">
      <c r="A86" s="2">
        <v>84</v>
      </c>
      <c r="B86" s="98">
        <f t="shared" si="4"/>
        <v>2.7495454169735036</v>
      </c>
      <c r="C86" s="98">
        <v>0.08</v>
      </c>
      <c r="D86" s="2">
        <v>84</v>
      </c>
      <c r="E86" s="2">
        <f t="shared" si="5"/>
        <v>40</v>
      </c>
      <c r="F86" s="2">
        <f t="shared" si="6"/>
        <v>50</v>
      </c>
      <c r="G86" s="2">
        <f t="shared" si="7"/>
        <v>44</v>
      </c>
    </row>
    <row r="87" spans="1:7">
      <c r="A87" s="2">
        <v>85</v>
      </c>
      <c r="B87" s="98">
        <f t="shared" si="4"/>
        <v>2.765863337187866</v>
      </c>
      <c r="C87" s="98">
        <v>0.08</v>
      </c>
      <c r="D87" s="2">
        <v>85</v>
      </c>
      <c r="E87" s="2">
        <f t="shared" si="5"/>
        <v>40</v>
      </c>
      <c r="F87" s="2">
        <f t="shared" si="6"/>
        <v>50</v>
      </c>
      <c r="G87" s="2">
        <f t="shared" si="7"/>
        <v>45</v>
      </c>
    </row>
    <row r="88" spans="1:7">
      <c r="A88" s="2">
        <v>86</v>
      </c>
      <c r="B88" s="98">
        <f t="shared" si="4"/>
        <v>2.7820855486487113</v>
      </c>
      <c r="C88" s="98">
        <v>0.08</v>
      </c>
      <c r="D88" s="2">
        <v>86</v>
      </c>
      <c r="E88" s="2">
        <f t="shared" si="5"/>
        <v>40</v>
      </c>
      <c r="F88" s="2">
        <f t="shared" si="6"/>
        <v>50</v>
      </c>
      <c r="G88" s="2">
        <f t="shared" si="7"/>
        <v>45</v>
      </c>
    </row>
    <row r="89" spans="1:7">
      <c r="A89" s="2">
        <v>87</v>
      </c>
      <c r="B89" s="98">
        <f t="shared" si="4"/>
        <v>2.7982137159266447</v>
      </c>
      <c r="C89" s="98">
        <v>0.08</v>
      </c>
      <c r="D89" s="2">
        <v>87</v>
      </c>
      <c r="E89" s="2">
        <f t="shared" si="5"/>
        <v>40</v>
      </c>
      <c r="F89" s="2">
        <f t="shared" si="6"/>
        <v>50</v>
      </c>
      <c r="G89" s="2">
        <f t="shared" si="7"/>
        <v>45</v>
      </c>
    </row>
    <row r="90" spans="1:7">
      <c r="A90" s="2">
        <v>88</v>
      </c>
      <c r="B90" s="98">
        <f t="shared" si="4"/>
        <v>2.8142494558940578</v>
      </c>
      <c r="C90" s="98">
        <v>0.08</v>
      </c>
      <c r="D90" s="2">
        <v>88</v>
      </c>
      <c r="E90" s="2">
        <f t="shared" si="5"/>
        <v>40</v>
      </c>
      <c r="F90" s="2">
        <f t="shared" si="6"/>
        <v>50</v>
      </c>
      <c r="G90" s="2">
        <f t="shared" si="7"/>
        <v>45</v>
      </c>
    </row>
    <row r="91" spans="1:7">
      <c r="A91" s="2">
        <v>89</v>
      </c>
      <c r="B91" s="98">
        <f t="shared" si="4"/>
        <v>2.8301943396169809</v>
      </c>
      <c r="C91" s="98">
        <v>0.08</v>
      </c>
      <c r="D91" s="2">
        <v>89</v>
      </c>
      <c r="E91" s="2">
        <f t="shared" si="5"/>
        <v>40</v>
      </c>
      <c r="F91" s="2">
        <f t="shared" si="6"/>
        <v>50</v>
      </c>
      <c r="G91" s="2">
        <f t="shared" si="7"/>
        <v>45</v>
      </c>
    </row>
    <row r="92" spans="1:7">
      <c r="A92" s="2">
        <v>90</v>
      </c>
      <c r="B92" s="98">
        <f t="shared" si="4"/>
        <v>2.8460498941515415</v>
      </c>
      <c r="C92" s="98">
        <v>0.08</v>
      </c>
      <c r="D92" s="2">
        <v>90</v>
      </c>
      <c r="E92" s="2">
        <f t="shared" si="5"/>
        <v>40</v>
      </c>
      <c r="F92" s="2">
        <f t="shared" si="6"/>
        <v>50</v>
      </c>
      <c r="G92" s="2">
        <f t="shared" si="7"/>
        <v>45</v>
      </c>
    </row>
    <row r="93" spans="1:7">
      <c r="A93" s="2">
        <v>91</v>
      </c>
      <c r="B93" s="98">
        <f t="shared" si="4"/>
        <v>2.8618176042508368</v>
      </c>
      <c r="C93" s="98">
        <v>0.08</v>
      </c>
      <c r="D93" s="2">
        <v>91</v>
      </c>
      <c r="E93" s="2">
        <f t="shared" si="5"/>
        <v>40</v>
      </c>
      <c r="F93" s="2">
        <f t="shared" si="6"/>
        <v>50</v>
      </c>
      <c r="G93" s="2">
        <f t="shared" si="7"/>
        <v>45</v>
      </c>
    </row>
    <row r="94" spans="1:7">
      <c r="A94" s="2">
        <v>92</v>
      </c>
      <c r="B94" s="98">
        <f t="shared" si="4"/>
        <v>2.8774989139876315</v>
      </c>
      <c r="C94" s="98">
        <v>0.08</v>
      </c>
      <c r="D94" s="2">
        <v>92</v>
      </c>
      <c r="E94" s="2">
        <f t="shared" si="5"/>
        <v>40</v>
      </c>
      <c r="F94" s="2">
        <f t="shared" si="6"/>
        <v>50</v>
      </c>
      <c r="G94" s="2">
        <f t="shared" si="7"/>
        <v>45</v>
      </c>
    </row>
    <row r="95" spans="1:7">
      <c r="A95" s="2">
        <v>93</v>
      </c>
      <c r="B95" s="98">
        <f t="shared" si="4"/>
        <v>2.8930952282978866</v>
      </c>
      <c r="C95" s="98">
        <v>0.08</v>
      </c>
      <c r="D95" s="2">
        <v>93</v>
      </c>
      <c r="E95" s="2">
        <f t="shared" si="5"/>
        <v>40</v>
      </c>
      <c r="F95" s="2">
        <f t="shared" si="6"/>
        <v>50</v>
      </c>
      <c r="G95" s="2">
        <f t="shared" si="7"/>
        <v>45</v>
      </c>
    </row>
    <row r="96" spans="1:7">
      <c r="A96" s="2">
        <v>94</v>
      </c>
      <c r="B96" s="98">
        <f t="shared" si="4"/>
        <v>2.9086079144497976</v>
      </c>
      <c r="C96" s="98">
        <v>0.08</v>
      </c>
      <c r="D96" s="2">
        <v>94</v>
      </c>
      <c r="E96" s="2">
        <f t="shared" si="5"/>
        <v>40</v>
      </c>
      <c r="F96" s="2">
        <f t="shared" si="6"/>
        <v>50</v>
      </c>
      <c r="G96" s="2">
        <f t="shared" si="7"/>
        <v>45</v>
      </c>
    </row>
    <row r="97" spans="1:7">
      <c r="A97" s="2">
        <v>95</v>
      </c>
      <c r="B97" s="98">
        <f t="shared" si="4"/>
        <v>2.9240383034426887</v>
      </c>
      <c r="C97" s="98">
        <v>0.08</v>
      </c>
      <c r="D97" s="2">
        <v>95</v>
      </c>
      <c r="E97" s="2">
        <f t="shared" si="5"/>
        <v>40</v>
      </c>
      <c r="F97" s="2">
        <f t="shared" si="6"/>
        <v>50</v>
      </c>
      <c r="G97" s="2">
        <f t="shared" si="7"/>
        <v>45</v>
      </c>
    </row>
    <row r="98" spans="1:7">
      <c r="A98" s="2">
        <v>96</v>
      </c>
      <c r="B98" s="98">
        <f t="shared" si="4"/>
        <v>2.9393876913398134</v>
      </c>
      <c r="C98" s="98">
        <v>0.08</v>
      </c>
      <c r="D98" s="2">
        <v>96</v>
      </c>
      <c r="E98" s="2">
        <f t="shared" si="5"/>
        <v>40</v>
      </c>
      <c r="F98" s="2">
        <f t="shared" si="6"/>
        <v>50</v>
      </c>
      <c r="G98" s="2">
        <f t="shared" si="7"/>
        <v>46</v>
      </c>
    </row>
    <row r="99" spans="1:7">
      <c r="A99" s="2">
        <v>97</v>
      </c>
      <c r="B99" s="98">
        <f t="shared" si="4"/>
        <v>2.954657340538831</v>
      </c>
      <c r="C99" s="98">
        <v>0.08</v>
      </c>
      <c r="D99" s="2">
        <v>97</v>
      </c>
      <c r="E99" s="2">
        <f t="shared" si="5"/>
        <v>40</v>
      </c>
      <c r="F99" s="2">
        <f t="shared" si="6"/>
        <v>50</v>
      </c>
      <c r="G99" s="2">
        <f t="shared" si="7"/>
        <v>46</v>
      </c>
    </row>
    <row r="100" spans="1:7">
      <c r="A100" s="2">
        <v>98</v>
      </c>
      <c r="B100" s="98">
        <f t="shared" si="4"/>
        <v>2.9698484809834995</v>
      </c>
      <c r="C100" s="98">
        <v>0.08</v>
      </c>
      <c r="D100" s="2">
        <v>98</v>
      </c>
      <c r="E100" s="2">
        <f t="shared" si="5"/>
        <v>40</v>
      </c>
      <c r="F100" s="2">
        <f t="shared" si="6"/>
        <v>50</v>
      </c>
      <c r="G100" s="2">
        <f t="shared" si="7"/>
        <v>46</v>
      </c>
    </row>
    <row r="101" spans="1:7">
      <c r="A101" s="2">
        <v>99</v>
      </c>
      <c r="B101" s="98">
        <f t="shared" si="4"/>
        <v>2.9849623113198596</v>
      </c>
      <c r="C101" s="98">
        <v>0.08</v>
      </c>
      <c r="D101" s="2">
        <v>99</v>
      </c>
      <c r="E101" s="2">
        <f t="shared" si="5"/>
        <v>40</v>
      </c>
      <c r="F101" s="2">
        <f t="shared" si="6"/>
        <v>50</v>
      </c>
      <c r="G101" s="2">
        <f t="shared" si="7"/>
        <v>46</v>
      </c>
    </row>
    <row r="102" spans="1:7">
      <c r="A102" s="2">
        <v>100</v>
      </c>
      <c r="B102" s="98">
        <f t="shared" si="4"/>
        <v>3</v>
      </c>
      <c r="C102" s="98">
        <v>0.08</v>
      </c>
      <c r="D102" s="2">
        <v>100</v>
      </c>
      <c r="E102" s="2">
        <f t="shared" si="5"/>
        <v>50</v>
      </c>
      <c r="F102" s="2">
        <f t="shared" si="6"/>
        <v>50</v>
      </c>
      <c r="G102" s="2">
        <f t="shared" si="7"/>
        <v>46</v>
      </c>
    </row>
    <row r="103" spans="1:7">
      <c r="A103" s="2">
        <v>101</v>
      </c>
      <c r="B103" s="98">
        <f t="shared" si="4"/>
        <v>3.0149626863362671</v>
      </c>
      <c r="C103" s="98">
        <v>0.08</v>
      </c>
      <c r="D103" s="2">
        <v>101</v>
      </c>
      <c r="E103" s="2">
        <f t="shared" si="5"/>
        <v>50</v>
      </c>
      <c r="F103" s="2">
        <f t="shared" si="6"/>
        <v>50</v>
      </c>
      <c r="G103" s="2">
        <f t="shared" si="7"/>
        <v>46</v>
      </c>
    </row>
    <row r="104" spans="1:7">
      <c r="A104" s="2">
        <v>102</v>
      </c>
      <c r="B104" s="98">
        <f t="shared" si="4"/>
        <v>3.029851481508623</v>
      </c>
      <c r="C104" s="98">
        <v>0.08</v>
      </c>
      <c r="D104" s="2">
        <v>102</v>
      </c>
      <c r="E104" s="2">
        <f t="shared" si="5"/>
        <v>50</v>
      </c>
      <c r="F104" s="2">
        <f t="shared" si="6"/>
        <v>50</v>
      </c>
      <c r="G104" s="2">
        <f t="shared" si="7"/>
        <v>46</v>
      </c>
    </row>
    <row r="105" spans="1:7">
      <c r="A105" s="2">
        <v>103</v>
      </c>
      <c r="B105" s="98">
        <f t="shared" si="4"/>
        <v>3.0446674695276656</v>
      </c>
      <c r="C105" s="98">
        <v>0.08</v>
      </c>
      <c r="D105" s="2">
        <v>103</v>
      </c>
      <c r="E105" s="2">
        <f t="shared" si="5"/>
        <v>50</v>
      </c>
      <c r="F105" s="2">
        <f t="shared" si="6"/>
        <v>50</v>
      </c>
      <c r="G105" s="2">
        <f t="shared" si="7"/>
        <v>46</v>
      </c>
    </row>
    <row r="106" spans="1:7">
      <c r="A106" s="2">
        <v>104</v>
      </c>
      <c r="B106" s="98">
        <f t="shared" si="4"/>
        <v>3.0594117081556704</v>
      </c>
      <c r="C106" s="98">
        <v>0.08</v>
      </c>
      <c r="D106" s="2">
        <v>104</v>
      </c>
      <c r="E106" s="2">
        <f t="shared" si="5"/>
        <v>50</v>
      </c>
      <c r="F106" s="2">
        <f t="shared" si="6"/>
        <v>50</v>
      </c>
      <c r="G106" s="2">
        <f t="shared" si="7"/>
        <v>46</v>
      </c>
    </row>
    <row r="107" spans="1:7">
      <c r="A107" s="2">
        <v>105</v>
      </c>
      <c r="B107" s="98">
        <f t="shared" si="4"/>
        <v>3.0740852297878791</v>
      </c>
      <c r="C107" s="98">
        <v>0.08</v>
      </c>
      <c r="D107" s="2">
        <v>105</v>
      </c>
      <c r="E107" s="2">
        <f t="shared" si="5"/>
        <v>50</v>
      </c>
      <c r="F107" s="2">
        <f t="shared" si="6"/>
        <v>50</v>
      </c>
      <c r="G107" s="2">
        <f t="shared" si="7"/>
        <v>46</v>
      </c>
    </row>
    <row r="108" spans="1:7">
      <c r="A108" s="2">
        <v>106</v>
      </c>
      <c r="B108" s="98">
        <f t="shared" si="4"/>
        <v>3.0886890422961</v>
      </c>
      <c r="C108" s="98">
        <v>0.08</v>
      </c>
      <c r="D108" s="2">
        <v>106</v>
      </c>
      <c r="E108" s="2">
        <f t="shared" si="5"/>
        <v>50</v>
      </c>
      <c r="F108" s="2">
        <f t="shared" si="6"/>
        <v>50</v>
      </c>
      <c r="G108" s="2">
        <f t="shared" si="7"/>
        <v>46</v>
      </c>
    </row>
    <row r="109" spans="1:7">
      <c r="A109" s="2">
        <v>107</v>
      </c>
      <c r="B109" s="98">
        <f t="shared" si="4"/>
        <v>3.1032241298365801</v>
      </c>
      <c r="C109" s="98">
        <v>0.08</v>
      </c>
      <c r="D109" s="2">
        <v>107</v>
      </c>
      <c r="E109" s="2">
        <f t="shared" si="5"/>
        <v>50</v>
      </c>
      <c r="F109" s="2">
        <f t="shared" si="6"/>
        <v>50</v>
      </c>
      <c r="G109" s="2">
        <f t="shared" si="7"/>
        <v>46</v>
      </c>
    </row>
    <row r="110" spans="1:7">
      <c r="A110" s="2">
        <v>108</v>
      </c>
      <c r="B110" s="98">
        <f t="shared" si="4"/>
        <v>3.117691453623979</v>
      </c>
      <c r="C110" s="98">
        <v>0.08</v>
      </c>
      <c r="D110" s="2">
        <v>108</v>
      </c>
      <c r="E110" s="2">
        <f t="shared" si="5"/>
        <v>50</v>
      </c>
      <c r="F110" s="2">
        <f t="shared" si="6"/>
        <v>50</v>
      </c>
      <c r="G110" s="2">
        <f t="shared" si="7"/>
        <v>47</v>
      </c>
    </row>
    <row r="111" spans="1:7">
      <c r="A111" s="2">
        <v>109</v>
      </c>
      <c r="B111" s="98">
        <f t="shared" si="4"/>
        <v>3.1320919526731652</v>
      </c>
      <c r="C111" s="98">
        <v>0.08</v>
      </c>
      <c r="D111" s="2">
        <v>109</v>
      </c>
      <c r="E111" s="2">
        <f t="shared" si="5"/>
        <v>50</v>
      </c>
      <c r="F111" s="2">
        <f t="shared" si="6"/>
        <v>50</v>
      </c>
      <c r="G111" s="2">
        <f t="shared" si="7"/>
        <v>47</v>
      </c>
    </row>
    <row r="112" spans="1:7">
      <c r="A112" s="2">
        <v>110</v>
      </c>
      <c r="B112" s="98">
        <f t="shared" si="4"/>
        <v>3.1464265445104544</v>
      </c>
      <c r="C112" s="98">
        <v>0.08</v>
      </c>
      <c r="D112" s="2">
        <v>110</v>
      </c>
      <c r="E112" s="2">
        <f t="shared" si="5"/>
        <v>50</v>
      </c>
      <c r="F112" s="2">
        <f t="shared" si="6"/>
        <v>50</v>
      </c>
      <c r="G112" s="2">
        <f t="shared" si="7"/>
        <v>47</v>
      </c>
    </row>
    <row r="113" spans="1:7">
      <c r="A113" s="2">
        <v>111</v>
      </c>
      <c r="B113" s="98">
        <f t="shared" si="4"/>
        <v>3.1606961258558215</v>
      </c>
      <c r="C113" s="98">
        <v>0.08</v>
      </c>
      <c r="D113" s="2">
        <v>111</v>
      </c>
      <c r="E113" s="2">
        <f t="shared" si="5"/>
        <v>50</v>
      </c>
      <c r="F113" s="2">
        <f t="shared" si="6"/>
        <v>50</v>
      </c>
      <c r="G113" s="2">
        <f t="shared" si="7"/>
        <v>47</v>
      </c>
    </row>
    <row r="114" spans="1:7">
      <c r="A114" s="2">
        <v>112</v>
      </c>
      <c r="B114" s="98">
        <f t="shared" si="4"/>
        <v>3.1749015732775088</v>
      </c>
      <c r="C114" s="98">
        <v>0.08</v>
      </c>
      <c r="D114" s="2">
        <v>112</v>
      </c>
      <c r="E114" s="2">
        <f t="shared" si="5"/>
        <v>50</v>
      </c>
      <c r="F114" s="2">
        <f t="shared" si="6"/>
        <v>50</v>
      </c>
      <c r="G114" s="2">
        <f t="shared" si="7"/>
        <v>47</v>
      </c>
    </row>
    <row r="115" spans="1:7">
      <c r="A115" s="2">
        <v>113</v>
      </c>
      <c r="B115" s="98">
        <f t="shared" si="4"/>
        <v>3.1890437438203949</v>
      </c>
      <c r="C115" s="98">
        <v>0.08</v>
      </c>
      <c r="D115" s="2">
        <v>113</v>
      </c>
      <c r="E115" s="2">
        <f t="shared" si="5"/>
        <v>50</v>
      </c>
      <c r="F115" s="2">
        <f t="shared" si="6"/>
        <v>50</v>
      </c>
      <c r="G115" s="2">
        <f t="shared" si="7"/>
        <v>47</v>
      </c>
    </row>
    <row r="116" spans="1:7">
      <c r="A116" s="2">
        <v>114</v>
      </c>
      <c r="B116" s="98">
        <f t="shared" si="4"/>
        <v>3.2031234756093934</v>
      </c>
      <c r="C116" s="98">
        <v>0.08</v>
      </c>
      <c r="D116" s="2">
        <v>114</v>
      </c>
      <c r="E116" s="2">
        <f t="shared" si="5"/>
        <v>50</v>
      </c>
      <c r="F116" s="2">
        <f t="shared" si="6"/>
        <v>50</v>
      </c>
      <c r="G116" s="2">
        <f t="shared" si="7"/>
        <v>47</v>
      </c>
    </row>
    <row r="117" spans="1:7">
      <c r="A117" s="2">
        <v>115</v>
      </c>
      <c r="B117" s="98">
        <f t="shared" si="4"/>
        <v>3.2171415884290822</v>
      </c>
      <c r="C117" s="98">
        <v>0.08</v>
      </c>
      <c r="D117" s="2">
        <v>115</v>
      </c>
      <c r="E117" s="2">
        <f t="shared" si="5"/>
        <v>50</v>
      </c>
      <c r="F117" s="2">
        <f t="shared" si="6"/>
        <v>50</v>
      </c>
      <c r="G117" s="2">
        <f t="shared" si="7"/>
        <v>47</v>
      </c>
    </row>
    <row r="118" spans="1:7">
      <c r="A118" s="2">
        <v>116</v>
      </c>
      <c r="B118" s="98">
        <f t="shared" si="4"/>
        <v>3.2310988842807022</v>
      </c>
      <c r="C118" s="98">
        <v>0.08</v>
      </c>
      <c r="D118" s="2">
        <v>116</v>
      </c>
      <c r="E118" s="2">
        <f t="shared" si="5"/>
        <v>50</v>
      </c>
      <c r="F118" s="2">
        <f t="shared" si="6"/>
        <v>50</v>
      </c>
      <c r="G118" s="2">
        <f t="shared" si="7"/>
        <v>47</v>
      </c>
    </row>
    <row r="119" spans="1:7">
      <c r="A119" s="2">
        <v>117</v>
      </c>
      <c r="B119" s="98">
        <f t="shared" si="4"/>
        <v>3.2449961479175906</v>
      </c>
      <c r="C119" s="98">
        <v>0.08</v>
      </c>
      <c r="D119" s="2">
        <v>117</v>
      </c>
      <c r="E119" s="2">
        <f t="shared" si="5"/>
        <v>50</v>
      </c>
      <c r="F119" s="2">
        <f t="shared" si="6"/>
        <v>50</v>
      </c>
      <c r="G119" s="2">
        <f t="shared" si="7"/>
        <v>47</v>
      </c>
    </row>
    <row r="120" spans="1:7">
      <c r="A120" s="2">
        <v>118</v>
      </c>
      <c r="B120" s="98">
        <f t="shared" si="4"/>
        <v>3.2588341473600644</v>
      </c>
      <c r="C120" s="98">
        <v>0.08</v>
      </c>
      <c r="D120" s="2">
        <v>118</v>
      </c>
      <c r="E120" s="2">
        <f t="shared" si="5"/>
        <v>50</v>
      </c>
      <c r="F120" s="2">
        <f t="shared" si="6"/>
        <v>50</v>
      </c>
      <c r="G120" s="2">
        <f t="shared" si="7"/>
        <v>47</v>
      </c>
    </row>
    <row r="121" spans="1:7">
      <c r="A121" s="2">
        <v>119</v>
      </c>
      <c r="B121" s="98">
        <f t="shared" si="4"/>
        <v>3.272613634390714</v>
      </c>
      <c r="C121" s="98">
        <v>0.08</v>
      </c>
      <c r="D121" s="2">
        <v>119</v>
      </c>
      <c r="E121" s="2">
        <f t="shared" si="5"/>
        <v>50</v>
      </c>
      <c r="F121" s="2">
        <f t="shared" si="6"/>
        <v>50</v>
      </c>
      <c r="G121" s="2">
        <f t="shared" si="7"/>
        <v>47</v>
      </c>
    </row>
    <row r="122" spans="1:7">
      <c r="A122" s="2">
        <v>120</v>
      </c>
      <c r="B122" s="98">
        <f t="shared" si="4"/>
        <v>3.2863353450309964</v>
      </c>
      <c r="C122" s="98">
        <v>0.08</v>
      </c>
      <c r="D122" s="2">
        <v>120</v>
      </c>
      <c r="E122" s="2">
        <f t="shared" si="5"/>
        <v>50</v>
      </c>
      <c r="F122" s="2">
        <f t="shared" si="6"/>
        <v>50</v>
      </c>
      <c r="G122" s="2">
        <f t="shared" si="7"/>
        <v>47</v>
      </c>
    </row>
    <row r="123" spans="1:7">
      <c r="A123" s="2">
        <v>121</v>
      </c>
      <c r="B123" s="98">
        <f t="shared" si="4"/>
        <v>3.3</v>
      </c>
      <c r="C123" s="98">
        <v>0.08</v>
      </c>
      <c r="D123" s="2">
        <v>121</v>
      </c>
      <c r="E123" s="2">
        <f t="shared" si="5"/>
        <v>50</v>
      </c>
      <c r="F123" s="2">
        <f t="shared" si="6"/>
        <v>50</v>
      </c>
      <c r="G123" s="2">
        <f t="shared" si="7"/>
        <v>48</v>
      </c>
    </row>
    <row r="124" spans="1:7">
      <c r="A124" s="2">
        <v>122</v>
      </c>
      <c r="B124" s="98">
        <f t="shared" si="4"/>
        <v>3.3136083051561784</v>
      </c>
      <c r="C124" s="98">
        <v>0.08</v>
      </c>
      <c r="D124" s="2">
        <v>122</v>
      </c>
      <c r="E124" s="2">
        <f t="shared" si="5"/>
        <v>50</v>
      </c>
      <c r="F124" s="2">
        <f t="shared" si="6"/>
        <v>50</v>
      </c>
      <c r="G124" s="2">
        <f t="shared" si="7"/>
        <v>48</v>
      </c>
    </row>
    <row r="125" spans="1:7">
      <c r="A125" s="2">
        <v>123</v>
      </c>
      <c r="B125" s="98">
        <f t="shared" si="4"/>
        <v>3.3271609519228251</v>
      </c>
      <c r="C125" s="98">
        <v>0.08</v>
      </c>
      <c r="D125" s="2">
        <v>123</v>
      </c>
      <c r="E125" s="2">
        <f t="shared" si="5"/>
        <v>50</v>
      </c>
      <c r="F125" s="2">
        <f t="shared" si="6"/>
        <v>50</v>
      </c>
      <c r="G125" s="2">
        <f t="shared" si="7"/>
        <v>48</v>
      </c>
    </row>
    <row r="126" spans="1:7">
      <c r="A126" s="2">
        <v>124</v>
      </c>
      <c r="B126" s="98">
        <f t="shared" si="4"/>
        <v>3.3406586176980126</v>
      </c>
      <c r="C126" s="98">
        <v>0.08</v>
      </c>
      <c r="D126" s="2">
        <v>124</v>
      </c>
      <c r="E126" s="2">
        <f t="shared" si="5"/>
        <v>50</v>
      </c>
      <c r="F126" s="2">
        <f t="shared" si="6"/>
        <v>50</v>
      </c>
      <c r="G126" s="2">
        <f t="shared" si="7"/>
        <v>48</v>
      </c>
    </row>
    <row r="127" spans="1:7">
      <c r="A127" s="2">
        <v>125</v>
      </c>
      <c r="B127" s="98">
        <f t="shared" si="4"/>
        <v>3.3541019662496847</v>
      </c>
      <c r="C127" s="98">
        <v>0.08</v>
      </c>
      <c r="D127" s="2">
        <v>125</v>
      </c>
      <c r="E127" s="2">
        <f t="shared" si="5"/>
        <v>50</v>
      </c>
      <c r="F127" s="2">
        <f t="shared" si="6"/>
        <v>50</v>
      </c>
      <c r="G127" s="2">
        <f t="shared" si="7"/>
        <v>48</v>
      </c>
    </row>
    <row r="128" spans="1:7">
      <c r="A128" s="2">
        <v>126</v>
      </c>
      <c r="B128" s="98">
        <f t="shared" si="4"/>
        <v>3.3674916480965473</v>
      </c>
      <c r="C128" s="98">
        <v>0.08</v>
      </c>
      <c r="D128" s="2">
        <v>126</v>
      </c>
      <c r="E128" s="2">
        <f t="shared" si="5"/>
        <v>50</v>
      </c>
      <c r="F128" s="2">
        <f t="shared" si="6"/>
        <v>50</v>
      </c>
      <c r="G128" s="2">
        <f t="shared" si="7"/>
        <v>48</v>
      </c>
    </row>
    <row r="129" spans="1:7">
      <c r="A129" s="2">
        <v>127</v>
      </c>
      <c r="B129" s="98">
        <f t="shared" si="4"/>
        <v>3.3808283008753932</v>
      </c>
      <c r="C129" s="98">
        <v>0.08</v>
      </c>
      <c r="D129" s="2">
        <v>127</v>
      </c>
      <c r="E129" s="2">
        <f t="shared" si="5"/>
        <v>50</v>
      </c>
      <c r="F129" s="2">
        <f t="shared" si="6"/>
        <v>50</v>
      </c>
      <c r="G129" s="2">
        <f t="shared" si="7"/>
        <v>48</v>
      </c>
    </row>
    <row r="130" spans="1:7">
      <c r="A130" s="2">
        <v>128</v>
      </c>
      <c r="B130" s="98">
        <f t="shared" si="4"/>
        <v>3.3941125496954281</v>
      </c>
      <c r="C130" s="98">
        <v>0.08</v>
      </c>
      <c r="D130" s="2">
        <v>128</v>
      </c>
      <c r="E130" s="2">
        <f t="shared" si="5"/>
        <v>50</v>
      </c>
      <c r="F130" s="2">
        <f t="shared" si="6"/>
        <v>50</v>
      </c>
      <c r="G130" s="2">
        <f t="shared" si="7"/>
        <v>48</v>
      </c>
    </row>
    <row r="131" spans="1:7">
      <c r="A131" s="2">
        <v>129</v>
      </c>
      <c r="B131" s="98">
        <f t="shared" ref="B131:B194" si="8">0.3*SQRT(A131)</f>
        <v>3.4073450074801639</v>
      </c>
      <c r="C131" s="98">
        <v>0.08</v>
      </c>
      <c r="D131" s="2">
        <v>129</v>
      </c>
      <c r="E131" s="2">
        <f t="shared" ref="E131:E194" si="9">IF(A131&lt;0.4,15,IF(A131&lt;3,20,IF(A131&lt;15,25,IF(A131&lt;43,32,IF(A131&lt;100,40,IF(A131&lt;450,50,IF(A131&lt;1300,65,IF(A131&lt;3500,80,IF(A131&lt;12000,100)))))))))</f>
        <v>50</v>
      </c>
      <c r="F131" s="2">
        <f t="shared" si="6"/>
        <v>50</v>
      </c>
      <c r="G131" s="2">
        <f t="shared" si="7"/>
        <v>48</v>
      </c>
    </row>
    <row r="132" spans="1:7">
      <c r="A132" s="2">
        <v>130</v>
      </c>
      <c r="B132" s="98">
        <f t="shared" si="8"/>
        <v>3.4205262752974135</v>
      </c>
      <c r="C132" s="98">
        <v>0.08</v>
      </c>
      <c r="D132" s="2">
        <v>130</v>
      </c>
      <c r="E132" s="2">
        <f t="shared" si="9"/>
        <v>50</v>
      </c>
      <c r="F132" s="2">
        <f t="shared" ref="F132:F195" si="10">IF(G132&lt;15,15,IF(G132&lt;20,20,IF(G132&lt;=25,25,IF(G132&lt;=32,32,IF(G132&lt;=40,40,IF(G132&lt;=50,50,IF(G132&lt;=65,65,IF(G132&lt;=80,80,IF(G132&lt;=100,100)))))))))</f>
        <v>50</v>
      </c>
      <c r="G132" s="2">
        <f t="shared" ref="G132:G195" si="11">ROUNDUP(1000*((B132/1000)/(55.934*C132^0.571))^(1/2.714),0)</f>
        <v>48</v>
      </c>
    </row>
    <row r="133" spans="1:7">
      <c r="A133" s="2">
        <v>131</v>
      </c>
      <c r="B133" s="98">
        <f t="shared" si="8"/>
        <v>3.4336569426778794</v>
      </c>
      <c r="C133" s="98">
        <v>0.08</v>
      </c>
      <c r="D133" s="2">
        <v>131</v>
      </c>
      <c r="E133" s="2">
        <f t="shared" si="9"/>
        <v>50</v>
      </c>
      <c r="F133" s="2">
        <f t="shared" si="10"/>
        <v>50</v>
      </c>
      <c r="G133" s="2">
        <f t="shared" si="11"/>
        <v>48</v>
      </c>
    </row>
    <row r="134" spans="1:7">
      <c r="A134" s="2">
        <v>132</v>
      </c>
      <c r="B134" s="98">
        <f t="shared" si="8"/>
        <v>3.4467375879228173</v>
      </c>
      <c r="C134" s="98">
        <v>0.08</v>
      </c>
      <c r="D134" s="2">
        <v>132</v>
      </c>
      <c r="E134" s="2">
        <f t="shared" si="9"/>
        <v>50</v>
      </c>
      <c r="F134" s="2">
        <f t="shared" si="10"/>
        <v>50</v>
      </c>
      <c r="G134" s="2">
        <f t="shared" si="11"/>
        <v>48</v>
      </c>
    </row>
    <row r="135" spans="1:7">
      <c r="A135" s="2">
        <v>133</v>
      </c>
      <c r="B135" s="98">
        <f t="shared" si="8"/>
        <v>3.459768778401239</v>
      </c>
      <c r="C135" s="98">
        <v>0.08</v>
      </c>
      <c r="D135" s="2">
        <v>133</v>
      </c>
      <c r="E135" s="2">
        <f t="shared" si="9"/>
        <v>50</v>
      </c>
      <c r="F135" s="2">
        <f t="shared" si="10"/>
        <v>50</v>
      </c>
      <c r="G135" s="2">
        <f t="shared" si="11"/>
        <v>48</v>
      </c>
    </row>
    <row r="136" spans="1:7">
      <c r="A136" s="2">
        <v>134</v>
      </c>
      <c r="B136" s="98">
        <f t="shared" si="8"/>
        <v>3.4727510708370675</v>
      </c>
      <c r="C136" s="98">
        <v>0.08</v>
      </c>
      <c r="D136" s="2">
        <v>134</v>
      </c>
      <c r="E136" s="2">
        <f t="shared" si="9"/>
        <v>50</v>
      </c>
      <c r="F136" s="2">
        <f t="shared" si="10"/>
        <v>50</v>
      </c>
      <c r="G136" s="2">
        <f t="shared" si="11"/>
        <v>48</v>
      </c>
    </row>
    <row r="137" spans="1:7">
      <c r="A137" s="2">
        <v>135</v>
      </c>
      <c r="B137" s="98">
        <f t="shared" si="8"/>
        <v>3.4856850115866749</v>
      </c>
      <c r="C137" s="98">
        <v>0.08</v>
      </c>
      <c r="D137" s="2">
        <v>135</v>
      </c>
      <c r="E137" s="2">
        <f t="shared" si="9"/>
        <v>50</v>
      </c>
      <c r="F137" s="2">
        <f t="shared" si="10"/>
        <v>50</v>
      </c>
      <c r="G137" s="2">
        <f t="shared" si="11"/>
        <v>49</v>
      </c>
    </row>
    <row r="138" spans="1:7">
      <c r="A138" s="2">
        <v>136</v>
      </c>
      <c r="B138" s="98">
        <f t="shared" si="8"/>
        <v>3.4985711369071804</v>
      </c>
      <c r="C138" s="98">
        <v>0.08</v>
      </c>
      <c r="D138" s="2">
        <v>136</v>
      </c>
      <c r="E138" s="2">
        <f t="shared" si="9"/>
        <v>50</v>
      </c>
      <c r="F138" s="2">
        <f t="shared" si="10"/>
        <v>50</v>
      </c>
      <c r="G138" s="2">
        <f t="shared" si="11"/>
        <v>49</v>
      </c>
    </row>
    <row r="139" spans="1:7">
      <c r="A139" s="2">
        <v>137</v>
      </c>
      <c r="B139" s="98">
        <f t="shared" si="8"/>
        <v>3.5114099732158874</v>
      </c>
      <c r="C139" s="98">
        <v>0.08</v>
      </c>
      <c r="D139" s="2">
        <v>137</v>
      </c>
      <c r="E139" s="2">
        <f t="shared" si="9"/>
        <v>50</v>
      </c>
      <c r="F139" s="2">
        <f t="shared" si="10"/>
        <v>50</v>
      </c>
      <c r="G139" s="2">
        <f t="shared" si="11"/>
        <v>49</v>
      </c>
    </row>
    <row r="140" spans="1:7">
      <c r="A140" s="2">
        <v>138</v>
      </c>
      <c r="B140" s="98">
        <f t="shared" si="8"/>
        <v>3.5242020373412188</v>
      </c>
      <c r="C140" s="98">
        <v>0.08</v>
      </c>
      <c r="D140" s="2">
        <v>138</v>
      </c>
      <c r="E140" s="2">
        <f t="shared" si="9"/>
        <v>50</v>
      </c>
      <c r="F140" s="2">
        <f t="shared" si="10"/>
        <v>50</v>
      </c>
      <c r="G140" s="2">
        <f t="shared" si="11"/>
        <v>49</v>
      </c>
    </row>
    <row r="141" spans="1:7">
      <c r="A141" s="2">
        <v>139</v>
      </c>
      <c r="B141" s="98">
        <f t="shared" si="8"/>
        <v>3.5369478367654783</v>
      </c>
      <c r="C141" s="98">
        <v>0.08</v>
      </c>
      <c r="D141" s="2">
        <v>139</v>
      </c>
      <c r="E141" s="2">
        <f t="shared" si="9"/>
        <v>50</v>
      </c>
      <c r="F141" s="2">
        <f t="shared" si="10"/>
        <v>50</v>
      </c>
      <c r="G141" s="2">
        <f t="shared" si="11"/>
        <v>49</v>
      </c>
    </row>
    <row r="142" spans="1:7">
      <c r="A142" s="2">
        <v>140</v>
      </c>
      <c r="B142" s="98">
        <f t="shared" si="8"/>
        <v>3.5496478698597698</v>
      </c>
      <c r="C142" s="98">
        <v>0.08</v>
      </c>
      <c r="D142" s="2">
        <v>140</v>
      </c>
      <c r="E142" s="2">
        <f t="shared" si="9"/>
        <v>50</v>
      </c>
      <c r="F142" s="2">
        <f t="shared" si="10"/>
        <v>50</v>
      </c>
      <c r="G142" s="2">
        <f t="shared" si="11"/>
        <v>49</v>
      </c>
    </row>
    <row r="143" spans="1:7">
      <c r="A143" s="2">
        <v>141</v>
      </c>
      <c r="B143" s="98">
        <f t="shared" si="8"/>
        <v>3.562302626111375</v>
      </c>
      <c r="C143" s="98">
        <v>0.08</v>
      </c>
      <c r="D143" s="2">
        <v>141</v>
      </c>
      <c r="E143" s="2">
        <f t="shared" si="9"/>
        <v>50</v>
      </c>
      <c r="F143" s="2">
        <f t="shared" si="10"/>
        <v>50</v>
      </c>
      <c r="G143" s="2">
        <f t="shared" si="11"/>
        <v>49</v>
      </c>
    </row>
    <row r="144" spans="1:7">
      <c r="A144" s="2">
        <v>142</v>
      </c>
      <c r="B144" s="98">
        <f t="shared" si="8"/>
        <v>3.5749125863438951</v>
      </c>
      <c r="C144" s="98">
        <v>0.08</v>
      </c>
      <c r="D144" s="2">
        <v>142</v>
      </c>
      <c r="E144" s="2">
        <f t="shared" si="9"/>
        <v>50</v>
      </c>
      <c r="F144" s="2">
        <f t="shared" si="10"/>
        <v>50</v>
      </c>
      <c r="G144" s="2">
        <f t="shared" si="11"/>
        <v>49</v>
      </c>
    </row>
    <row r="145" spans="1:7">
      <c r="A145" s="2">
        <v>143</v>
      </c>
      <c r="B145" s="98">
        <f t="shared" si="8"/>
        <v>3.5874782229304194</v>
      </c>
      <c r="C145" s="98">
        <v>0.08</v>
      </c>
      <c r="D145" s="2">
        <v>143</v>
      </c>
      <c r="E145" s="2">
        <f t="shared" si="9"/>
        <v>50</v>
      </c>
      <c r="F145" s="2">
        <f t="shared" si="10"/>
        <v>50</v>
      </c>
      <c r="G145" s="2">
        <f t="shared" si="11"/>
        <v>49</v>
      </c>
    </row>
    <row r="146" spans="1:7">
      <c r="A146" s="2">
        <v>144</v>
      </c>
      <c r="B146" s="98">
        <f t="shared" si="8"/>
        <v>3.5999999999999996</v>
      </c>
      <c r="C146" s="98">
        <v>0.08</v>
      </c>
      <c r="D146" s="2">
        <v>144</v>
      </c>
      <c r="E146" s="2">
        <f t="shared" si="9"/>
        <v>50</v>
      </c>
      <c r="F146" s="2">
        <f t="shared" si="10"/>
        <v>50</v>
      </c>
      <c r="G146" s="2">
        <f t="shared" si="11"/>
        <v>49</v>
      </c>
    </row>
    <row r="147" spans="1:7">
      <c r="A147" s="2">
        <v>145</v>
      </c>
      <c r="B147" s="98">
        <f t="shared" si="8"/>
        <v>3.6124783736376886</v>
      </c>
      <c r="C147" s="98">
        <v>0.08</v>
      </c>
      <c r="D147" s="2">
        <v>145</v>
      </c>
      <c r="E147" s="2">
        <f t="shared" si="9"/>
        <v>50</v>
      </c>
      <c r="F147" s="2">
        <f t="shared" si="10"/>
        <v>50</v>
      </c>
      <c r="G147" s="2">
        <f t="shared" si="11"/>
        <v>49</v>
      </c>
    </row>
    <row r="148" spans="1:7">
      <c r="A148" s="2">
        <v>146</v>
      </c>
      <c r="B148" s="98">
        <f t="shared" si="8"/>
        <v>3.6249137920783716</v>
      </c>
      <c r="C148" s="98">
        <v>0.08</v>
      </c>
      <c r="D148" s="2">
        <v>146</v>
      </c>
      <c r="E148" s="2">
        <f t="shared" si="9"/>
        <v>50</v>
      </c>
      <c r="F148" s="2">
        <f t="shared" si="10"/>
        <v>50</v>
      </c>
      <c r="G148" s="2">
        <f t="shared" si="11"/>
        <v>49</v>
      </c>
    </row>
    <row r="149" spans="1:7">
      <c r="A149" s="2">
        <v>147</v>
      </c>
      <c r="B149" s="98">
        <f t="shared" si="8"/>
        <v>3.6373066958946421</v>
      </c>
      <c r="C149" s="98">
        <v>0.08</v>
      </c>
      <c r="D149" s="2">
        <v>147</v>
      </c>
      <c r="E149" s="2">
        <f t="shared" si="9"/>
        <v>50</v>
      </c>
      <c r="F149" s="2">
        <f t="shared" si="10"/>
        <v>50</v>
      </c>
      <c r="G149" s="2">
        <f t="shared" si="11"/>
        <v>49</v>
      </c>
    </row>
    <row r="150" spans="1:7">
      <c r="A150" s="2">
        <v>148</v>
      </c>
      <c r="B150" s="98">
        <f t="shared" si="8"/>
        <v>3.6496575181789312</v>
      </c>
      <c r="C150" s="98">
        <v>0.08</v>
      </c>
      <c r="D150" s="2">
        <v>148</v>
      </c>
      <c r="E150" s="2">
        <f t="shared" si="9"/>
        <v>50</v>
      </c>
      <c r="F150" s="2">
        <f t="shared" si="10"/>
        <v>50</v>
      </c>
      <c r="G150" s="2">
        <f t="shared" si="11"/>
        <v>49</v>
      </c>
    </row>
    <row r="151" spans="1:7">
      <c r="A151" s="2">
        <v>149</v>
      </c>
      <c r="B151" s="98">
        <f t="shared" si="8"/>
        <v>3.6619666847201104</v>
      </c>
      <c r="C151" s="98">
        <v>0.08</v>
      </c>
      <c r="D151" s="2">
        <v>149</v>
      </c>
      <c r="E151" s="2">
        <f t="shared" si="9"/>
        <v>50</v>
      </c>
      <c r="F151" s="2">
        <f t="shared" si="10"/>
        <v>50</v>
      </c>
      <c r="G151" s="2">
        <f t="shared" si="11"/>
        <v>49</v>
      </c>
    </row>
    <row r="152" spans="1:7">
      <c r="A152" s="2">
        <v>150</v>
      </c>
      <c r="B152" s="98">
        <f t="shared" si="8"/>
        <v>3.6742346141747668</v>
      </c>
      <c r="C152" s="98">
        <v>0.08</v>
      </c>
      <c r="D152" s="2">
        <v>150</v>
      </c>
      <c r="E152" s="2">
        <f t="shared" si="9"/>
        <v>50</v>
      </c>
      <c r="F152" s="2">
        <f t="shared" si="10"/>
        <v>50</v>
      </c>
      <c r="G152" s="2">
        <f t="shared" si="11"/>
        <v>49</v>
      </c>
    </row>
    <row r="153" spans="1:7">
      <c r="A153" s="2">
        <v>151</v>
      </c>
      <c r="B153" s="98">
        <f t="shared" si="8"/>
        <v>3.6864617182333523</v>
      </c>
      <c r="C153" s="98">
        <v>0.08</v>
      </c>
      <c r="D153" s="2">
        <v>151</v>
      </c>
      <c r="E153" s="2">
        <f t="shared" si="9"/>
        <v>50</v>
      </c>
      <c r="F153" s="2">
        <f t="shared" si="10"/>
        <v>50</v>
      </c>
      <c r="G153" s="2">
        <f t="shared" si="11"/>
        <v>50</v>
      </c>
    </row>
    <row r="154" spans="1:7">
      <c r="A154" s="2">
        <v>152</v>
      </c>
      <c r="B154" s="98">
        <f t="shared" si="8"/>
        <v>3.6986484017813854</v>
      </c>
      <c r="C154" s="98">
        <v>0.08</v>
      </c>
      <c r="D154" s="2">
        <v>152</v>
      </c>
      <c r="E154" s="2">
        <f t="shared" si="9"/>
        <v>50</v>
      </c>
      <c r="F154" s="2">
        <f t="shared" si="10"/>
        <v>50</v>
      </c>
      <c r="G154" s="2">
        <f t="shared" si="11"/>
        <v>50</v>
      </c>
    </row>
    <row r="155" spans="1:7">
      <c r="A155" s="2">
        <v>153</v>
      </c>
      <c r="B155" s="98">
        <f t="shared" si="8"/>
        <v>3.7107950630558939</v>
      </c>
      <c r="C155" s="98">
        <v>0.08</v>
      </c>
      <c r="D155" s="2">
        <v>153</v>
      </c>
      <c r="E155" s="2">
        <f t="shared" si="9"/>
        <v>50</v>
      </c>
      <c r="F155" s="2">
        <f t="shared" si="10"/>
        <v>50</v>
      </c>
      <c r="G155" s="2">
        <f t="shared" si="11"/>
        <v>50</v>
      </c>
    </row>
    <row r="156" spans="1:7">
      <c r="A156" s="2">
        <v>154</v>
      </c>
      <c r="B156" s="98">
        <f t="shared" si="8"/>
        <v>3.722902093797257</v>
      </c>
      <c r="C156" s="98">
        <v>0.08</v>
      </c>
      <c r="D156" s="2">
        <v>154</v>
      </c>
      <c r="E156" s="2">
        <f t="shared" si="9"/>
        <v>50</v>
      </c>
      <c r="F156" s="2">
        <f t="shared" si="10"/>
        <v>50</v>
      </c>
      <c r="G156" s="2">
        <f t="shared" si="11"/>
        <v>50</v>
      </c>
    </row>
    <row r="157" spans="1:7">
      <c r="A157" s="2">
        <v>155</v>
      </c>
      <c r="B157" s="98">
        <f t="shared" si="8"/>
        <v>3.7349698793966195</v>
      </c>
      <c r="C157" s="98">
        <v>0.08</v>
      </c>
      <c r="D157" s="2">
        <v>155</v>
      </c>
      <c r="E157" s="2">
        <f t="shared" si="9"/>
        <v>50</v>
      </c>
      <c r="F157" s="2">
        <f t="shared" si="10"/>
        <v>50</v>
      </c>
      <c r="G157" s="2">
        <f t="shared" si="11"/>
        <v>50</v>
      </c>
    </row>
    <row r="158" spans="1:7">
      <c r="A158" s="2">
        <v>156</v>
      </c>
      <c r="B158" s="98">
        <f t="shared" si="8"/>
        <v>3.746998799039039</v>
      </c>
      <c r="C158" s="98">
        <v>0.08</v>
      </c>
      <c r="D158" s="2">
        <v>156</v>
      </c>
      <c r="E158" s="2">
        <f t="shared" si="9"/>
        <v>50</v>
      </c>
      <c r="F158" s="2">
        <f t="shared" si="10"/>
        <v>50</v>
      </c>
      <c r="G158" s="2">
        <f t="shared" si="11"/>
        <v>50</v>
      </c>
    </row>
    <row r="159" spans="1:7">
      <c r="A159" s="2">
        <v>157</v>
      </c>
      <c r="B159" s="98">
        <f t="shared" si="8"/>
        <v>3.7589892258424999</v>
      </c>
      <c r="C159" s="98">
        <v>0.08</v>
      </c>
      <c r="D159" s="2">
        <v>157</v>
      </c>
      <c r="E159" s="2">
        <f t="shared" si="9"/>
        <v>50</v>
      </c>
      <c r="F159" s="2">
        <f t="shared" si="10"/>
        <v>50</v>
      </c>
      <c r="G159" s="2">
        <f t="shared" si="11"/>
        <v>50</v>
      </c>
    </row>
    <row r="160" spans="1:7">
      <c r="A160" s="2">
        <v>158</v>
      </c>
      <c r="B160" s="98">
        <f t="shared" si="8"/>
        <v>3.7709415269929605</v>
      </c>
      <c r="C160" s="98">
        <v>0.08</v>
      </c>
      <c r="D160" s="2">
        <v>158</v>
      </c>
      <c r="E160" s="2">
        <f t="shared" si="9"/>
        <v>50</v>
      </c>
      <c r="F160" s="2">
        <f t="shared" si="10"/>
        <v>50</v>
      </c>
      <c r="G160" s="2">
        <f t="shared" si="11"/>
        <v>50</v>
      </c>
    </row>
    <row r="161" spans="1:7">
      <c r="A161" s="2">
        <v>159</v>
      </c>
      <c r="B161" s="98">
        <f t="shared" si="8"/>
        <v>3.7828560638755473</v>
      </c>
      <c r="C161" s="98">
        <v>0.08</v>
      </c>
      <c r="D161" s="2">
        <v>159</v>
      </c>
      <c r="E161" s="2">
        <f t="shared" si="9"/>
        <v>50</v>
      </c>
      <c r="F161" s="2">
        <f t="shared" si="10"/>
        <v>50</v>
      </c>
      <c r="G161" s="2">
        <f t="shared" si="11"/>
        <v>50</v>
      </c>
    </row>
    <row r="162" spans="1:7">
      <c r="A162" s="2">
        <v>160</v>
      </c>
      <c r="B162" s="98">
        <f t="shared" si="8"/>
        <v>3.7947331922020551</v>
      </c>
      <c r="C162" s="98">
        <v>0.08</v>
      </c>
      <c r="D162" s="2">
        <v>160</v>
      </c>
      <c r="E162" s="2">
        <f t="shared" si="9"/>
        <v>50</v>
      </c>
      <c r="F162" s="2">
        <f t="shared" si="10"/>
        <v>50</v>
      </c>
      <c r="G162" s="2">
        <f t="shared" si="11"/>
        <v>50</v>
      </c>
    </row>
    <row r="163" spans="1:7">
      <c r="A163" s="2">
        <v>161</v>
      </c>
      <c r="B163" s="98">
        <f t="shared" si="8"/>
        <v>3.8065732621348558</v>
      </c>
      <c r="C163" s="98">
        <v>0.08</v>
      </c>
      <c r="D163" s="2">
        <v>161</v>
      </c>
      <c r="E163" s="2">
        <f t="shared" si="9"/>
        <v>50</v>
      </c>
      <c r="F163" s="2">
        <f t="shared" si="10"/>
        <v>50</v>
      </c>
      <c r="G163" s="2">
        <f t="shared" si="11"/>
        <v>50</v>
      </c>
    </row>
    <row r="164" spans="1:7">
      <c r="A164" s="2">
        <v>162</v>
      </c>
      <c r="B164" s="98">
        <f t="shared" si="8"/>
        <v>3.8183766184073562</v>
      </c>
      <c r="C164" s="98">
        <v>0.08</v>
      </c>
      <c r="D164" s="2">
        <v>162</v>
      </c>
      <c r="E164" s="2">
        <f t="shared" si="9"/>
        <v>50</v>
      </c>
      <c r="F164" s="2">
        <f t="shared" si="10"/>
        <v>50</v>
      </c>
      <c r="G164" s="2">
        <f t="shared" si="11"/>
        <v>50</v>
      </c>
    </row>
    <row r="165" spans="1:7">
      <c r="A165" s="2">
        <v>163</v>
      </c>
      <c r="B165" s="98">
        <f t="shared" si="8"/>
        <v>3.8301436004411111</v>
      </c>
      <c r="C165" s="98">
        <v>0.08</v>
      </c>
      <c r="D165" s="2">
        <v>163</v>
      </c>
      <c r="E165" s="2">
        <f t="shared" si="9"/>
        <v>50</v>
      </c>
      <c r="F165" s="2">
        <f t="shared" si="10"/>
        <v>50</v>
      </c>
      <c r="G165" s="2">
        <f t="shared" si="11"/>
        <v>50</v>
      </c>
    </row>
    <row r="166" spans="1:7">
      <c r="A166" s="2">
        <v>164</v>
      </c>
      <c r="B166" s="98">
        <f t="shared" si="8"/>
        <v>3.8418745424597089</v>
      </c>
      <c r="C166" s="98">
        <v>0.08</v>
      </c>
      <c r="D166" s="2">
        <v>164</v>
      </c>
      <c r="E166" s="2">
        <f t="shared" si="9"/>
        <v>50</v>
      </c>
      <c r="F166" s="2">
        <f t="shared" si="10"/>
        <v>50</v>
      </c>
      <c r="G166" s="2">
        <f t="shared" si="11"/>
        <v>50</v>
      </c>
    </row>
    <row r="167" spans="1:7">
      <c r="A167" s="2">
        <v>165</v>
      </c>
      <c r="B167" s="98">
        <f t="shared" si="8"/>
        <v>3.8535697735995385</v>
      </c>
      <c r="C167" s="98">
        <v>0.08</v>
      </c>
      <c r="D167" s="2">
        <v>165</v>
      </c>
      <c r="E167" s="2">
        <f t="shared" si="9"/>
        <v>50</v>
      </c>
      <c r="F167" s="2">
        <f t="shared" si="10"/>
        <v>50</v>
      </c>
      <c r="G167" s="2">
        <f t="shared" si="11"/>
        <v>50</v>
      </c>
    </row>
    <row r="168" spans="1:7">
      <c r="A168" s="2">
        <v>166</v>
      </c>
      <c r="B168" s="98">
        <f t="shared" si="8"/>
        <v>3.8652296180175378</v>
      </c>
      <c r="C168" s="98">
        <v>0.08</v>
      </c>
      <c r="D168" s="2">
        <v>166</v>
      </c>
      <c r="E168" s="2">
        <f t="shared" si="9"/>
        <v>50</v>
      </c>
      <c r="F168" s="2">
        <f t="shared" si="10"/>
        <v>50</v>
      </c>
      <c r="G168" s="2">
        <f t="shared" si="11"/>
        <v>50</v>
      </c>
    </row>
    <row r="169" spans="1:7">
      <c r="A169" s="2">
        <v>167</v>
      </c>
      <c r="B169" s="98">
        <f t="shared" si="8"/>
        <v>3.8768543949960255</v>
      </c>
      <c r="C169" s="98">
        <v>0.08</v>
      </c>
      <c r="D169" s="2">
        <v>167</v>
      </c>
      <c r="E169" s="2">
        <f t="shared" si="9"/>
        <v>50</v>
      </c>
      <c r="F169" s="2">
        <f t="shared" si="10"/>
        <v>50</v>
      </c>
      <c r="G169" s="2">
        <f t="shared" si="11"/>
        <v>50</v>
      </c>
    </row>
    <row r="170" spans="1:7">
      <c r="A170" s="2">
        <v>168</v>
      </c>
      <c r="B170" s="98">
        <f t="shared" si="8"/>
        <v>3.888444419044716</v>
      </c>
      <c r="C170" s="98">
        <v>0.08</v>
      </c>
      <c r="D170" s="2">
        <v>168</v>
      </c>
      <c r="E170" s="2">
        <f t="shared" si="9"/>
        <v>50</v>
      </c>
      <c r="F170" s="2">
        <f t="shared" si="10"/>
        <v>50</v>
      </c>
      <c r="G170" s="2">
        <f t="shared" si="11"/>
        <v>50</v>
      </c>
    </row>
    <row r="171" spans="1:7">
      <c r="A171" s="2">
        <v>169</v>
      </c>
      <c r="B171" s="98">
        <f t="shared" si="8"/>
        <v>3.9</v>
      </c>
      <c r="C171" s="98">
        <v>0.08</v>
      </c>
      <c r="D171" s="2">
        <v>169</v>
      </c>
      <c r="E171" s="2">
        <f t="shared" si="9"/>
        <v>50</v>
      </c>
      <c r="F171" s="2">
        <f t="shared" si="10"/>
        <v>65</v>
      </c>
      <c r="G171" s="2">
        <f t="shared" si="11"/>
        <v>51</v>
      </c>
    </row>
    <row r="172" spans="1:7">
      <c r="A172" s="2">
        <v>170</v>
      </c>
      <c r="B172" s="98">
        <f t="shared" si="8"/>
        <v>3.9115214431215892</v>
      </c>
      <c r="C172" s="98">
        <v>0.08</v>
      </c>
      <c r="D172" s="2">
        <v>170</v>
      </c>
      <c r="E172" s="2">
        <f t="shared" si="9"/>
        <v>50</v>
      </c>
      <c r="F172" s="2">
        <f t="shared" si="10"/>
        <v>65</v>
      </c>
      <c r="G172" s="2">
        <f t="shared" si="11"/>
        <v>51</v>
      </c>
    </row>
    <row r="173" spans="1:7">
      <c r="A173" s="2">
        <v>171</v>
      </c>
      <c r="B173" s="98">
        <f t="shared" si="8"/>
        <v>3.9230090491866063</v>
      </c>
      <c r="C173" s="98">
        <v>0.08</v>
      </c>
      <c r="D173" s="2">
        <v>171</v>
      </c>
      <c r="E173" s="2">
        <f t="shared" si="9"/>
        <v>50</v>
      </c>
      <c r="F173" s="2">
        <f t="shared" si="10"/>
        <v>65</v>
      </c>
      <c r="G173" s="2">
        <f t="shared" si="11"/>
        <v>51</v>
      </c>
    </row>
    <row r="174" spans="1:7">
      <c r="A174" s="2">
        <v>172</v>
      </c>
      <c r="B174" s="98">
        <f t="shared" si="8"/>
        <v>3.9344631145812001</v>
      </c>
      <c r="C174" s="98">
        <v>0.08</v>
      </c>
      <c r="D174" s="2">
        <v>172</v>
      </c>
      <c r="E174" s="2">
        <f t="shared" si="9"/>
        <v>50</v>
      </c>
      <c r="F174" s="2">
        <f t="shared" si="10"/>
        <v>65</v>
      </c>
      <c r="G174" s="2">
        <f t="shared" si="11"/>
        <v>51</v>
      </c>
    </row>
    <row r="175" spans="1:7">
      <c r="A175" s="2">
        <v>173</v>
      </c>
      <c r="B175" s="98">
        <f t="shared" si="8"/>
        <v>3.9458839313897713</v>
      </c>
      <c r="C175" s="98">
        <v>0.08</v>
      </c>
      <c r="D175" s="2">
        <v>173</v>
      </c>
      <c r="E175" s="2">
        <f t="shared" si="9"/>
        <v>50</v>
      </c>
      <c r="F175" s="2">
        <f t="shared" si="10"/>
        <v>65</v>
      </c>
      <c r="G175" s="2">
        <f t="shared" si="11"/>
        <v>51</v>
      </c>
    </row>
    <row r="176" spans="1:7">
      <c r="A176" s="2">
        <v>174</v>
      </c>
      <c r="B176" s="98">
        <f t="shared" si="8"/>
        <v>3.9572717874818757</v>
      </c>
      <c r="C176" s="98">
        <v>0.08</v>
      </c>
      <c r="D176" s="2">
        <v>174</v>
      </c>
      <c r="E176" s="2">
        <f t="shared" si="9"/>
        <v>50</v>
      </c>
      <c r="F176" s="2">
        <f t="shared" si="10"/>
        <v>65</v>
      </c>
      <c r="G176" s="2">
        <f t="shared" si="11"/>
        <v>51</v>
      </c>
    </row>
    <row r="177" spans="1:7">
      <c r="A177" s="2">
        <v>175</v>
      </c>
      <c r="B177" s="98">
        <f t="shared" si="8"/>
        <v>3.9686269665968856</v>
      </c>
      <c r="C177" s="98">
        <v>0.08</v>
      </c>
      <c r="D177" s="2">
        <v>175</v>
      </c>
      <c r="E177" s="2">
        <f t="shared" si="9"/>
        <v>50</v>
      </c>
      <c r="F177" s="2">
        <f t="shared" si="10"/>
        <v>65</v>
      </c>
      <c r="G177" s="2">
        <f t="shared" si="11"/>
        <v>51</v>
      </c>
    </row>
    <row r="178" spans="1:7">
      <c r="A178" s="2">
        <v>176</v>
      </c>
      <c r="B178" s="98">
        <f t="shared" si="8"/>
        <v>3.9799497484264794</v>
      </c>
      <c r="C178" s="98">
        <v>0.08</v>
      </c>
      <c r="D178" s="2">
        <v>176</v>
      </c>
      <c r="E178" s="2">
        <f t="shared" si="9"/>
        <v>50</v>
      </c>
      <c r="F178" s="2">
        <f t="shared" si="10"/>
        <v>65</v>
      </c>
      <c r="G178" s="2">
        <f t="shared" si="11"/>
        <v>51</v>
      </c>
    </row>
    <row r="179" spans="1:7">
      <c r="A179" s="2">
        <v>177</v>
      </c>
      <c r="B179" s="98">
        <f t="shared" si="8"/>
        <v>3.9912404086950208</v>
      </c>
      <c r="C179" s="98">
        <v>0.08</v>
      </c>
      <c r="D179" s="2">
        <v>177</v>
      </c>
      <c r="E179" s="2">
        <f t="shared" si="9"/>
        <v>50</v>
      </c>
      <c r="F179" s="2">
        <f t="shared" si="10"/>
        <v>65</v>
      </c>
      <c r="G179" s="2">
        <f t="shared" si="11"/>
        <v>51</v>
      </c>
    </row>
    <row r="180" spans="1:7">
      <c r="A180" s="2">
        <v>178</v>
      </c>
      <c r="B180" s="98">
        <f t="shared" si="8"/>
        <v>4.0024992192379001</v>
      </c>
      <c r="C180" s="98">
        <v>0.08</v>
      </c>
      <c r="D180" s="2">
        <v>178</v>
      </c>
      <c r="E180" s="2">
        <f t="shared" si="9"/>
        <v>50</v>
      </c>
      <c r="F180" s="2">
        <f t="shared" si="10"/>
        <v>65</v>
      </c>
      <c r="G180" s="2">
        <f t="shared" si="11"/>
        <v>51</v>
      </c>
    </row>
    <row r="181" spans="1:7">
      <c r="A181" s="2">
        <v>179</v>
      </c>
      <c r="B181" s="98">
        <f t="shared" si="8"/>
        <v>4.0137264480778958</v>
      </c>
      <c r="C181" s="98">
        <v>0.08</v>
      </c>
      <c r="D181" s="2">
        <v>179</v>
      </c>
      <c r="E181" s="2">
        <f t="shared" si="9"/>
        <v>50</v>
      </c>
      <c r="F181" s="2">
        <f t="shared" si="10"/>
        <v>65</v>
      </c>
      <c r="G181" s="2">
        <f t="shared" si="11"/>
        <v>51</v>
      </c>
    </row>
    <row r="182" spans="1:7">
      <c r="A182" s="2">
        <v>180</v>
      </c>
      <c r="B182" s="98">
        <f t="shared" si="8"/>
        <v>4.0249223594996213</v>
      </c>
      <c r="C182" s="98">
        <v>0.08</v>
      </c>
      <c r="D182" s="2">
        <v>180</v>
      </c>
      <c r="E182" s="2">
        <f t="shared" si="9"/>
        <v>50</v>
      </c>
      <c r="F182" s="2">
        <f t="shared" si="10"/>
        <v>65</v>
      </c>
      <c r="G182" s="2">
        <f t="shared" si="11"/>
        <v>51</v>
      </c>
    </row>
    <row r="183" spans="1:7">
      <c r="A183" s="2">
        <v>181</v>
      </c>
      <c r="B183" s="98">
        <f t="shared" si="8"/>
        <v>4.0360872141221131</v>
      </c>
      <c r="C183" s="98">
        <v>0.08</v>
      </c>
      <c r="D183" s="2">
        <v>181</v>
      </c>
      <c r="E183" s="2">
        <f t="shared" si="9"/>
        <v>50</v>
      </c>
      <c r="F183" s="2">
        <f t="shared" si="10"/>
        <v>65</v>
      </c>
      <c r="G183" s="2">
        <f t="shared" si="11"/>
        <v>51</v>
      </c>
    </row>
    <row r="184" spans="1:7">
      <c r="A184" s="2">
        <v>182</v>
      </c>
      <c r="B184" s="98">
        <f t="shared" si="8"/>
        <v>4.0472212689696123</v>
      </c>
      <c r="C184" s="98">
        <v>0.08</v>
      </c>
      <c r="D184" s="2">
        <v>182</v>
      </c>
      <c r="E184" s="2">
        <f t="shared" si="9"/>
        <v>50</v>
      </c>
      <c r="F184" s="2">
        <f t="shared" si="10"/>
        <v>65</v>
      </c>
      <c r="G184" s="2">
        <f t="shared" si="11"/>
        <v>51</v>
      </c>
    </row>
    <row r="185" spans="1:7">
      <c r="A185" s="2">
        <v>183</v>
      </c>
      <c r="B185" s="98">
        <f t="shared" si="8"/>
        <v>4.0583247775406051</v>
      </c>
      <c r="C185" s="98">
        <v>0.08</v>
      </c>
      <c r="D185" s="2">
        <v>183</v>
      </c>
      <c r="E185" s="2">
        <f t="shared" si="9"/>
        <v>50</v>
      </c>
      <c r="F185" s="2">
        <f t="shared" si="10"/>
        <v>65</v>
      </c>
      <c r="G185" s="2">
        <f t="shared" si="11"/>
        <v>51</v>
      </c>
    </row>
    <row r="186" spans="1:7">
      <c r="A186" s="2">
        <v>184</v>
      </c>
      <c r="B186" s="98">
        <f t="shared" si="8"/>
        <v>4.0693979898751609</v>
      </c>
      <c r="C186" s="98">
        <v>0.08</v>
      </c>
      <c r="D186" s="2">
        <v>184</v>
      </c>
      <c r="E186" s="2">
        <f t="shared" si="9"/>
        <v>50</v>
      </c>
      <c r="F186" s="2">
        <f t="shared" si="10"/>
        <v>65</v>
      </c>
      <c r="G186" s="2">
        <f t="shared" si="11"/>
        <v>51</v>
      </c>
    </row>
    <row r="187" spans="1:7">
      <c r="A187" s="2">
        <v>185</v>
      </c>
      <c r="B187" s="98">
        <f t="shared" si="8"/>
        <v>4.080441152620633</v>
      </c>
      <c r="C187" s="98">
        <v>0.08</v>
      </c>
      <c r="D187" s="2">
        <v>185</v>
      </c>
      <c r="E187" s="2">
        <f t="shared" si="9"/>
        <v>50</v>
      </c>
      <c r="F187" s="2">
        <f t="shared" si="10"/>
        <v>65</v>
      </c>
      <c r="G187" s="2">
        <f t="shared" si="11"/>
        <v>51</v>
      </c>
    </row>
    <row r="188" spans="1:7">
      <c r="A188" s="2">
        <v>186</v>
      </c>
      <c r="B188" s="98">
        <f t="shared" si="8"/>
        <v>4.0914545090957564</v>
      </c>
      <c r="C188" s="98">
        <v>0.08</v>
      </c>
      <c r="D188" s="2">
        <v>186</v>
      </c>
      <c r="E188" s="2">
        <f t="shared" si="9"/>
        <v>50</v>
      </c>
      <c r="F188" s="2">
        <f t="shared" si="10"/>
        <v>65</v>
      </c>
      <c r="G188" s="2">
        <f t="shared" si="11"/>
        <v>51</v>
      </c>
    </row>
    <row r="189" spans="1:7">
      <c r="A189" s="2">
        <v>187</v>
      </c>
      <c r="B189" s="98">
        <f t="shared" si="8"/>
        <v>4.1024382993532029</v>
      </c>
      <c r="C189" s="98">
        <v>0.08</v>
      </c>
      <c r="D189" s="2">
        <v>187</v>
      </c>
      <c r="E189" s="2">
        <f t="shared" si="9"/>
        <v>50</v>
      </c>
      <c r="F189" s="2">
        <f t="shared" si="10"/>
        <v>65</v>
      </c>
      <c r="G189" s="2">
        <f t="shared" si="11"/>
        <v>51</v>
      </c>
    </row>
    <row r="190" spans="1:7">
      <c r="A190" s="2">
        <v>188</v>
      </c>
      <c r="B190" s="98">
        <f t="shared" si="8"/>
        <v>4.1133927602406262</v>
      </c>
      <c r="C190" s="98">
        <v>0.08</v>
      </c>
      <c r="D190" s="2">
        <v>188</v>
      </c>
      <c r="E190" s="2">
        <f t="shared" si="9"/>
        <v>50</v>
      </c>
      <c r="F190" s="2">
        <f t="shared" si="10"/>
        <v>65</v>
      </c>
      <c r="G190" s="2">
        <f t="shared" si="11"/>
        <v>52</v>
      </c>
    </row>
    <row r="191" spans="1:7">
      <c r="A191" s="2">
        <v>189</v>
      </c>
      <c r="B191" s="98">
        <f t="shared" si="8"/>
        <v>4.1243181254602561</v>
      </c>
      <c r="C191" s="98">
        <v>0.08</v>
      </c>
      <c r="D191" s="2">
        <v>189</v>
      </c>
      <c r="E191" s="2">
        <f t="shared" si="9"/>
        <v>50</v>
      </c>
      <c r="F191" s="2">
        <f t="shared" si="10"/>
        <v>65</v>
      </c>
      <c r="G191" s="2">
        <f t="shared" si="11"/>
        <v>52</v>
      </c>
    </row>
    <row r="192" spans="1:7">
      <c r="A192" s="2">
        <v>190</v>
      </c>
      <c r="B192" s="98">
        <f t="shared" si="8"/>
        <v>4.1352146256270661</v>
      </c>
      <c r="C192" s="98">
        <v>0.08</v>
      </c>
      <c r="D192" s="2">
        <v>190</v>
      </c>
      <c r="E192" s="2">
        <f t="shared" si="9"/>
        <v>50</v>
      </c>
      <c r="F192" s="2">
        <f t="shared" si="10"/>
        <v>65</v>
      </c>
      <c r="G192" s="2">
        <f t="shared" si="11"/>
        <v>52</v>
      </c>
    </row>
    <row r="193" spans="1:7">
      <c r="A193" s="2">
        <v>191</v>
      </c>
      <c r="B193" s="98">
        <f t="shared" si="8"/>
        <v>4.1460824883255762</v>
      </c>
      <c r="C193" s="98">
        <v>0.08</v>
      </c>
      <c r="D193" s="2">
        <v>191</v>
      </c>
      <c r="E193" s="2">
        <f t="shared" si="9"/>
        <v>50</v>
      </c>
      <c r="F193" s="2">
        <f t="shared" si="10"/>
        <v>65</v>
      </c>
      <c r="G193" s="2">
        <f t="shared" si="11"/>
        <v>52</v>
      </c>
    </row>
    <row r="194" spans="1:7">
      <c r="A194" s="2">
        <v>192</v>
      </c>
      <c r="B194" s="98">
        <f t="shared" si="8"/>
        <v>4.1569219381653051</v>
      </c>
      <c r="C194" s="98">
        <v>0.08</v>
      </c>
      <c r="D194" s="2">
        <v>192</v>
      </c>
      <c r="E194" s="2">
        <f t="shared" si="9"/>
        <v>50</v>
      </c>
      <c r="F194" s="2">
        <f t="shared" si="10"/>
        <v>65</v>
      </c>
      <c r="G194" s="2">
        <f t="shared" si="11"/>
        <v>52</v>
      </c>
    </row>
    <row r="195" spans="1:7">
      <c r="A195" s="2">
        <v>193</v>
      </c>
      <c r="B195" s="98">
        <f t="shared" ref="B195:B258" si="12">0.3*SQRT(A195)</f>
        <v>4.1677331968349414</v>
      </c>
      <c r="C195" s="98">
        <v>0.08</v>
      </c>
      <c r="D195" s="2">
        <v>193</v>
      </c>
      <c r="E195" s="2">
        <f t="shared" ref="E195:E258" si="13">IF(A195&lt;0.4,15,IF(A195&lt;3,20,IF(A195&lt;15,25,IF(A195&lt;43,32,IF(A195&lt;100,40,IF(A195&lt;450,50,IF(A195&lt;1300,65,IF(A195&lt;3500,80,IF(A195&lt;12000,100)))))))))</f>
        <v>50</v>
      </c>
      <c r="F195" s="2">
        <f t="shared" si="10"/>
        <v>65</v>
      </c>
      <c r="G195" s="2">
        <f t="shared" si="11"/>
        <v>52</v>
      </c>
    </row>
    <row r="196" spans="1:7">
      <c r="A196" s="2">
        <v>194</v>
      </c>
      <c r="B196" s="98">
        <f t="shared" si="12"/>
        <v>4.1785164831552359</v>
      </c>
      <c r="C196" s="98">
        <v>0.08</v>
      </c>
      <c r="D196" s="2">
        <v>194</v>
      </c>
      <c r="E196" s="2">
        <f t="shared" si="13"/>
        <v>50</v>
      </c>
      <c r="F196" s="2">
        <f t="shared" ref="F196:F259" si="14">IF(G196&lt;15,15,IF(G196&lt;20,20,IF(G196&lt;=25,25,IF(G196&lt;=32,32,IF(G196&lt;=40,40,IF(G196&lt;=50,50,IF(G196&lt;=65,65,IF(G196&lt;=80,80,IF(G196&lt;=100,100)))))))))</f>
        <v>65</v>
      </c>
      <c r="G196" s="2">
        <f t="shared" ref="G196:G259" si="15">ROUNDUP(1000*((B196/1000)/(55.934*C196^0.571))^(1/2.714),0)</f>
        <v>52</v>
      </c>
    </row>
    <row r="197" spans="1:7">
      <c r="A197" s="2">
        <v>195</v>
      </c>
      <c r="B197" s="98">
        <f t="shared" si="12"/>
        <v>4.1892720131306822</v>
      </c>
      <c r="C197" s="98">
        <v>0.08</v>
      </c>
      <c r="D197" s="2">
        <v>195</v>
      </c>
      <c r="E197" s="2">
        <f t="shared" si="13"/>
        <v>50</v>
      </c>
      <c r="F197" s="2">
        <f t="shared" si="14"/>
        <v>65</v>
      </c>
      <c r="G197" s="2">
        <f t="shared" si="15"/>
        <v>52</v>
      </c>
    </row>
    <row r="198" spans="1:7">
      <c r="A198" s="2">
        <v>196</v>
      </c>
      <c r="B198" s="98">
        <f t="shared" si="12"/>
        <v>4.2</v>
      </c>
      <c r="C198" s="98">
        <v>0.08</v>
      </c>
      <c r="D198" s="2">
        <v>196</v>
      </c>
      <c r="E198" s="2">
        <f t="shared" si="13"/>
        <v>50</v>
      </c>
      <c r="F198" s="2">
        <f t="shared" si="14"/>
        <v>65</v>
      </c>
      <c r="G198" s="2">
        <f t="shared" si="15"/>
        <v>52</v>
      </c>
    </row>
    <row r="199" spans="1:7">
      <c r="A199" s="2">
        <v>197</v>
      </c>
      <c r="B199" s="98">
        <f t="shared" si="12"/>
        <v>4.2107006542854597</v>
      </c>
      <c r="C199" s="98">
        <v>0.08</v>
      </c>
      <c r="D199" s="2">
        <v>197</v>
      </c>
      <c r="E199" s="2">
        <f t="shared" si="13"/>
        <v>50</v>
      </c>
      <c r="F199" s="2">
        <f t="shared" si="14"/>
        <v>65</v>
      </c>
      <c r="G199" s="2">
        <f t="shared" si="15"/>
        <v>52</v>
      </c>
    </row>
    <row r="200" spans="1:7">
      <c r="A200" s="2">
        <v>198</v>
      </c>
      <c r="B200" s="98">
        <f t="shared" si="12"/>
        <v>4.2213741838410863</v>
      </c>
      <c r="C200" s="98">
        <v>0.08</v>
      </c>
      <c r="D200" s="2">
        <v>198</v>
      </c>
      <c r="E200" s="2">
        <f t="shared" si="13"/>
        <v>50</v>
      </c>
      <c r="F200" s="2">
        <f t="shared" si="14"/>
        <v>65</v>
      </c>
      <c r="G200" s="2">
        <f t="shared" si="15"/>
        <v>52</v>
      </c>
    </row>
    <row r="201" spans="1:7">
      <c r="A201" s="2">
        <v>199</v>
      </c>
      <c r="B201" s="98">
        <f t="shared" si="12"/>
        <v>4.2320207938997649</v>
      </c>
      <c r="C201" s="98">
        <v>0.08</v>
      </c>
      <c r="D201" s="2">
        <v>199</v>
      </c>
      <c r="E201" s="2">
        <f t="shared" si="13"/>
        <v>50</v>
      </c>
      <c r="F201" s="2">
        <f t="shared" si="14"/>
        <v>65</v>
      </c>
      <c r="G201" s="2">
        <f t="shared" si="15"/>
        <v>52</v>
      </c>
    </row>
    <row r="202" spans="1:7">
      <c r="A202" s="2">
        <v>200</v>
      </c>
      <c r="B202" s="98">
        <f t="shared" si="12"/>
        <v>4.2426406871192848</v>
      </c>
      <c r="C202" s="98">
        <v>0.08</v>
      </c>
      <c r="D202" s="2">
        <v>200</v>
      </c>
      <c r="E202" s="2">
        <f t="shared" si="13"/>
        <v>50</v>
      </c>
      <c r="F202" s="2">
        <f t="shared" si="14"/>
        <v>65</v>
      </c>
      <c r="G202" s="2">
        <f t="shared" si="15"/>
        <v>52</v>
      </c>
    </row>
    <row r="203" spans="1:7">
      <c r="A203" s="2">
        <v>201</v>
      </c>
      <c r="B203" s="98">
        <f t="shared" si="12"/>
        <v>4.2532340636273478</v>
      </c>
      <c r="C203" s="98">
        <v>0.08</v>
      </c>
      <c r="D203" s="2">
        <v>201</v>
      </c>
      <c r="E203" s="2">
        <f t="shared" si="13"/>
        <v>50</v>
      </c>
      <c r="F203" s="2">
        <f t="shared" si="14"/>
        <v>65</v>
      </c>
      <c r="G203" s="2">
        <f t="shared" si="15"/>
        <v>52</v>
      </c>
    </row>
    <row r="204" spans="1:7">
      <c r="A204" s="2">
        <v>202</v>
      </c>
      <c r="B204" s="98">
        <f t="shared" si="12"/>
        <v>4.2638011210655682</v>
      </c>
      <c r="C204" s="98">
        <v>0.08</v>
      </c>
      <c r="D204" s="2">
        <v>202</v>
      </c>
      <c r="E204" s="2">
        <f t="shared" si="13"/>
        <v>50</v>
      </c>
      <c r="F204" s="2">
        <f t="shared" si="14"/>
        <v>65</v>
      </c>
      <c r="G204" s="2">
        <f t="shared" si="15"/>
        <v>52</v>
      </c>
    </row>
    <row r="205" spans="1:7">
      <c r="A205" s="2">
        <v>203</v>
      </c>
      <c r="B205" s="98">
        <f t="shared" si="12"/>
        <v>4.2743420546325019</v>
      </c>
      <c r="C205" s="98">
        <v>0.08</v>
      </c>
      <c r="D205" s="2">
        <v>203</v>
      </c>
      <c r="E205" s="2">
        <f t="shared" si="13"/>
        <v>50</v>
      </c>
      <c r="F205" s="2">
        <f t="shared" si="14"/>
        <v>65</v>
      </c>
      <c r="G205" s="2">
        <f t="shared" si="15"/>
        <v>52</v>
      </c>
    </row>
    <row r="206" spans="1:7">
      <c r="A206" s="2">
        <v>204</v>
      </c>
      <c r="B206" s="98">
        <f t="shared" si="12"/>
        <v>4.2848570571257101</v>
      </c>
      <c r="C206" s="98">
        <v>0.08</v>
      </c>
      <c r="D206" s="2">
        <v>204</v>
      </c>
      <c r="E206" s="2">
        <f t="shared" si="13"/>
        <v>50</v>
      </c>
      <c r="F206" s="2">
        <f t="shared" si="14"/>
        <v>65</v>
      </c>
      <c r="G206" s="2">
        <f t="shared" si="15"/>
        <v>52</v>
      </c>
    </row>
    <row r="207" spans="1:7">
      <c r="A207" s="2">
        <v>205</v>
      </c>
      <c r="B207" s="98">
        <f t="shared" si="12"/>
        <v>4.2953463189829062</v>
      </c>
      <c r="C207" s="98">
        <v>0.08</v>
      </c>
      <c r="D207" s="2">
        <v>205</v>
      </c>
      <c r="E207" s="2">
        <f t="shared" si="13"/>
        <v>50</v>
      </c>
      <c r="F207" s="2">
        <f t="shared" si="14"/>
        <v>65</v>
      </c>
      <c r="G207" s="2">
        <f t="shared" si="15"/>
        <v>52</v>
      </c>
    </row>
    <row r="208" spans="1:7">
      <c r="A208" s="2">
        <v>206</v>
      </c>
      <c r="B208" s="98">
        <f t="shared" si="12"/>
        <v>4.3058100283221972</v>
      </c>
      <c r="C208" s="98">
        <v>0.08</v>
      </c>
      <c r="D208" s="2">
        <v>206</v>
      </c>
      <c r="E208" s="2">
        <f t="shared" si="13"/>
        <v>50</v>
      </c>
      <c r="F208" s="2">
        <f t="shared" si="14"/>
        <v>65</v>
      </c>
      <c r="G208" s="2">
        <f t="shared" si="15"/>
        <v>52</v>
      </c>
    </row>
    <row r="209" spans="1:7">
      <c r="A209" s="2">
        <v>207</v>
      </c>
      <c r="B209" s="98">
        <f t="shared" si="12"/>
        <v>4.3162483709814472</v>
      </c>
      <c r="C209" s="98">
        <v>0.08</v>
      </c>
      <c r="D209" s="2">
        <v>207</v>
      </c>
      <c r="E209" s="2">
        <f t="shared" si="13"/>
        <v>50</v>
      </c>
      <c r="F209" s="2">
        <f t="shared" si="14"/>
        <v>65</v>
      </c>
      <c r="G209" s="2">
        <f t="shared" si="15"/>
        <v>52</v>
      </c>
    </row>
    <row r="210" spans="1:7">
      <c r="A210" s="2">
        <v>208</v>
      </c>
      <c r="B210" s="98">
        <f t="shared" si="12"/>
        <v>4.3266615305567866</v>
      </c>
      <c r="C210" s="98">
        <v>0.08</v>
      </c>
      <c r="D210" s="2">
        <v>208</v>
      </c>
      <c r="E210" s="2">
        <f t="shared" si="13"/>
        <v>50</v>
      </c>
      <c r="F210" s="2">
        <f t="shared" si="14"/>
        <v>65</v>
      </c>
      <c r="G210" s="2">
        <f t="shared" si="15"/>
        <v>52</v>
      </c>
    </row>
    <row r="211" spans="1:7">
      <c r="A211" s="2">
        <v>209</v>
      </c>
      <c r="B211" s="98">
        <f t="shared" si="12"/>
        <v>4.3370496884402883</v>
      </c>
      <c r="C211" s="98">
        <v>0.08</v>
      </c>
      <c r="D211" s="2">
        <v>209</v>
      </c>
      <c r="E211" s="2">
        <f t="shared" si="13"/>
        <v>50</v>
      </c>
      <c r="F211" s="2">
        <f t="shared" si="14"/>
        <v>65</v>
      </c>
      <c r="G211" s="2">
        <f t="shared" si="15"/>
        <v>53</v>
      </c>
    </row>
    <row r="212" spans="1:7">
      <c r="A212" s="2">
        <v>210</v>
      </c>
      <c r="B212" s="98">
        <f t="shared" si="12"/>
        <v>4.3474130238568316</v>
      </c>
      <c r="C212" s="98">
        <v>0.08</v>
      </c>
      <c r="D212" s="2">
        <v>210</v>
      </c>
      <c r="E212" s="2">
        <f t="shared" si="13"/>
        <v>50</v>
      </c>
      <c r="F212" s="2">
        <f t="shared" si="14"/>
        <v>65</v>
      </c>
      <c r="G212" s="2">
        <f t="shared" si="15"/>
        <v>53</v>
      </c>
    </row>
    <row r="213" spans="1:7">
      <c r="A213" s="2">
        <v>211</v>
      </c>
      <c r="B213" s="98">
        <f t="shared" si="12"/>
        <v>4.3577517139001847</v>
      </c>
      <c r="C213" s="98">
        <v>0.08</v>
      </c>
      <c r="D213" s="2">
        <v>211</v>
      </c>
      <c r="E213" s="2">
        <f t="shared" si="13"/>
        <v>50</v>
      </c>
      <c r="F213" s="2">
        <f t="shared" si="14"/>
        <v>65</v>
      </c>
      <c r="G213" s="2">
        <f t="shared" si="15"/>
        <v>53</v>
      </c>
    </row>
    <row r="214" spans="1:7">
      <c r="A214" s="2">
        <v>212</v>
      </c>
      <c r="B214" s="98">
        <f t="shared" si="12"/>
        <v>4.3680659335683103</v>
      </c>
      <c r="C214" s="98">
        <v>0.08</v>
      </c>
      <c r="D214" s="2">
        <v>212</v>
      </c>
      <c r="E214" s="2">
        <f t="shared" si="13"/>
        <v>50</v>
      </c>
      <c r="F214" s="2">
        <f t="shared" si="14"/>
        <v>65</v>
      </c>
      <c r="G214" s="2">
        <f t="shared" si="15"/>
        <v>53</v>
      </c>
    </row>
    <row r="215" spans="1:7">
      <c r="A215" s="2">
        <v>213</v>
      </c>
      <c r="B215" s="98">
        <f t="shared" si="12"/>
        <v>4.3783558557979267</v>
      </c>
      <c r="C215" s="98">
        <v>0.08</v>
      </c>
      <c r="D215" s="2">
        <v>213</v>
      </c>
      <c r="E215" s="2">
        <f t="shared" si="13"/>
        <v>50</v>
      </c>
      <c r="F215" s="2">
        <f t="shared" si="14"/>
        <v>65</v>
      </c>
      <c r="G215" s="2">
        <f t="shared" si="15"/>
        <v>53</v>
      </c>
    </row>
    <row r="216" spans="1:7">
      <c r="A216" s="2">
        <v>214</v>
      </c>
      <c r="B216" s="98">
        <f t="shared" si="12"/>
        <v>4.3886216514983376</v>
      </c>
      <c r="C216" s="98">
        <v>0.08</v>
      </c>
      <c r="D216" s="2">
        <v>214</v>
      </c>
      <c r="E216" s="2">
        <f t="shared" si="13"/>
        <v>50</v>
      </c>
      <c r="F216" s="2">
        <f t="shared" si="14"/>
        <v>65</v>
      </c>
      <c r="G216" s="2">
        <f t="shared" si="15"/>
        <v>53</v>
      </c>
    </row>
    <row r="217" spans="1:7">
      <c r="A217" s="2">
        <v>215</v>
      </c>
      <c r="B217" s="98">
        <f t="shared" si="12"/>
        <v>4.3988634895845538</v>
      </c>
      <c r="C217" s="98">
        <v>0.08</v>
      </c>
      <c r="D217" s="2">
        <v>215</v>
      </c>
      <c r="E217" s="2">
        <f t="shared" si="13"/>
        <v>50</v>
      </c>
      <c r="F217" s="2">
        <f t="shared" si="14"/>
        <v>65</v>
      </c>
      <c r="G217" s="2">
        <f t="shared" si="15"/>
        <v>53</v>
      </c>
    </row>
    <row r="218" spans="1:7">
      <c r="A218" s="2">
        <v>216</v>
      </c>
      <c r="B218" s="98">
        <f t="shared" si="12"/>
        <v>4.4090815370097207</v>
      </c>
      <c r="C218" s="98">
        <v>0.08</v>
      </c>
      <c r="D218" s="2">
        <v>216</v>
      </c>
      <c r="E218" s="2">
        <f t="shared" si="13"/>
        <v>50</v>
      </c>
      <c r="F218" s="2">
        <f t="shared" si="14"/>
        <v>65</v>
      </c>
      <c r="G218" s="2">
        <f t="shared" si="15"/>
        <v>53</v>
      </c>
    </row>
    <row r="219" spans="1:7">
      <c r="A219" s="2">
        <v>217</v>
      </c>
      <c r="B219" s="98">
        <f t="shared" si="12"/>
        <v>4.4192759587968702</v>
      </c>
      <c r="C219" s="98">
        <v>0.08</v>
      </c>
      <c r="D219" s="2">
        <v>217</v>
      </c>
      <c r="E219" s="2">
        <f t="shared" si="13"/>
        <v>50</v>
      </c>
      <c r="F219" s="2">
        <f t="shared" si="14"/>
        <v>65</v>
      </c>
      <c r="G219" s="2">
        <f t="shared" si="15"/>
        <v>53</v>
      </c>
    </row>
    <row r="220" spans="1:7">
      <c r="A220" s="2">
        <v>218</v>
      </c>
      <c r="B220" s="98">
        <f t="shared" si="12"/>
        <v>4.4294469180700196</v>
      </c>
      <c r="C220" s="98">
        <v>0.08</v>
      </c>
      <c r="D220" s="2">
        <v>218</v>
      </c>
      <c r="E220" s="2">
        <f t="shared" si="13"/>
        <v>50</v>
      </c>
      <c r="F220" s="2">
        <f t="shared" si="14"/>
        <v>65</v>
      </c>
      <c r="G220" s="2">
        <f t="shared" si="15"/>
        <v>53</v>
      </c>
    </row>
    <row r="221" spans="1:7">
      <c r="A221" s="2">
        <v>219</v>
      </c>
      <c r="B221" s="98">
        <f t="shared" si="12"/>
        <v>4.4395945760846223</v>
      </c>
      <c r="C221" s="98">
        <v>0.08</v>
      </c>
      <c r="D221" s="2">
        <v>219</v>
      </c>
      <c r="E221" s="2">
        <f t="shared" si="13"/>
        <v>50</v>
      </c>
      <c r="F221" s="2">
        <f t="shared" si="14"/>
        <v>65</v>
      </c>
      <c r="G221" s="2">
        <f t="shared" si="15"/>
        <v>53</v>
      </c>
    </row>
    <row r="222" spans="1:7">
      <c r="A222" s="2">
        <v>220</v>
      </c>
      <c r="B222" s="98">
        <f t="shared" si="12"/>
        <v>4.4497190922573973</v>
      </c>
      <c r="C222" s="98">
        <v>0.08</v>
      </c>
      <c r="D222" s="2">
        <v>220</v>
      </c>
      <c r="E222" s="2">
        <f t="shared" si="13"/>
        <v>50</v>
      </c>
      <c r="F222" s="2">
        <f t="shared" si="14"/>
        <v>65</v>
      </c>
      <c r="G222" s="2">
        <f t="shared" si="15"/>
        <v>53</v>
      </c>
    </row>
    <row r="223" spans="1:7">
      <c r="A223" s="2">
        <v>221</v>
      </c>
      <c r="B223" s="98">
        <f t="shared" si="12"/>
        <v>4.4598206241955518</v>
      </c>
      <c r="C223" s="98">
        <v>0.08</v>
      </c>
      <c r="D223" s="2">
        <v>221</v>
      </c>
      <c r="E223" s="2">
        <f t="shared" si="13"/>
        <v>50</v>
      </c>
      <c r="F223" s="2">
        <f t="shared" si="14"/>
        <v>65</v>
      </c>
      <c r="G223" s="2">
        <f t="shared" si="15"/>
        <v>53</v>
      </c>
    </row>
    <row r="224" spans="1:7">
      <c r="A224" s="2">
        <v>222</v>
      </c>
      <c r="B224" s="98">
        <f t="shared" si="12"/>
        <v>4.4698993277254013</v>
      </c>
      <c r="C224" s="98">
        <v>0.08</v>
      </c>
      <c r="D224" s="2">
        <v>222</v>
      </c>
      <c r="E224" s="2">
        <f t="shared" si="13"/>
        <v>50</v>
      </c>
      <c r="F224" s="2">
        <f t="shared" si="14"/>
        <v>65</v>
      </c>
      <c r="G224" s="2">
        <f t="shared" si="15"/>
        <v>53</v>
      </c>
    </row>
    <row r="225" spans="1:7">
      <c r="A225" s="2">
        <v>223</v>
      </c>
      <c r="B225" s="98">
        <f t="shared" si="12"/>
        <v>4.4799553569204233</v>
      </c>
      <c r="C225" s="98">
        <v>0.08</v>
      </c>
      <c r="D225" s="2">
        <v>223</v>
      </c>
      <c r="E225" s="2">
        <f t="shared" si="13"/>
        <v>50</v>
      </c>
      <c r="F225" s="2">
        <f t="shared" si="14"/>
        <v>65</v>
      </c>
      <c r="G225" s="2">
        <f t="shared" si="15"/>
        <v>53</v>
      </c>
    </row>
    <row r="226" spans="1:7">
      <c r="A226" s="2">
        <v>224</v>
      </c>
      <c r="B226" s="98">
        <f t="shared" si="12"/>
        <v>4.4899888641287298</v>
      </c>
      <c r="C226" s="98">
        <v>0.08</v>
      </c>
      <c r="D226" s="2">
        <v>224</v>
      </c>
      <c r="E226" s="2">
        <f t="shared" si="13"/>
        <v>50</v>
      </c>
      <c r="F226" s="2">
        <f t="shared" si="14"/>
        <v>65</v>
      </c>
      <c r="G226" s="2">
        <f t="shared" si="15"/>
        <v>53</v>
      </c>
    </row>
    <row r="227" spans="1:7">
      <c r="A227" s="2">
        <v>225</v>
      </c>
      <c r="B227" s="98">
        <f t="shared" si="12"/>
        <v>4.5</v>
      </c>
      <c r="C227" s="98">
        <v>0.08</v>
      </c>
      <c r="D227" s="2">
        <v>225</v>
      </c>
      <c r="E227" s="2">
        <f t="shared" si="13"/>
        <v>50</v>
      </c>
      <c r="F227" s="2">
        <f t="shared" si="14"/>
        <v>65</v>
      </c>
      <c r="G227" s="2">
        <f t="shared" si="15"/>
        <v>53</v>
      </c>
    </row>
    <row r="228" spans="1:7">
      <c r="A228" s="2">
        <v>226</v>
      </c>
      <c r="B228" s="98">
        <f t="shared" si="12"/>
        <v>4.5099889135118723</v>
      </c>
      <c r="C228" s="98">
        <v>0.08</v>
      </c>
      <c r="D228" s="2">
        <v>226</v>
      </c>
      <c r="E228" s="2">
        <f t="shared" si="13"/>
        <v>50</v>
      </c>
      <c r="F228" s="2">
        <f t="shared" si="14"/>
        <v>65</v>
      </c>
      <c r="G228" s="2">
        <f t="shared" si="15"/>
        <v>53</v>
      </c>
    </row>
    <row r="229" spans="1:7">
      <c r="A229" s="2">
        <v>227</v>
      </c>
      <c r="B229" s="98">
        <f t="shared" si="12"/>
        <v>4.5199557519958091</v>
      </c>
      <c r="C229" s="98">
        <v>0.08</v>
      </c>
      <c r="D229" s="2">
        <v>227</v>
      </c>
      <c r="E229" s="2">
        <f t="shared" si="13"/>
        <v>50</v>
      </c>
      <c r="F229" s="2">
        <f t="shared" si="14"/>
        <v>65</v>
      </c>
      <c r="G229" s="2">
        <f t="shared" si="15"/>
        <v>53</v>
      </c>
    </row>
    <row r="230" spans="1:7">
      <c r="A230" s="2">
        <v>228</v>
      </c>
      <c r="B230" s="98">
        <f t="shared" si="12"/>
        <v>4.5299006611624497</v>
      </c>
      <c r="C230" s="98">
        <v>0.08</v>
      </c>
      <c r="D230" s="2">
        <v>228</v>
      </c>
      <c r="E230" s="2">
        <f t="shared" si="13"/>
        <v>50</v>
      </c>
      <c r="F230" s="2">
        <f t="shared" si="14"/>
        <v>65</v>
      </c>
      <c r="G230" s="2">
        <f t="shared" si="15"/>
        <v>53</v>
      </c>
    </row>
    <row r="231" spans="1:7">
      <c r="A231" s="2">
        <v>229</v>
      </c>
      <c r="B231" s="98">
        <f t="shared" si="12"/>
        <v>4.5398237851264671</v>
      </c>
      <c r="C231" s="98">
        <v>0.08</v>
      </c>
      <c r="D231" s="2">
        <v>229</v>
      </c>
      <c r="E231" s="2">
        <f t="shared" si="13"/>
        <v>50</v>
      </c>
      <c r="F231" s="2">
        <f t="shared" si="14"/>
        <v>65</v>
      </c>
      <c r="G231" s="2">
        <f t="shared" si="15"/>
        <v>53</v>
      </c>
    </row>
    <row r="232" spans="1:7">
      <c r="A232" s="2">
        <v>230</v>
      </c>
      <c r="B232" s="98">
        <f t="shared" si="12"/>
        <v>4.5497252664309302</v>
      </c>
      <c r="C232" s="98">
        <v>0.08</v>
      </c>
      <c r="D232" s="2">
        <v>230</v>
      </c>
      <c r="E232" s="2">
        <f t="shared" si="13"/>
        <v>50</v>
      </c>
      <c r="F232" s="2">
        <f t="shared" si="14"/>
        <v>65</v>
      </c>
      <c r="G232" s="2">
        <f t="shared" si="15"/>
        <v>53</v>
      </c>
    </row>
    <row r="233" spans="1:7">
      <c r="A233" s="2">
        <v>231</v>
      </c>
      <c r="B233" s="98">
        <f t="shared" si="12"/>
        <v>4.5596052460711993</v>
      </c>
      <c r="C233" s="98">
        <v>0.08</v>
      </c>
      <c r="D233" s="2">
        <v>231</v>
      </c>
      <c r="E233" s="2">
        <f t="shared" si="13"/>
        <v>50</v>
      </c>
      <c r="F233" s="2">
        <f t="shared" si="14"/>
        <v>65</v>
      </c>
      <c r="G233" s="2">
        <f t="shared" si="15"/>
        <v>53</v>
      </c>
    </row>
    <row r="234" spans="1:7">
      <c r="A234" s="2">
        <v>232</v>
      </c>
      <c r="B234" s="98">
        <f t="shared" si="12"/>
        <v>4.5694638635183447</v>
      </c>
      <c r="C234" s="98">
        <v>0.08</v>
      </c>
      <c r="D234" s="2">
        <v>232</v>
      </c>
      <c r="E234" s="2">
        <f t="shared" si="13"/>
        <v>50</v>
      </c>
      <c r="F234" s="2">
        <f t="shared" si="14"/>
        <v>65</v>
      </c>
      <c r="G234" s="2">
        <f t="shared" si="15"/>
        <v>54</v>
      </c>
    </row>
    <row r="235" spans="1:7">
      <c r="A235" s="2">
        <v>233</v>
      </c>
      <c r="B235" s="98">
        <f t="shared" si="12"/>
        <v>4.5793012567421236</v>
      </c>
      <c r="C235" s="98">
        <v>0.08</v>
      </c>
      <c r="D235" s="2">
        <v>233</v>
      </c>
      <c r="E235" s="2">
        <f t="shared" si="13"/>
        <v>50</v>
      </c>
      <c r="F235" s="2">
        <f t="shared" si="14"/>
        <v>65</v>
      </c>
      <c r="G235" s="2">
        <f t="shared" si="15"/>
        <v>54</v>
      </c>
    </row>
    <row r="236" spans="1:7">
      <c r="A236" s="2">
        <v>234</v>
      </c>
      <c r="B236" s="98">
        <f t="shared" si="12"/>
        <v>4.5891175622335068</v>
      </c>
      <c r="C236" s="98">
        <v>0.08</v>
      </c>
      <c r="D236" s="2">
        <v>234</v>
      </c>
      <c r="E236" s="2">
        <f t="shared" si="13"/>
        <v>50</v>
      </c>
      <c r="F236" s="2">
        <f t="shared" si="14"/>
        <v>65</v>
      </c>
      <c r="G236" s="2">
        <f t="shared" si="15"/>
        <v>54</v>
      </c>
    </row>
    <row r="237" spans="1:7">
      <c r="A237" s="2">
        <v>235</v>
      </c>
      <c r="B237" s="98">
        <f t="shared" si="12"/>
        <v>4.5989129150267676</v>
      </c>
      <c r="C237" s="98">
        <v>0.08</v>
      </c>
      <c r="D237" s="2">
        <v>235</v>
      </c>
      <c r="E237" s="2">
        <f t="shared" si="13"/>
        <v>50</v>
      </c>
      <c r="F237" s="2">
        <f t="shared" si="14"/>
        <v>65</v>
      </c>
      <c r="G237" s="2">
        <f t="shared" si="15"/>
        <v>54</v>
      </c>
    </row>
    <row r="238" spans="1:7">
      <c r="A238" s="2">
        <v>236</v>
      </c>
      <c r="B238" s="98">
        <f t="shared" si="12"/>
        <v>4.6086874487211649</v>
      </c>
      <c r="C238" s="98">
        <v>0.08</v>
      </c>
      <c r="D238" s="2">
        <v>236</v>
      </c>
      <c r="E238" s="2">
        <f t="shared" si="13"/>
        <v>50</v>
      </c>
      <c r="F238" s="2">
        <f t="shared" si="14"/>
        <v>65</v>
      </c>
      <c r="G238" s="2">
        <f t="shared" si="15"/>
        <v>54</v>
      </c>
    </row>
    <row r="239" spans="1:7">
      <c r="A239" s="2">
        <v>237</v>
      </c>
      <c r="B239" s="98">
        <f t="shared" si="12"/>
        <v>4.6184412955021958</v>
      </c>
      <c r="C239" s="98">
        <v>0.08</v>
      </c>
      <c r="D239" s="2">
        <v>237</v>
      </c>
      <c r="E239" s="2">
        <f t="shared" si="13"/>
        <v>50</v>
      </c>
      <c r="F239" s="2">
        <f t="shared" si="14"/>
        <v>65</v>
      </c>
      <c r="G239" s="2">
        <f t="shared" si="15"/>
        <v>54</v>
      </c>
    </row>
    <row r="240" spans="1:7">
      <c r="A240" s="2">
        <v>238</v>
      </c>
      <c r="B240" s="98">
        <f t="shared" si="12"/>
        <v>4.6281745861624533</v>
      </c>
      <c r="C240" s="98">
        <v>0.08</v>
      </c>
      <c r="D240" s="2">
        <v>238</v>
      </c>
      <c r="E240" s="2">
        <f t="shared" si="13"/>
        <v>50</v>
      </c>
      <c r="F240" s="2">
        <f t="shared" si="14"/>
        <v>65</v>
      </c>
      <c r="G240" s="2">
        <f t="shared" si="15"/>
        <v>54</v>
      </c>
    </row>
    <row r="241" spans="1:7">
      <c r="A241" s="2">
        <v>239</v>
      </c>
      <c r="B241" s="98">
        <f t="shared" si="12"/>
        <v>4.6378874501220917</v>
      </c>
      <c r="C241" s="98">
        <v>0.08</v>
      </c>
      <c r="D241" s="2">
        <v>239</v>
      </c>
      <c r="E241" s="2">
        <f t="shared" si="13"/>
        <v>50</v>
      </c>
      <c r="F241" s="2">
        <f t="shared" si="14"/>
        <v>65</v>
      </c>
      <c r="G241" s="2">
        <f t="shared" si="15"/>
        <v>54</v>
      </c>
    </row>
    <row r="242" spans="1:7">
      <c r="A242" s="2">
        <v>240</v>
      </c>
      <c r="B242" s="98">
        <f t="shared" si="12"/>
        <v>4.6475800154489004</v>
      </c>
      <c r="C242" s="98">
        <v>0.08</v>
      </c>
      <c r="D242" s="2">
        <v>240</v>
      </c>
      <c r="E242" s="2">
        <f t="shared" si="13"/>
        <v>50</v>
      </c>
      <c r="F242" s="2">
        <f t="shared" si="14"/>
        <v>65</v>
      </c>
      <c r="G242" s="2">
        <f t="shared" si="15"/>
        <v>54</v>
      </c>
    </row>
    <row r="243" spans="1:7">
      <c r="A243" s="2">
        <v>241</v>
      </c>
      <c r="B243" s="98">
        <f t="shared" si="12"/>
        <v>4.6572524088780067</v>
      </c>
      <c r="C243" s="98">
        <v>0.08</v>
      </c>
      <c r="D243" s="2">
        <v>241</v>
      </c>
      <c r="E243" s="2">
        <f t="shared" si="13"/>
        <v>50</v>
      </c>
      <c r="F243" s="2">
        <f t="shared" si="14"/>
        <v>65</v>
      </c>
      <c r="G243" s="2">
        <f t="shared" si="15"/>
        <v>54</v>
      </c>
    </row>
    <row r="244" spans="1:7">
      <c r="A244" s="2">
        <v>242</v>
      </c>
      <c r="B244" s="98">
        <f t="shared" si="12"/>
        <v>4.6669047558312133</v>
      </c>
      <c r="C244" s="98">
        <v>0.08</v>
      </c>
      <c r="D244" s="2">
        <v>242</v>
      </c>
      <c r="E244" s="2">
        <f t="shared" si="13"/>
        <v>50</v>
      </c>
      <c r="F244" s="2">
        <f t="shared" si="14"/>
        <v>65</v>
      </c>
      <c r="G244" s="2">
        <f t="shared" si="15"/>
        <v>54</v>
      </c>
    </row>
    <row r="245" spans="1:7">
      <c r="A245" s="2">
        <v>243</v>
      </c>
      <c r="B245" s="98">
        <f t="shared" si="12"/>
        <v>4.676537180435969</v>
      </c>
      <c r="C245" s="98">
        <v>0.08</v>
      </c>
      <c r="D245" s="2">
        <v>243</v>
      </c>
      <c r="E245" s="2">
        <f t="shared" si="13"/>
        <v>50</v>
      </c>
      <c r="F245" s="2">
        <f t="shared" si="14"/>
        <v>65</v>
      </c>
      <c r="G245" s="2">
        <f t="shared" si="15"/>
        <v>54</v>
      </c>
    </row>
    <row r="246" spans="1:7">
      <c r="A246" s="2">
        <v>244</v>
      </c>
      <c r="B246" s="98">
        <f t="shared" si="12"/>
        <v>4.6861498055439919</v>
      </c>
      <c r="C246" s="98">
        <v>0.08</v>
      </c>
      <c r="D246" s="2">
        <v>244</v>
      </c>
      <c r="E246" s="2">
        <f t="shared" si="13"/>
        <v>50</v>
      </c>
      <c r="F246" s="2">
        <f t="shared" si="14"/>
        <v>65</v>
      </c>
      <c r="G246" s="2">
        <f t="shared" si="15"/>
        <v>54</v>
      </c>
    </row>
    <row r="247" spans="1:7">
      <c r="A247" s="2">
        <v>245</v>
      </c>
      <c r="B247" s="98">
        <f t="shared" si="12"/>
        <v>4.6957427527495588</v>
      </c>
      <c r="C247" s="98">
        <v>0.08</v>
      </c>
      <c r="D247" s="2">
        <v>245</v>
      </c>
      <c r="E247" s="2">
        <f t="shared" si="13"/>
        <v>50</v>
      </c>
      <c r="F247" s="2">
        <f t="shared" si="14"/>
        <v>65</v>
      </c>
      <c r="G247" s="2">
        <f t="shared" si="15"/>
        <v>54</v>
      </c>
    </row>
    <row r="248" spans="1:7">
      <c r="A248" s="2">
        <v>246</v>
      </c>
      <c r="B248" s="98">
        <f t="shared" si="12"/>
        <v>4.7053161424074368</v>
      </c>
      <c r="C248" s="98">
        <v>0.08</v>
      </c>
      <c r="D248" s="2">
        <v>246</v>
      </c>
      <c r="E248" s="2">
        <f t="shared" si="13"/>
        <v>50</v>
      </c>
      <c r="F248" s="2">
        <f t="shared" si="14"/>
        <v>65</v>
      </c>
      <c r="G248" s="2">
        <f t="shared" si="15"/>
        <v>54</v>
      </c>
    </row>
    <row r="249" spans="1:7">
      <c r="A249" s="2">
        <v>247</v>
      </c>
      <c r="B249" s="98">
        <f t="shared" si="12"/>
        <v>4.7148700936505135</v>
      </c>
      <c r="C249" s="98">
        <v>0.08</v>
      </c>
      <c r="D249" s="2">
        <v>247</v>
      </c>
      <c r="E249" s="2">
        <f t="shared" si="13"/>
        <v>50</v>
      </c>
      <c r="F249" s="2">
        <f t="shared" si="14"/>
        <v>65</v>
      </c>
      <c r="G249" s="2">
        <f t="shared" si="15"/>
        <v>54</v>
      </c>
    </row>
    <row r="250" spans="1:7">
      <c r="A250" s="2">
        <v>248</v>
      </c>
      <c r="B250" s="98">
        <f t="shared" si="12"/>
        <v>4.7244047244070861</v>
      </c>
      <c r="C250" s="98">
        <v>0.08</v>
      </c>
      <c r="D250" s="2">
        <v>248</v>
      </c>
      <c r="E250" s="2">
        <f t="shared" si="13"/>
        <v>50</v>
      </c>
      <c r="F250" s="2">
        <f t="shared" si="14"/>
        <v>65</v>
      </c>
      <c r="G250" s="2">
        <f t="shared" si="15"/>
        <v>54</v>
      </c>
    </row>
    <row r="251" spans="1:7">
      <c r="A251" s="2">
        <v>249</v>
      </c>
      <c r="B251" s="98">
        <f t="shared" si="12"/>
        <v>4.7339201514178493</v>
      </c>
      <c r="C251" s="98">
        <v>0.08</v>
      </c>
      <c r="D251" s="2">
        <v>249</v>
      </c>
      <c r="E251" s="2">
        <f t="shared" si="13"/>
        <v>50</v>
      </c>
      <c r="F251" s="2">
        <f t="shared" si="14"/>
        <v>65</v>
      </c>
      <c r="G251" s="2">
        <f t="shared" si="15"/>
        <v>54</v>
      </c>
    </row>
    <row r="252" spans="1:7">
      <c r="A252" s="2">
        <v>250</v>
      </c>
      <c r="B252" s="98">
        <f t="shared" si="12"/>
        <v>4.7434164902525691</v>
      </c>
      <c r="C252" s="98">
        <v>0.08</v>
      </c>
      <c r="D252" s="2">
        <v>250</v>
      </c>
      <c r="E252" s="2">
        <f t="shared" si="13"/>
        <v>50</v>
      </c>
      <c r="F252" s="2">
        <f t="shared" si="14"/>
        <v>65</v>
      </c>
      <c r="G252" s="2">
        <f t="shared" si="15"/>
        <v>54</v>
      </c>
    </row>
    <row r="253" spans="1:7">
      <c r="A253" s="2">
        <v>251</v>
      </c>
      <c r="B253" s="98">
        <f t="shared" si="12"/>
        <v>4.7528938553264579</v>
      </c>
      <c r="C253" s="98">
        <v>0.08</v>
      </c>
      <c r="D253" s="2">
        <v>251</v>
      </c>
      <c r="E253" s="2">
        <f t="shared" si="13"/>
        <v>50</v>
      </c>
      <c r="F253" s="2">
        <f t="shared" si="14"/>
        <v>65</v>
      </c>
      <c r="G253" s="2">
        <f t="shared" si="15"/>
        <v>54</v>
      </c>
    </row>
    <row r="254" spans="1:7">
      <c r="A254" s="2">
        <v>252</v>
      </c>
      <c r="B254" s="98">
        <f t="shared" si="12"/>
        <v>4.7623523599162629</v>
      </c>
      <c r="C254" s="98">
        <v>0.08</v>
      </c>
      <c r="D254" s="2">
        <v>252</v>
      </c>
      <c r="E254" s="2">
        <f t="shared" si="13"/>
        <v>50</v>
      </c>
      <c r="F254" s="2">
        <f t="shared" si="14"/>
        <v>65</v>
      </c>
      <c r="G254" s="2">
        <f t="shared" si="15"/>
        <v>54</v>
      </c>
    </row>
    <row r="255" spans="1:7">
      <c r="A255" s="2">
        <v>253</v>
      </c>
      <c r="B255" s="98">
        <f t="shared" si="12"/>
        <v>4.7717921161760595</v>
      </c>
      <c r="C255" s="98">
        <v>0.08</v>
      </c>
      <c r="D255" s="2">
        <v>253</v>
      </c>
      <c r="E255" s="2">
        <f t="shared" si="13"/>
        <v>50</v>
      </c>
      <c r="F255" s="2">
        <f t="shared" si="14"/>
        <v>65</v>
      </c>
      <c r="G255" s="2">
        <f t="shared" si="15"/>
        <v>54</v>
      </c>
    </row>
    <row r="256" spans="1:7">
      <c r="A256" s="2">
        <v>254</v>
      </c>
      <c r="B256" s="98">
        <f t="shared" si="12"/>
        <v>4.7812132351527685</v>
      </c>
      <c r="C256" s="98">
        <v>0.08</v>
      </c>
      <c r="D256" s="2">
        <v>254</v>
      </c>
      <c r="E256" s="2">
        <f t="shared" si="13"/>
        <v>50</v>
      </c>
      <c r="F256" s="2">
        <f t="shared" si="14"/>
        <v>65</v>
      </c>
      <c r="G256" s="2">
        <f t="shared" si="15"/>
        <v>54</v>
      </c>
    </row>
    <row r="257" spans="1:7">
      <c r="A257" s="2">
        <v>255</v>
      </c>
      <c r="B257" s="98">
        <f t="shared" si="12"/>
        <v>4.7906158268013934</v>
      </c>
      <c r="C257" s="98">
        <v>0.08</v>
      </c>
      <c r="D257" s="2">
        <v>255</v>
      </c>
      <c r="E257" s="2">
        <f t="shared" si="13"/>
        <v>50</v>
      </c>
      <c r="F257" s="2">
        <f t="shared" si="14"/>
        <v>65</v>
      </c>
      <c r="G257" s="2">
        <f t="shared" si="15"/>
        <v>54</v>
      </c>
    </row>
    <row r="258" spans="1:7">
      <c r="A258" s="2">
        <v>256</v>
      </c>
      <c r="B258" s="98">
        <f t="shared" si="12"/>
        <v>4.8</v>
      </c>
      <c r="C258" s="98">
        <v>0.08</v>
      </c>
      <c r="D258" s="2">
        <v>256</v>
      </c>
      <c r="E258" s="2">
        <f t="shared" si="13"/>
        <v>50</v>
      </c>
      <c r="F258" s="2">
        <f t="shared" si="14"/>
        <v>65</v>
      </c>
      <c r="G258" s="2">
        <f t="shared" si="15"/>
        <v>55</v>
      </c>
    </row>
    <row r="259" spans="1:7">
      <c r="A259" s="2">
        <v>257</v>
      </c>
      <c r="B259" s="98">
        <f t="shared" ref="B259:B322" si="16">0.3*SQRT(A259)</f>
        <v>4.8093658625644196</v>
      </c>
      <c r="C259" s="98">
        <v>0.08</v>
      </c>
      <c r="D259" s="2">
        <v>257</v>
      </c>
      <c r="E259" s="2">
        <f t="shared" ref="E259:E322" si="17">IF(A259&lt;0.4,15,IF(A259&lt;3,20,IF(A259&lt;15,25,IF(A259&lt;43,32,IF(A259&lt;100,40,IF(A259&lt;450,50,IF(A259&lt;1300,65,IF(A259&lt;3500,80,IF(A259&lt;12000,100)))))))))</f>
        <v>50</v>
      </c>
      <c r="F259" s="2">
        <f t="shared" si="14"/>
        <v>65</v>
      </c>
      <c r="G259" s="2">
        <f t="shared" si="15"/>
        <v>55</v>
      </c>
    </row>
    <row r="260" spans="1:7">
      <c r="A260" s="2">
        <v>258</v>
      </c>
      <c r="B260" s="98">
        <f t="shared" si="16"/>
        <v>4.818713521262703</v>
      </c>
      <c r="C260" s="98">
        <v>0.08</v>
      </c>
      <c r="D260" s="2">
        <v>258</v>
      </c>
      <c r="E260" s="2">
        <f t="shared" si="17"/>
        <v>50</v>
      </c>
      <c r="F260" s="2">
        <f t="shared" ref="F260:F323" si="18">IF(G260&lt;15,15,IF(G260&lt;20,20,IF(G260&lt;=25,25,IF(G260&lt;=32,32,IF(G260&lt;=40,40,IF(G260&lt;=50,50,IF(G260&lt;=65,65,IF(G260&lt;=80,80,IF(G260&lt;=100,100)))))))))</f>
        <v>65</v>
      </c>
      <c r="G260" s="2">
        <f t="shared" ref="G260:G323" si="19">ROUNDUP(1000*((B260/1000)/(55.934*C260^0.571))^(1/2.714),0)</f>
        <v>55</v>
      </c>
    </row>
    <row r="261" spans="1:7">
      <c r="A261" s="2">
        <v>259</v>
      </c>
      <c r="B261" s="98">
        <f t="shared" si="16"/>
        <v>4.8280430818293238</v>
      </c>
      <c r="C261" s="98">
        <v>0.08</v>
      </c>
      <c r="D261" s="2">
        <v>259</v>
      </c>
      <c r="E261" s="2">
        <f t="shared" si="17"/>
        <v>50</v>
      </c>
      <c r="F261" s="2">
        <f t="shared" si="18"/>
        <v>65</v>
      </c>
      <c r="G261" s="2">
        <f t="shared" si="19"/>
        <v>55</v>
      </c>
    </row>
    <row r="262" spans="1:7">
      <c r="A262" s="2">
        <v>260</v>
      </c>
      <c r="B262" s="98">
        <f t="shared" si="16"/>
        <v>4.8373546489791295</v>
      </c>
      <c r="C262" s="98">
        <v>0.08</v>
      </c>
      <c r="D262" s="2">
        <v>260</v>
      </c>
      <c r="E262" s="2">
        <f t="shared" si="17"/>
        <v>50</v>
      </c>
      <c r="F262" s="2">
        <f t="shared" si="18"/>
        <v>65</v>
      </c>
      <c r="G262" s="2">
        <f t="shared" si="19"/>
        <v>55</v>
      </c>
    </row>
    <row r="263" spans="1:7">
      <c r="A263" s="2">
        <v>261</v>
      </c>
      <c r="B263" s="98">
        <f t="shared" si="16"/>
        <v>4.8466483264210529</v>
      </c>
      <c r="C263" s="98">
        <v>0.08</v>
      </c>
      <c r="D263" s="2">
        <v>261</v>
      </c>
      <c r="E263" s="2">
        <f t="shared" si="17"/>
        <v>50</v>
      </c>
      <c r="F263" s="2">
        <f t="shared" si="18"/>
        <v>65</v>
      </c>
      <c r="G263" s="2">
        <f t="shared" si="19"/>
        <v>55</v>
      </c>
    </row>
    <row r="264" spans="1:7">
      <c r="A264" s="2">
        <v>262</v>
      </c>
      <c r="B264" s="98">
        <f t="shared" si="16"/>
        <v>4.8559242168715935</v>
      </c>
      <c r="C264" s="98">
        <v>0.08</v>
      </c>
      <c r="D264" s="2">
        <v>262</v>
      </c>
      <c r="E264" s="2">
        <f t="shared" si="17"/>
        <v>50</v>
      </c>
      <c r="F264" s="2">
        <f t="shared" si="18"/>
        <v>65</v>
      </c>
      <c r="G264" s="2">
        <f t="shared" si="19"/>
        <v>55</v>
      </c>
    </row>
    <row r="265" spans="1:7">
      <c r="A265" s="2">
        <v>263</v>
      </c>
      <c r="B265" s="98">
        <f t="shared" si="16"/>
        <v>4.8651824220680568</v>
      </c>
      <c r="C265" s="98">
        <v>0.08</v>
      </c>
      <c r="D265" s="2">
        <v>263</v>
      </c>
      <c r="E265" s="2">
        <f t="shared" si="17"/>
        <v>50</v>
      </c>
      <c r="F265" s="2">
        <f t="shared" si="18"/>
        <v>65</v>
      </c>
      <c r="G265" s="2">
        <f t="shared" si="19"/>
        <v>55</v>
      </c>
    </row>
    <row r="266" spans="1:7">
      <c r="A266" s="2">
        <v>264</v>
      </c>
      <c r="B266" s="98">
        <f t="shared" si="16"/>
        <v>4.8744230427815767</v>
      </c>
      <c r="C266" s="98">
        <v>0.08</v>
      </c>
      <c r="D266" s="2">
        <v>264</v>
      </c>
      <c r="E266" s="2">
        <f t="shared" si="17"/>
        <v>50</v>
      </c>
      <c r="F266" s="2">
        <f t="shared" si="18"/>
        <v>65</v>
      </c>
      <c r="G266" s="2">
        <f t="shared" si="19"/>
        <v>55</v>
      </c>
    </row>
    <row r="267" spans="1:7">
      <c r="A267" s="2">
        <v>265</v>
      </c>
      <c r="B267" s="98">
        <f t="shared" si="16"/>
        <v>4.8836461788299115</v>
      </c>
      <c r="C267" s="98">
        <v>0.08</v>
      </c>
      <c r="D267" s="2">
        <v>265</v>
      </c>
      <c r="E267" s="2">
        <f t="shared" si="17"/>
        <v>50</v>
      </c>
      <c r="F267" s="2">
        <f t="shared" si="18"/>
        <v>65</v>
      </c>
      <c r="G267" s="2">
        <f t="shared" si="19"/>
        <v>55</v>
      </c>
    </row>
    <row r="268" spans="1:7">
      <c r="A268" s="2">
        <v>266</v>
      </c>
      <c r="B268" s="98">
        <f t="shared" si="16"/>
        <v>4.8928519290900265</v>
      </c>
      <c r="C268" s="98">
        <v>0.08</v>
      </c>
      <c r="D268" s="2">
        <v>266</v>
      </c>
      <c r="E268" s="2">
        <f t="shared" si="17"/>
        <v>50</v>
      </c>
      <c r="F268" s="2">
        <f t="shared" si="18"/>
        <v>65</v>
      </c>
      <c r="G268" s="2">
        <f t="shared" si="19"/>
        <v>55</v>
      </c>
    </row>
    <row r="269" spans="1:7">
      <c r="A269" s="2">
        <v>267</v>
      </c>
      <c r="B269" s="98">
        <f t="shared" si="16"/>
        <v>4.9020403915104573</v>
      </c>
      <c r="C269" s="98">
        <v>0.08</v>
      </c>
      <c r="D269" s="2">
        <v>267</v>
      </c>
      <c r="E269" s="2">
        <f t="shared" si="17"/>
        <v>50</v>
      </c>
      <c r="F269" s="2">
        <f t="shared" si="18"/>
        <v>65</v>
      </c>
      <c r="G269" s="2">
        <f t="shared" si="19"/>
        <v>55</v>
      </c>
    </row>
    <row r="270" spans="1:7">
      <c r="A270" s="2">
        <v>268</v>
      </c>
      <c r="B270" s="98">
        <f t="shared" si="16"/>
        <v>4.9112116631234697</v>
      </c>
      <c r="C270" s="98">
        <v>0.08</v>
      </c>
      <c r="D270" s="2">
        <v>268</v>
      </c>
      <c r="E270" s="2">
        <f t="shared" si="17"/>
        <v>50</v>
      </c>
      <c r="F270" s="2">
        <f t="shared" si="18"/>
        <v>65</v>
      </c>
      <c r="G270" s="2">
        <f t="shared" si="19"/>
        <v>55</v>
      </c>
    </row>
    <row r="271" spans="1:7">
      <c r="A271" s="2">
        <v>269</v>
      </c>
      <c r="B271" s="98">
        <f t="shared" si="16"/>
        <v>4.920365840057018</v>
      </c>
      <c r="C271" s="98">
        <v>0.08</v>
      </c>
      <c r="D271" s="2">
        <v>269</v>
      </c>
      <c r="E271" s="2">
        <f t="shared" si="17"/>
        <v>50</v>
      </c>
      <c r="F271" s="2">
        <f t="shared" si="18"/>
        <v>65</v>
      </c>
      <c r="G271" s="2">
        <f t="shared" si="19"/>
        <v>55</v>
      </c>
    </row>
    <row r="272" spans="1:7">
      <c r="A272" s="2">
        <v>270</v>
      </c>
      <c r="B272" s="98">
        <f t="shared" si="16"/>
        <v>4.9295030175464944</v>
      </c>
      <c r="C272" s="98">
        <v>0.08</v>
      </c>
      <c r="D272" s="2">
        <v>270</v>
      </c>
      <c r="E272" s="2">
        <f t="shared" si="17"/>
        <v>50</v>
      </c>
      <c r="F272" s="2">
        <f t="shared" si="18"/>
        <v>65</v>
      </c>
      <c r="G272" s="2">
        <f t="shared" si="19"/>
        <v>55</v>
      </c>
    </row>
    <row r="273" spans="1:7">
      <c r="A273" s="2">
        <v>271</v>
      </c>
      <c r="B273" s="98">
        <f t="shared" si="16"/>
        <v>4.9386232899462987</v>
      </c>
      <c r="C273" s="98">
        <v>0.08</v>
      </c>
      <c r="D273" s="2">
        <v>271</v>
      </c>
      <c r="E273" s="2">
        <f t="shared" si="17"/>
        <v>50</v>
      </c>
      <c r="F273" s="2">
        <f t="shared" si="18"/>
        <v>65</v>
      </c>
      <c r="G273" s="2">
        <f t="shared" si="19"/>
        <v>55</v>
      </c>
    </row>
    <row r="274" spans="1:7">
      <c r="A274" s="2">
        <v>272</v>
      </c>
      <c r="B274" s="98">
        <f t="shared" si="16"/>
        <v>4.9477267507411922</v>
      </c>
      <c r="C274" s="98">
        <v>0.08</v>
      </c>
      <c r="D274" s="2">
        <v>272</v>
      </c>
      <c r="E274" s="2">
        <f t="shared" si="17"/>
        <v>50</v>
      </c>
      <c r="F274" s="2">
        <f t="shared" si="18"/>
        <v>65</v>
      </c>
      <c r="G274" s="2">
        <f t="shared" si="19"/>
        <v>55</v>
      </c>
    </row>
    <row r="275" spans="1:7">
      <c r="A275" s="2">
        <v>273</v>
      </c>
      <c r="B275" s="98">
        <f t="shared" si="16"/>
        <v>4.9568134925574912</v>
      </c>
      <c r="C275" s="98">
        <v>0.08</v>
      </c>
      <c r="D275" s="2">
        <v>273</v>
      </c>
      <c r="E275" s="2">
        <f t="shared" si="17"/>
        <v>50</v>
      </c>
      <c r="F275" s="2">
        <f t="shared" si="18"/>
        <v>65</v>
      </c>
      <c r="G275" s="2">
        <f t="shared" si="19"/>
        <v>55</v>
      </c>
    </row>
    <row r="276" spans="1:7">
      <c r="A276" s="2">
        <v>274</v>
      </c>
      <c r="B276" s="98">
        <f t="shared" si="16"/>
        <v>4.965883607174054</v>
      </c>
      <c r="C276" s="98">
        <v>0.08</v>
      </c>
      <c r="D276" s="2">
        <v>274</v>
      </c>
      <c r="E276" s="2">
        <f t="shared" si="17"/>
        <v>50</v>
      </c>
      <c r="F276" s="2">
        <f t="shared" si="18"/>
        <v>65</v>
      </c>
      <c r="G276" s="2">
        <f t="shared" si="19"/>
        <v>55</v>
      </c>
    </row>
    <row r="277" spans="1:7">
      <c r="A277" s="2">
        <v>275</v>
      </c>
      <c r="B277" s="98">
        <f t="shared" si="16"/>
        <v>4.9749371855330997</v>
      </c>
      <c r="C277" s="98">
        <v>0.08</v>
      </c>
      <c r="D277" s="2">
        <v>275</v>
      </c>
      <c r="E277" s="2">
        <f t="shared" si="17"/>
        <v>50</v>
      </c>
      <c r="F277" s="2">
        <f t="shared" si="18"/>
        <v>65</v>
      </c>
      <c r="G277" s="2">
        <f t="shared" si="19"/>
        <v>55</v>
      </c>
    </row>
    <row r="278" spans="1:7">
      <c r="A278" s="2">
        <v>276</v>
      </c>
      <c r="B278" s="98">
        <f t="shared" si="16"/>
        <v>4.9839743177508451</v>
      </c>
      <c r="C278" s="98">
        <v>0.08</v>
      </c>
      <c r="D278" s="2">
        <v>276</v>
      </c>
      <c r="E278" s="2">
        <f t="shared" si="17"/>
        <v>50</v>
      </c>
      <c r="F278" s="2">
        <f t="shared" si="18"/>
        <v>65</v>
      </c>
      <c r="G278" s="2">
        <f t="shared" si="19"/>
        <v>55</v>
      </c>
    </row>
    <row r="279" spans="1:7">
      <c r="A279" s="2">
        <v>277</v>
      </c>
      <c r="B279" s="98">
        <f t="shared" si="16"/>
        <v>4.9929950931279716</v>
      </c>
      <c r="C279" s="98">
        <v>0.08</v>
      </c>
      <c r="D279" s="2">
        <v>277</v>
      </c>
      <c r="E279" s="2">
        <f t="shared" si="17"/>
        <v>50</v>
      </c>
      <c r="F279" s="2">
        <f t="shared" si="18"/>
        <v>65</v>
      </c>
      <c r="G279" s="2">
        <f t="shared" si="19"/>
        <v>55</v>
      </c>
    </row>
    <row r="280" spans="1:7">
      <c r="A280" s="2">
        <v>278</v>
      </c>
      <c r="B280" s="98">
        <f t="shared" si="16"/>
        <v>5.0019996001599196</v>
      </c>
      <c r="C280" s="98">
        <v>0.08</v>
      </c>
      <c r="D280" s="2">
        <v>278</v>
      </c>
      <c r="E280" s="2">
        <f t="shared" si="17"/>
        <v>50</v>
      </c>
      <c r="F280" s="2">
        <f t="shared" si="18"/>
        <v>65</v>
      </c>
      <c r="G280" s="2">
        <f t="shared" si="19"/>
        <v>55</v>
      </c>
    </row>
    <row r="281" spans="1:7">
      <c r="A281" s="2">
        <v>279</v>
      </c>
      <c r="B281" s="98">
        <f t="shared" si="16"/>
        <v>5.0109879265470196</v>
      </c>
      <c r="C281" s="98">
        <v>0.08</v>
      </c>
      <c r="D281" s="2">
        <v>279</v>
      </c>
      <c r="E281" s="2">
        <f t="shared" si="17"/>
        <v>50</v>
      </c>
      <c r="F281" s="2">
        <f t="shared" si="18"/>
        <v>65</v>
      </c>
      <c r="G281" s="2">
        <f t="shared" si="19"/>
        <v>55</v>
      </c>
    </row>
    <row r="282" spans="1:7">
      <c r="A282" s="2">
        <v>280</v>
      </c>
      <c r="B282" s="98">
        <f t="shared" si="16"/>
        <v>5.0199601592044534</v>
      </c>
      <c r="C282" s="98">
        <v>0.08</v>
      </c>
      <c r="D282" s="2">
        <v>280</v>
      </c>
      <c r="E282" s="2">
        <f t="shared" si="17"/>
        <v>50</v>
      </c>
      <c r="F282" s="2">
        <f t="shared" si="18"/>
        <v>65</v>
      </c>
      <c r="G282" s="2">
        <f t="shared" si="19"/>
        <v>55</v>
      </c>
    </row>
    <row r="283" spans="1:7">
      <c r="A283" s="2">
        <v>281</v>
      </c>
      <c r="B283" s="98">
        <f t="shared" si="16"/>
        <v>5.0289163842720628</v>
      </c>
      <c r="C283" s="98">
        <v>0.08</v>
      </c>
      <c r="D283" s="2">
        <v>281</v>
      </c>
      <c r="E283" s="2">
        <f t="shared" si="17"/>
        <v>50</v>
      </c>
      <c r="F283" s="2">
        <f t="shared" si="18"/>
        <v>65</v>
      </c>
      <c r="G283" s="2">
        <f t="shared" si="19"/>
        <v>55</v>
      </c>
    </row>
    <row r="284" spans="1:7">
      <c r="A284" s="2">
        <v>282</v>
      </c>
      <c r="B284" s="98">
        <f t="shared" si="16"/>
        <v>5.0378566871239991</v>
      </c>
      <c r="C284" s="98">
        <v>0.08</v>
      </c>
      <c r="D284" s="2">
        <v>282</v>
      </c>
      <c r="E284" s="2">
        <f t="shared" si="17"/>
        <v>50</v>
      </c>
      <c r="F284" s="2">
        <f t="shared" si="18"/>
        <v>65</v>
      </c>
      <c r="G284" s="2">
        <f t="shared" si="19"/>
        <v>55</v>
      </c>
    </row>
    <row r="285" spans="1:7">
      <c r="A285" s="2">
        <v>283</v>
      </c>
      <c r="B285" s="98">
        <f t="shared" si="16"/>
        <v>5.0467811523782169</v>
      </c>
      <c r="C285" s="98">
        <v>0.08</v>
      </c>
      <c r="D285" s="2">
        <v>283</v>
      </c>
      <c r="E285" s="2">
        <f t="shared" si="17"/>
        <v>50</v>
      </c>
      <c r="F285" s="2">
        <f t="shared" si="18"/>
        <v>65</v>
      </c>
      <c r="G285" s="2">
        <f t="shared" si="19"/>
        <v>56</v>
      </c>
    </row>
    <row r="286" spans="1:7">
      <c r="A286" s="2">
        <v>284</v>
      </c>
      <c r="B286" s="98">
        <f t="shared" si="16"/>
        <v>5.0556898639058154</v>
      </c>
      <c r="C286" s="98">
        <v>0.08</v>
      </c>
      <c r="D286" s="2">
        <v>284</v>
      </c>
      <c r="E286" s="2">
        <f t="shared" si="17"/>
        <v>50</v>
      </c>
      <c r="F286" s="2">
        <f t="shared" si="18"/>
        <v>65</v>
      </c>
      <c r="G286" s="2">
        <f t="shared" si="19"/>
        <v>56</v>
      </c>
    </row>
    <row r="287" spans="1:7">
      <c r="A287" s="2">
        <v>285</v>
      </c>
      <c r="B287" s="98">
        <f t="shared" si="16"/>
        <v>5.0645829048402398</v>
      </c>
      <c r="C287" s="98">
        <v>0.08</v>
      </c>
      <c r="D287" s="2">
        <v>285</v>
      </c>
      <c r="E287" s="2">
        <f t="shared" si="17"/>
        <v>50</v>
      </c>
      <c r="F287" s="2">
        <f t="shared" si="18"/>
        <v>65</v>
      </c>
      <c r="G287" s="2">
        <f t="shared" si="19"/>
        <v>56</v>
      </c>
    </row>
    <row r="288" spans="1:7">
      <c r="A288" s="2">
        <v>286</v>
      </c>
      <c r="B288" s="98">
        <f t="shared" si="16"/>
        <v>5.0734603575863284</v>
      </c>
      <c r="C288" s="98">
        <v>0.08</v>
      </c>
      <c r="D288" s="2">
        <v>286</v>
      </c>
      <c r="E288" s="2">
        <f t="shared" si="17"/>
        <v>50</v>
      </c>
      <c r="F288" s="2">
        <f t="shared" si="18"/>
        <v>65</v>
      </c>
      <c r="G288" s="2">
        <f t="shared" si="19"/>
        <v>56</v>
      </c>
    </row>
    <row r="289" spans="1:7">
      <c r="A289" s="2">
        <v>287</v>
      </c>
      <c r="B289" s="98">
        <f t="shared" si="16"/>
        <v>5.0823223038292245</v>
      </c>
      <c r="C289" s="98">
        <v>0.08</v>
      </c>
      <c r="D289" s="2">
        <v>287</v>
      </c>
      <c r="E289" s="2">
        <f t="shared" si="17"/>
        <v>50</v>
      </c>
      <c r="F289" s="2">
        <f t="shared" si="18"/>
        <v>65</v>
      </c>
      <c r="G289" s="2">
        <f t="shared" si="19"/>
        <v>56</v>
      </c>
    </row>
    <row r="290" spans="1:7">
      <c r="A290" s="2">
        <v>288</v>
      </c>
      <c r="B290" s="98">
        <f t="shared" si="16"/>
        <v>5.0911688245431419</v>
      </c>
      <c r="C290" s="98">
        <v>0.08</v>
      </c>
      <c r="D290" s="2">
        <v>288</v>
      </c>
      <c r="E290" s="2">
        <f t="shared" si="17"/>
        <v>50</v>
      </c>
      <c r="F290" s="2">
        <f t="shared" si="18"/>
        <v>65</v>
      </c>
      <c r="G290" s="2">
        <f t="shared" si="19"/>
        <v>56</v>
      </c>
    </row>
    <row r="291" spans="1:7">
      <c r="A291" s="2">
        <v>289</v>
      </c>
      <c r="B291" s="98">
        <f t="shared" si="16"/>
        <v>5.0999999999999996</v>
      </c>
      <c r="C291" s="98">
        <v>0.08</v>
      </c>
      <c r="D291" s="2">
        <v>289</v>
      </c>
      <c r="E291" s="2">
        <f t="shared" si="17"/>
        <v>50</v>
      </c>
      <c r="F291" s="2">
        <f t="shared" si="18"/>
        <v>65</v>
      </c>
      <c r="G291" s="2">
        <f t="shared" si="19"/>
        <v>56</v>
      </c>
    </row>
    <row r="292" spans="1:7">
      <c r="A292" s="2">
        <v>290</v>
      </c>
      <c r="B292" s="98">
        <f t="shared" si="16"/>
        <v>5.1088159097779204</v>
      </c>
      <c r="C292" s="98">
        <v>0.08</v>
      </c>
      <c r="D292" s="2">
        <v>290</v>
      </c>
      <c r="E292" s="2">
        <f t="shared" si="17"/>
        <v>50</v>
      </c>
      <c r="F292" s="2">
        <f t="shared" si="18"/>
        <v>65</v>
      </c>
      <c r="G292" s="2">
        <f t="shared" si="19"/>
        <v>56</v>
      </c>
    </row>
    <row r="293" spans="1:7">
      <c r="A293" s="2">
        <v>291</v>
      </c>
      <c r="B293" s="98">
        <f t="shared" si="16"/>
        <v>5.117616632769594</v>
      </c>
      <c r="C293" s="98">
        <v>0.08</v>
      </c>
      <c r="D293" s="2">
        <v>291</v>
      </c>
      <c r="E293" s="2">
        <f t="shared" si="17"/>
        <v>50</v>
      </c>
      <c r="F293" s="2">
        <f t="shared" si="18"/>
        <v>65</v>
      </c>
      <c r="G293" s="2">
        <f t="shared" si="19"/>
        <v>56</v>
      </c>
    </row>
    <row r="294" spans="1:7">
      <c r="A294" s="2">
        <v>292</v>
      </c>
      <c r="B294" s="98">
        <f t="shared" si="16"/>
        <v>5.1264022471905184</v>
      </c>
      <c r="C294" s="98">
        <v>0.08</v>
      </c>
      <c r="D294" s="2">
        <v>292</v>
      </c>
      <c r="E294" s="2">
        <f t="shared" si="17"/>
        <v>50</v>
      </c>
      <c r="F294" s="2">
        <f t="shared" si="18"/>
        <v>65</v>
      </c>
      <c r="G294" s="2">
        <f t="shared" si="19"/>
        <v>56</v>
      </c>
    </row>
    <row r="295" spans="1:7">
      <c r="A295" s="2">
        <v>293</v>
      </c>
      <c r="B295" s="98">
        <f t="shared" si="16"/>
        <v>5.1351728305871065</v>
      </c>
      <c r="C295" s="98">
        <v>0.08</v>
      </c>
      <c r="D295" s="2">
        <v>293</v>
      </c>
      <c r="E295" s="2">
        <f t="shared" si="17"/>
        <v>50</v>
      </c>
      <c r="F295" s="2">
        <f t="shared" si="18"/>
        <v>65</v>
      </c>
      <c r="G295" s="2">
        <f t="shared" si="19"/>
        <v>56</v>
      </c>
    </row>
    <row r="296" spans="1:7">
      <c r="A296" s="2">
        <v>294</v>
      </c>
      <c r="B296" s="98">
        <f t="shared" si="16"/>
        <v>5.1439284598446742</v>
      </c>
      <c r="C296" s="98">
        <v>0.08</v>
      </c>
      <c r="D296" s="2">
        <v>294</v>
      </c>
      <c r="E296" s="2">
        <f t="shared" si="17"/>
        <v>50</v>
      </c>
      <c r="F296" s="2">
        <f t="shared" si="18"/>
        <v>65</v>
      </c>
      <c r="G296" s="2">
        <f t="shared" si="19"/>
        <v>56</v>
      </c>
    </row>
    <row r="297" spans="1:7">
      <c r="A297" s="2">
        <v>295</v>
      </c>
      <c r="B297" s="98">
        <f t="shared" si="16"/>
        <v>5.1526692111952999</v>
      </c>
      <c r="C297" s="98">
        <v>0.08</v>
      </c>
      <c r="D297" s="2">
        <v>295</v>
      </c>
      <c r="E297" s="2">
        <f t="shared" si="17"/>
        <v>50</v>
      </c>
      <c r="F297" s="2">
        <f t="shared" si="18"/>
        <v>65</v>
      </c>
      <c r="G297" s="2">
        <f t="shared" si="19"/>
        <v>56</v>
      </c>
    </row>
    <row r="298" spans="1:7">
      <c r="A298" s="2">
        <v>296</v>
      </c>
      <c r="B298" s="98">
        <f t="shared" si="16"/>
        <v>5.1613951602255757</v>
      </c>
      <c r="C298" s="98">
        <v>0.08</v>
      </c>
      <c r="D298" s="2">
        <v>296</v>
      </c>
      <c r="E298" s="2">
        <f t="shared" si="17"/>
        <v>50</v>
      </c>
      <c r="F298" s="2">
        <f t="shared" si="18"/>
        <v>65</v>
      </c>
      <c r="G298" s="2">
        <f t="shared" si="19"/>
        <v>56</v>
      </c>
    </row>
    <row r="299" spans="1:7">
      <c r="A299" s="2">
        <v>297</v>
      </c>
      <c r="B299" s="98">
        <f t="shared" si="16"/>
        <v>5.1701063818842252</v>
      </c>
      <c r="C299" s="98">
        <v>0.08</v>
      </c>
      <c r="D299" s="2">
        <v>297</v>
      </c>
      <c r="E299" s="2">
        <f t="shared" si="17"/>
        <v>50</v>
      </c>
      <c r="F299" s="2">
        <f t="shared" si="18"/>
        <v>65</v>
      </c>
      <c r="G299" s="2">
        <f t="shared" si="19"/>
        <v>56</v>
      </c>
    </row>
    <row r="300" spans="1:7">
      <c r="A300" s="2">
        <v>298</v>
      </c>
      <c r="B300" s="98">
        <f t="shared" si="16"/>
        <v>5.1788029504896205</v>
      </c>
      <c r="C300" s="98">
        <v>0.08</v>
      </c>
      <c r="D300" s="2">
        <v>298</v>
      </c>
      <c r="E300" s="2">
        <f t="shared" si="17"/>
        <v>50</v>
      </c>
      <c r="F300" s="2">
        <f t="shared" si="18"/>
        <v>65</v>
      </c>
      <c r="G300" s="2">
        <f t="shared" si="19"/>
        <v>56</v>
      </c>
    </row>
    <row r="301" spans="1:7">
      <c r="A301" s="2">
        <v>299</v>
      </c>
      <c r="B301" s="98">
        <f t="shared" si="16"/>
        <v>5.1874849397371747</v>
      </c>
      <c r="C301" s="98">
        <v>0.08</v>
      </c>
      <c r="D301" s="2">
        <v>299</v>
      </c>
      <c r="E301" s="2">
        <f t="shared" si="17"/>
        <v>50</v>
      </c>
      <c r="F301" s="2">
        <f t="shared" si="18"/>
        <v>65</v>
      </c>
      <c r="G301" s="2">
        <f t="shared" si="19"/>
        <v>56</v>
      </c>
    </row>
    <row r="302" spans="1:7">
      <c r="A302" s="2">
        <v>300</v>
      </c>
      <c r="B302" s="98">
        <f t="shared" si="16"/>
        <v>5.196152422706632</v>
      </c>
      <c r="C302" s="98">
        <v>0.08</v>
      </c>
      <c r="D302" s="2">
        <v>300</v>
      </c>
      <c r="E302" s="2">
        <f t="shared" si="17"/>
        <v>50</v>
      </c>
      <c r="F302" s="2">
        <f t="shared" si="18"/>
        <v>65</v>
      </c>
      <c r="G302" s="2">
        <f t="shared" si="19"/>
        <v>56</v>
      </c>
    </row>
    <row r="303" spans="1:7">
      <c r="A303" s="2">
        <v>301</v>
      </c>
      <c r="B303" s="98">
        <f t="shared" si="16"/>
        <v>5.2048054718692418</v>
      </c>
      <c r="C303" s="98">
        <v>0.08</v>
      </c>
      <c r="D303" s="2">
        <v>301</v>
      </c>
      <c r="E303" s="2">
        <f t="shared" si="17"/>
        <v>50</v>
      </c>
      <c r="F303" s="2">
        <f t="shared" si="18"/>
        <v>65</v>
      </c>
      <c r="G303" s="2">
        <f t="shared" si="19"/>
        <v>56</v>
      </c>
    </row>
    <row r="304" spans="1:7">
      <c r="A304" s="2">
        <v>302</v>
      </c>
      <c r="B304" s="98">
        <f t="shared" si="16"/>
        <v>5.2134441590948297</v>
      </c>
      <c r="C304" s="98">
        <v>0.08</v>
      </c>
      <c r="D304" s="2">
        <v>302</v>
      </c>
      <c r="E304" s="2">
        <f t="shared" si="17"/>
        <v>50</v>
      </c>
      <c r="F304" s="2">
        <f t="shared" si="18"/>
        <v>65</v>
      </c>
      <c r="G304" s="2">
        <f t="shared" si="19"/>
        <v>56</v>
      </c>
    </row>
    <row r="305" spans="1:7">
      <c r="A305" s="2">
        <v>303</v>
      </c>
      <c r="B305" s="98">
        <f t="shared" si="16"/>
        <v>5.2220685556587636</v>
      </c>
      <c r="C305" s="98">
        <v>0.08</v>
      </c>
      <c r="D305" s="2">
        <v>303</v>
      </c>
      <c r="E305" s="2">
        <f t="shared" si="17"/>
        <v>50</v>
      </c>
      <c r="F305" s="2">
        <f t="shared" si="18"/>
        <v>65</v>
      </c>
      <c r="G305" s="2">
        <f t="shared" si="19"/>
        <v>56</v>
      </c>
    </row>
    <row r="306" spans="1:7">
      <c r="A306" s="2">
        <v>304</v>
      </c>
      <c r="B306" s="98">
        <f t="shared" si="16"/>
        <v>5.2306787322488084</v>
      </c>
      <c r="C306" s="98">
        <v>0.08</v>
      </c>
      <c r="D306" s="2">
        <v>304</v>
      </c>
      <c r="E306" s="2">
        <f t="shared" si="17"/>
        <v>50</v>
      </c>
      <c r="F306" s="2">
        <f t="shared" si="18"/>
        <v>65</v>
      </c>
      <c r="G306" s="2">
        <f t="shared" si="19"/>
        <v>56</v>
      </c>
    </row>
    <row r="307" spans="1:7">
      <c r="A307" s="2">
        <v>305</v>
      </c>
      <c r="B307" s="98">
        <f t="shared" si="16"/>
        <v>5.2392747589718933</v>
      </c>
      <c r="C307" s="98">
        <v>0.08</v>
      </c>
      <c r="D307" s="2">
        <v>305</v>
      </c>
      <c r="E307" s="2">
        <f t="shared" si="17"/>
        <v>50</v>
      </c>
      <c r="F307" s="2">
        <f t="shared" si="18"/>
        <v>65</v>
      </c>
      <c r="G307" s="2">
        <f t="shared" si="19"/>
        <v>56</v>
      </c>
    </row>
    <row r="308" spans="1:7">
      <c r="A308" s="2">
        <v>306</v>
      </c>
      <c r="B308" s="98">
        <f t="shared" si="16"/>
        <v>5.2478567053607703</v>
      </c>
      <c r="C308" s="98">
        <v>0.08</v>
      </c>
      <c r="D308" s="2">
        <v>306</v>
      </c>
      <c r="E308" s="2">
        <f t="shared" si="17"/>
        <v>50</v>
      </c>
      <c r="F308" s="2">
        <f t="shared" si="18"/>
        <v>65</v>
      </c>
      <c r="G308" s="2">
        <f t="shared" si="19"/>
        <v>56</v>
      </c>
    </row>
    <row r="309" spans="1:7">
      <c r="A309" s="2">
        <v>307</v>
      </c>
      <c r="B309" s="98">
        <f t="shared" si="16"/>
        <v>5.256424640380569</v>
      </c>
      <c r="C309" s="98">
        <v>0.08</v>
      </c>
      <c r="D309" s="2">
        <v>307</v>
      </c>
      <c r="E309" s="2">
        <f t="shared" si="17"/>
        <v>50</v>
      </c>
      <c r="F309" s="2">
        <f t="shared" si="18"/>
        <v>65</v>
      </c>
      <c r="G309" s="2">
        <f t="shared" si="19"/>
        <v>56</v>
      </c>
    </row>
    <row r="310" spans="1:7">
      <c r="A310" s="2">
        <v>308</v>
      </c>
      <c r="B310" s="98">
        <f t="shared" si="16"/>
        <v>5.2649786324352732</v>
      </c>
      <c r="C310" s="98">
        <v>0.08</v>
      </c>
      <c r="D310" s="2">
        <v>308</v>
      </c>
      <c r="E310" s="2">
        <f t="shared" si="17"/>
        <v>50</v>
      </c>
      <c r="F310" s="2">
        <f t="shared" si="18"/>
        <v>65</v>
      </c>
      <c r="G310" s="2">
        <f t="shared" si="19"/>
        <v>56</v>
      </c>
    </row>
    <row r="311" spans="1:7">
      <c r="A311" s="2">
        <v>309</v>
      </c>
      <c r="B311" s="98">
        <f t="shared" si="16"/>
        <v>5.2735187493740838</v>
      </c>
      <c r="C311" s="98">
        <v>0.08</v>
      </c>
      <c r="D311" s="2">
        <v>309</v>
      </c>
      <c r="E311" s="2">
        <f t="shared" si="17"/>
        <v>50</v>
      </c>
      <c r="F311" s="2">
        <f t="shared" si="18"/>
        <v>65</v>
      </c>
      <c r="G311" s="2">
        <f t="shared" si="19"/>
        <v>56</v>
      </c>
    </row>
    <row r="312" spans="1:7">
      <c r="A312" s="2">
        <v>310</v>
      </c>
      <c r="B312" s="98">
        <f t="shared" si="16"/>
        <v>5.2820450584977028</v>
      </c>
      <c r="C312" s="98">
        <v>0.08</v>
      </c>
      <c r="D312" s="2">
        <v>310</v>
      </c>
      <c r="E312" s="2">
        <f t="shared" si="17"/>
        <v>50</v>
      </c>
      <c r="F312" s="2">
        <f t="shared" si="18"/>
        <v>65</v>
      </c>
      <c r="G312" s="2">
        <f t="shared" si="19"/>
        <v>56</v>
      </c>
    </row>
    <row r="313" spans="1:7">
      <c r="A313" s="2">
        <v>311</v>
      </c>
      <c r="B313" s="98">
        <f t="shared" si="16"/>
        <v>5.2905576265645191</v>
      </c>
      <c r="C313" s="98">
        <v>0.08</v>
      </c>
      <c r="D313" s="2">
        <v>311</v>
      </c>
      <c r="E313" s="2">
        <f t="shared" si="17"/>
        <v>50</v>
      </c>
      <c r="F313" s="2">
        <f t="shared" si="18"/>
        <v>65</v>
      </c>
      <c r="G313" s="2">
        <f t="shared" si="19"/>
        <v>56</v>
      </c>
    </row>
    <row r="314" spans="1:7">
      <c r="A314" s="2">
        <v>312</v>
      </c>
      <c r="B314" s="98">
        <f t="shared" si="16"/>
        <v>5.2990565197967081</v>
      </c>
      <c r="C314" s="98">
        <v>0.08</v>
      </c>
      <c r="D314" s="2">
        <v>312</v>
      </c>
      <c r="E314" s="2">
        <f t="shared" si="17"/>
        <v>50</v>
      </c>
      <c r="F314" s="2">
        <f t="shared" si="18"/>
        <v>65</v>
      </c>
      <c r="G314" s="2">
        <f t="shared" si="19"/>
        <v>57</v>
      </c>
    </row>
    <row r="315" spans="1:7">
      <c r="A315" s="2">
        <v>313</v>
      </c>
      <c r="B315" s="98">
        <f t="shared" si="16"/>
        <v>5.307541803886239</v>
      </c>
      <c r="C315" s="98">
        <v>0.08</v>
      </c>
      <c r="D315" s="2">
        <v>313</v>
      </c>
      <c r="E315" s="2">
        <f t="shared" si="17"/>
        <v>50</v>
      </c>
      <c r="F315" s="2">
        <f t="shared" si="18"/>
        <v>65</v>
      </c>
      <c r="G315" s="2">
        <f t="shared" si="19"/>
        <v>57</v>
      </c>
    </row>
    <row r="316" spans="1:7">
      <c r="A316" s="2">
        <v>314</v>
      </c>
      <c r="B316" s="98">
        <f t="shared" si="16"/>
        <v>5.3160135440008043</v>
      </c>
      <c r="C316" s="98">
        <v>0.08</v>
      </c>
      <c r="D316" s="2">
        <v>314</v>
      </c>
      <c r="E316" s="2">
        <f t="shared" si="17"/>
        <v>50</v>
      </c>
      <c r="F316" s="2">
        <f t="shared" si="18"/>
        <v>65</v>
      </c>
      <c r="G316" s="2">
        <f t="shared" si="19"/>
        <v>57</v>
      </c>
    </row>
    <row r="317" spans="1:7">
      <c r="A317" s="2">
        <v>315</v>
      </c>
      <c r="B317" s="98">
        <f t="shared" si="16"/>
        <v>5.3244718047896544</v>
      </c>
      <c r="C317" s="98">
        <v>0.08</v>
      </c>
      <c r="D317" s="2">
        <v>315</v>
      </c>
      <c r="E317" s="2">
        <f t="shared" si="17"/>
        <v>50</v>
      </c>
      <c r="F317" s="2">
        <f t="shared" si="18"/>
        <v>65</v>
      </c>
      <c r="G317" s="2">
        <f t="shared" si="19"/>
        <v>57</v>
      </c>
    </row>
    <row r="318" spans="1:7">
      <c r="A318" s="2">
        <v>316</v>
      </c>
      <c r="B318" s="98">
        <f t="shared" si="16"/>
        <v>5.332916650389353</v>
      </c>
      <c r="C318" s="98">
        <v>0.08</v>
      </c>
      <c r="D318" s="2">
        <v>316</v>
      </c>
      <c r="E318" s="2">
        <f t="shared" si="17"/>
        <v>50</v>
      </c>
      <c r="F318" s="2">
        <f t="shared" si="18"/>
        <v>65</v>
      </c>
      <c r="G318" s="2">
        <f t="shared" si="19"/>
        <v>57</v>
      </c>
    </row>
    <row r="319" spans="1:7">
      <c r="A319" s="2">
        <v>317</v>
      </c>
      <c r="B319" s="98">
        <f t="shared" si="16"/>
        <v>5.3413481444294568</v>
      </c>
      <c r="C319" s="98">
        <v>0.08</v>
      </c>
      <c r="D319" s="2">
        <v>317</v>
      </c>
      <c r="E319" s="2">
        <f t="shared" si="17"/>
        <v>50</v>
      </c>
      <c r="F319" s="2">
        <f t="shared" si="18"/>
        <v>65</v>
      </c>
      <c r="G319" s="2">
        <f t="shared" si="19"/>
        <v>57</v>
      </c>
    </row>
    <row r="320" spans="1:7">
      <c r="A320" s="2">
        <v>318</v>
      </c>
      <c r="B320" s="98">
        <f t="shared" si="16"/>
        <v>5.3497663500381014</v>
      </c>
      <c r="C320" s="98">
        <v>0.08</v>
      </c>
      <c r="D320" s="2">
        <v>318</v>
      </c>
      <c r="E320" s="2">
        <f t="shared" si="17"/>
        <v>50</v>
      </c>
      <c r="F320" s="2">
        <f t="shared" si="18"/>
        <v>65</v>
      </c>
      <c r="G320" s="2">
        <f t="shared" si="19"/>
        <v>57</v>
      </c>
    </row>
    <row r="321" spans="1:7">
      <c r="A321" s="2">
        <v>319</v>
      </c>
      <c r="B321" s="98">
        <f t="shared" si="16"/>
        <v>5.3581713298475249</v>
      </c>
      <c r="C321" s="98">
        <v>0.08</v>
      </c>
      <c r="D321" s="2">
        <v>319</v>
      </c>
      <c r="E321" s="2">
        <f t="shared" si="17"/>
        <v>50</v>
      </c>
      <c r="F321" s="2">
        <f t="shared" si="18"/>
        <v>65</v>
      </c>
      <c r="G321" s="2">
        <f t="shared" si="19"/>
        <v>57</v>
      </c>
    </row>
    <row r="322" spans="1:7">
      <c r="A322" s="2">
        <v>320</v>
      </c>
      <c r="B322" s="98">
        <f t="shared" si="16"/>
        <v>5.3665631459994954</v>
      </c>
      <c r="C322" s="98">
        <v>0.08</v>
      </c>
      <c r="D322" s="2">
        <v>320</v>
      </c>
      <c r="E322" s="2">
        <f t="shared" si="17"/>
        <v>50</v>
      </c>
      <c r="F322" s="2">
        <f t="shared" si="18"/>
        <v>65</v>
      </c>
      <c r="G322" s="2">
        <f t="shared" si="19"/>
        <v>57</v>
      </c>
    </row>
    <row r="323" spans="1:7">
      <c r="A323" s="2">
        <v>321</v>
      </c>
      <c r="B323" s="98">
        <f t="shared" ref="B323:B386" si="20">0.3*SQRT(A323)</f>
        <v>5.3749418601506749</v>
      </c>
      <c r="C323" s="98">
        <v>0.08</v>
      </c>
      <c r="D323" s="2">
        <v>321</v>
      </c>
      <c r="E323" s="2">
        <f t="shared" ref="E323:E386" si="21">IF(A323&lt;0.4,15,IF(A323&lt;3,20,IF(A323&lt;15,25,IF(A323&lt;43,32,IF(A323&lt;100,40,IF(A323&lt;450,50,IF(A323&lt;1300,65,IF(A323&lt;3500,80,IF(A323&lt;12000,100)))))))))</f>
        <v>50</v>
      </c>
      <c r="F323" s="2">
        <f t="shared" si="18"/>
        <v>65</v>
      </c>
      <c r="G323" s="2">
        <f t="shared" si="19"/>
        <v>57</v>
      </c>
    </row>
    <row r="324" spans="1:7">
      <c r="A324" s="2">
        <v>322</v>
      </c>
      <c r="B324" s="98">
        <f t="shared" si="20"/>
        <v>5.3833075334779084</v>
      </c>
      <c r="C324" s="98">
        <v>0.08</v>
      </c>
      <c r="D324" s="2">
        <v>322</v>
      </c>
      <c r="E324" s="2">
        <f t="shared" si="21"/>
        <v>50</v>
      </c>
      <c r="F324" s="2">
        <f t="shared" ref="F324:F387" si="22">IF(G324&lt;15,15,IF(G324&lt;20,20,IF(G324&lt;=25,25,IF(G324&lt;=32,32,IF(G324&lt;=40,40,IF(G324&lt;=50,50,IF(G324&lt;=65,65,IF(G324&lt;=80,80,IF(G324&lt;=100,100)))))))))</f>
        <v>65</v>
      </c>
      <c r="G324" s="2">
        <f t="shared" ref="G324:G387" si="23">ROUNDUP(1000*((B324/1000)/(55.934*C324^0.571))^(1/2.714),0)</f>
        <v>57</v>
      </c>
    </row>
    <row r="325" spans="1:7">
      <c r="A325" s="2">
        <v>323</v>
      </c>
      <c r="B325" s="98">
        <f t="shared" si="20"/>
        <v>5.3916602266834284</v>
      </c>
      <c r="C325" s="98">
        <v>0.08</v>
      </c>
      <c r="D325" s="2">
        <v>323</v>
      </c>
      <c r="E325" s="2">
        <f t="shared" si="21"/>
        <v>50</v>
      </c>
      <c r="F325" s="2">
        <f t="shared" si="22"/>
        <v>65</v>
      </c>
      <c r="G325" s="2">
        <f t="shared" si="23"/>
        <v>57</v>
      </c>
    </row>
    <row r="326" spans="1:7">
      <c r="A326" s="2">
        <v>324</v>
      </c>
      <c r="B326" s="98">
        <f t="shared" si="20"/>
        <v>5.3999999999999995</v>
      </c>
      <c r="C326" s="98">
        <v>0.08</v>
      </c>
      <c r="D326" s="2">
        <v>324</v>
      </c>
      <c r="E326" s="2">
        <f t="shared" si="21"/>
        <v>50</v>
      </c>
      <c r="F326" s="2">
        <f t="shared" si="22"/>
        <v>65</v>
      </c>
      <c r="G326" s="2">
        <f t="shared" si="23"/>
        <v>57</v>
      </c>
    </row>
    <row r="327" spans="1:7">
      <c r="A327" s="2">
        <v>325</v>
      </c>
      <c r="B327" s="98">
        <f t="shared" si="20"/>
        <v>5.4083269131959835</v>
      </c>
      <c r="C327" s="98">
        <v>0.08</v>
      </c>
      <c r="D327" s="2">
        <v>325</v>
      </c>
      <c r="E327" s="2">
        <f t="shared" si="21"/>
        <v>50</v>
      </c>
      <c r="F327" s="2">
        <f t="shared" si="22"/>
        <v>65</v>
      </c>
      <c r="G327" s="2">
        <f t="shared" si="23"/>
        <v>57</v>
      </c>
    </row>
    <row r="328" spans="1:7">
      <c r="A328" s="2">
        <v>326</v>
      </c>
      <c r="B328" s="98">
        <f t="shared" si="20"/>
        <v>5.4166410255803363</v>
      </c>
      <c r="C328" s="98">
        <v>0.08</v>
      </c>
      <c r="D328" s="2">
        <v>326</v>
      </c>
      <c r="E328" s="2">
        <f t="shared" si="21"/>
        <v>50</v>
      </c>
      <c r="F328" s="2">
        <f t="shared" si="22"/>
        <v>65</v>
      </c>
      <c r="G328" s="2">
        <f t="shared" si="23"/>
        <v>57</v>
      </c>
    </row>
    <row r="329" spans="1:7">
      <c r="A329" s="2">
        <v>327</v>
      </c>
      <c r="B329" s="98">
        <f t="shared" si="20"/>
        <v>5.4249423960075367</v>
      </c>
      <c r="C329" s="98">
        <v>0.08</v>
      </c>
      <c r="D329" s="2">
        <v>327</v>
      </c>
      <c r="E329" s="2">
        <f t="shared" si="21"/>
        <v>50</v>
      </c>
      <c r="F329" s="2">
        <f t="shared" si="22"/>
        <v>65</v>
      </c>
      <c r="G329" s="2">
        <f t="shared" si="23"/>
        <v>57</v>
      </c>
    </row>
    <row r="330" spans="1:7">
      <c r="A330" s="2">
        <v>328</v>
      </c>
      <c r="B330" s="98">
        <f t="shared" si="20"/>
        <v>5.4332310828824504</v>
      </c>
      <c r="C330" s="98">
        <v>0.08</v>
      </c>
      <c r="D330" s="2">
        <v>328</v>
      </c>
      <c r="E330" s="2">
        <f t="shared" si="21"/>
        <v>50</v>
      </c>
      <c r="F330" s="2">
        <f t="shared" si="22"/>
        <v>65</v>
      </c>
      <c r="G330" s="2">
        <f t="shared" si="23"/>
        <v>57</v>
      </c>
    </row>
    <row r="331" spans="1:7">
      <c r="A331" s="2">
        <v>329</v>
      </c>
      <c r="B331" s="98">
        <f t="shared" si="20"/>
        <v>5.4415071441651159</v>
      </c>
      <c r="C331" s="98">
        <v>0.08</v>
      </c>
      <c r="D331" s="2">
        <v>329</v>
      </c>
      <c r="E331" s="2">
        <f t="shared" si="21"/>
        <v>50</v>
      </c>
      <c r="F331" s="2">
        <f t="shared" si="22"/>
        <v>65</v>
      </c>
      <c r="G331" s="2">
        <f t="shared" si="23"/>
        <v>57</v>
      </c>
    </row>
    <row r="332" spans="1:7">
      <c r="A332" s="2">
        <v>330</v>
      </c>
      <c r="B332" s="98">
        <f t="shared" si="20"/>
        <v>5.4497706373754848</v>
      </c>
      <c r="C332" s="98">
        <v>0.08</v>
      </c>
      <c r="D332" s="2">
        <v>330</v>
      </c>
      <c r="E332" s="2">
        <f t="shared" si="21"/>
        <v>50</v>
      </c>
      <c r="F332" s="2">
        <f t="shared" si="22"/>
        <v>65</v>
      </c>
      <c r="G332" s="2">
        <f t="shared" si="23"/>
        <v>57</v>
      </c>
    </row>
    <row r="333" spans="1:7">
      <c r="A333" s="2">
        <v>331</v>
      </c>
      <c r="B333" s="98">
        <f t="shared" si="20"/>
        <v>5.4580216195980755</v>
      </c>
      <c r="C333" s="98">
        <v>0.08</v>
      </c>
      <c r="D333" s="2">
        <v>331</v>
      </c>
      <c r="E333" s="2">
        <f t="shared" si="21"/>
        <v>50</v>
      </c>
      <c r="F333" s="2">
        <f t="shared" si="22"/>
        <v>65</v>
      </c>
      <c r="G333" s="2">
        <f t="shared" si="23"/>
        <v>57</v>
      </c>
    </row>
    <row r="334" spans="1:7">
      <c r="A334" s="2">
        <v>332</v>
      </c>
      <c r="B334" s="98">
        <f t="shared" si="20"/>
        <v>5.4662601474865795</v>
      </c>
      <c r="C334" s="98">
        <v>0.08</v>
      </c>
      <c r="D334" s="2">
        <v>332</v>
      </c>
      <c r="E334" s="2">
        <f t="shared" si="21"/>
        <v>50</v>
      </c>
      <c r="F334" s="2">
        <f t="shared" si="22"/>
        <v>65</v>
      </c>
      <c r="G334" s="2">
        <f t="shared" si="23"/>
        <v>57</v>
      </c>
    </row>
    <row r="335" spans="1:7">
      <c r="A335" s="2">
        <v>333</v>
      </c>
      <c r="B335" s="98">
        <f t="shared" si="20"/>
        <v>5.4744862772683973</v>
      </c>
      <c r="C335" s="98">
        <v>0.08</v>
      </c>
      <c r="D335" s="2">
        <v>333</v>
      </c>
      <c r="E335" s="2">
        <f t="shared" si="21"/>
        <v>50</v>
      </c>
      <c r="F335" s="2">
        <f t="shared" si="22"/>
        <v>65</v>
      </c>
      <c r="G335" s="2">
        <f t="shared" si="23"/>
        <v>57</v>
      </c>
    </row>
    <row r="336" spans="1:7">
      <c r="A336" s="2">
        <v>334</v>
      </c>
      <c r="B336" s="98">
        <f t="shared" si="20"/>
        <v>5.4827000647491202</v>
      </c>
      <c r="C336" s="98">
        <v>0.08</v>
      </c>
      <c r="D336" s="2">
        <v>334</v>
      </c>
      <c r="E336" s="2">
        <f t="shared" si="21"/>
        <v>50</v>
      </c>
      <c r="F336" s="2">
        <f t="shared" si="22"/>
        <v>65</v>
      </c>
      <c r="G336" s="2">
        <f t="shared" si="23"/>
        <v>57</v>
      </c>
    </row>
    <row r="337" spans="1:7">
      <c r="A337" s="2">
        <v>335</v>
      </c>
      <c r="B337" s="98">
        <f t="shared" si="20"/>
        <v>5.4909015653169373</v>
      </c>
      <c r="C337" s="98">
        <v>0.08</v>
      </c>
      <c r="D337" s="2">
        <v>335</v>
      </c>
      <c r="E337" s="2">
        <f t="shared" si="21"/>
        <v>50</v>
      </c>
      <c r="F337" s="2">
        <f t="shared" si="22"/>
        <v>65</v>
      </c>
      <c r="G337" s="2">
        <f t="shared" si="23"/>
        <v>57</v>
      </c>
    </row>
    <row r="338" spans="1:7">
      <c r="A338" s="2">
        <v>336</v>
      </c>
      <c r="B338" s="98">
        <f t="shared" si="20"/>
        <v>5.4990908339470073</v>
      </c>
      <c r="C338" s="98">
        <v>0.08</v>
      </c>
      <c r="D338" s="2">
        <v>336</v>
      </c>
      <c r="E338" s="2">
        <f t="shared" si="21"/>
        <v>50</v>
      </c>
      <c r="F338" s="2">
        <f t="shared" si="22"/>
        <v>65</v>
      </c>
      <c r="G338" s="2">
        <f t="shared" si="23"/>
        <v>57</v>
      </c>
    </row>
    <row r="339" spans="1:7">
      <c r="A339" s="2">
        <v>337</v>
      </c>
      <c r="B339" s="98">
        <f t="shared" si="20"/>
        <v>5.5072679252057455</v>
      </c>
      <c r="C339" s="98">
        <v>0.08</v>
      </c>
      <c r="D339" s="2">
        <v>337</v>
      </c>
      <c r="E339" s="2">
        <f t="shared" si="21"/>
        <v>50</v>
      </c>
      <c r="F339" s="2">
        <f t="shared" si="22"/>
        <v>65</v>
      </c>
      <c r="G339" s="2">
        <f t="shared" si="23"/>
        <v>57</v>
      </c>
    </row>
    <row r="340" spans="1:7">
      <c r="A340" s="2">
        <v>338</v>
      </c>
      <c r="B340" s="98">
        <f t="shared" si="20"/>
        <v>5.5154328932550705</v>
      </c>
      <c r="C340" s="98">
        <v>0.08</v>
      </c>
      <c r="D340" s="2">
        <v>338</v>
      </c>
      <c r="E340" s="2">
        <f t="shared" si="21"/>
        <v>50</v>
      </c>
      <c r="F340" s="2">
        <f t="shared" si="22"/>
        <v>65</v>
      </c>
      <c r="G340" s="2">
        <f t="shared" si="23"/>
        <v>57</v>
      </c>
    </row>
    <row r="341" spans="1:7">
      <c r="A341" s="2">
        <v>339</v>
      </c>
      <c r="B341" s="98">
        <f t="shared" si="20"/>
        <v>5.5235857918565898</v>
      </c>
      <c r="C341" s="98">
        <v>0.08</v>
      </c>
      <c r="D341" s="2">
        <v>339</v>
      </c>
      <c r="E341" s="2">
        <f t="shared" si="21"/>
        <v>50</v>
      </c>
      <c r="F341" s="2">
        <f t="shared" si="22"/>
        <v>65</v>
      </c>
      <c r="G341" s="2">
        <f t="shared" si="23"/>
        <v>57</v>
      </c>
    </row>
    <row r="342" spans="1:7">
      <c r="A342" s="2">
        <v>340</v>
      </c>
      <c r="B342" s="98">
        <f t="shared" si="20"/>
        <v>5.5317266743757321</v>
      </c>
      <c r="C342" s="98">
        <v>0.08</v>
      </c>
      <c r="D342" s="2">
        <v>340</v>
      </c>
      <c r="E342" s="2">
        <f t="shared" si="21"/>
        <v>50</v>
      </c>
      <c r="F342" s="2">
        <f t="shared" si="22"/>
        <v>65</v>
      </c>
      <c r="G342" s="2">
        <f t="shared" si="23"/>
        <v>57</v>
      </c>
    </row>
    <row r="343" spans="1:7">
      <c r="A343" s="2">
        <v>341</v>
      </c>
      <c r="B343" s="98">
        <f t="shared" si="20"/>
        <v>5.5398555937858163</v>
      </c>
      <c r="C343" s="98">
        <v>0.08</v>
      </c>
      <c r="D343" s="2">
        <v>341</v>
      </c>
      <c r="E343" s="2">
        <f t="shared" si="21"/>
        <v>50</v>
      </c>
      <c r="F343" s="2">
        <f t="shared" si="22"/>
        <v>65</v>
      </c>
      <c r="G343" s="2">
        <f t="shared" si="23"/>
        <v>57</v>
      </c>
    </row>
    <row r="344" spans="1:7">
      <c r="A344" s="2">
        <v>342</v>
      </c>
      <c r="B344" s="98">
        <f t="shared" si="20"/>
        <v>5.5479726026720781</v>
      </c>
      <c r="C344" s="98">
        <v>0.08</v>
      </c>
      <c r="D344" s="2">
        <v>342</v>
      </c>
      <c r="E344" s="2">
        <f t="shared" si="21"/>
        <v>50</v>
      </c>
      <c r="F344" s="2">
        <f t="shared" si="22"/>
        <v>65</v>
      </c>
      <c r="G344" s="2">
        <f t="shared" si="23"/>
        <v>57</v>
      </c>
    </row>
    <row r="345" spans="1:7">
      <c r="A345" s="2">
        <v>343</v>
      </c>
      <c r="B345" s="98">
        <f t="shared" si="20"/>
        <v>5.5560777532356402</v>
      </c>
      <c r="C345" s="98">
        <v>0.08</v>
      </c>
      <c r="D345" s="2">
        <v>343</v>
      </c>
      <c r="E345" s="2">
        <f t="shared" si="21"/>
        <v>50</v>
      </c>
      <c r="F345" s="2">
        <f t="shared" si="22"/>
        <v>65</v>
      </c>
      <c r="G345" s="2">
        <f t="shared" si="23"/>
        <v>57</v>
      </c>
    </row>
    <row r="346" spans="1:7">
      <c r="A346" s="2">
        <v>344</v>
      </c>
      <c r="B346" s="98">
        <f t="shared" si="20"/>
        <v>5.5641710972974225</v>
      </c>
      <c r="C346" s="98">
        <v>0.08</v>
      </c>
      <c r="D346" s="2">
        <v>344</v>
      </c>
      <c r="E346" s="2">
        <f t="shared" si="21"/>
        <v>50</v>
      </c>
      <c r="F346" s="2">
        <f t="shared" si="22"/>
        <v>65</v>
      </c>
      <c r="G346" s="2">
        <f t="shared" si="23"/>
        <v>58</v>
      </c>
    </row>
    <row r="347" spans="1:7">
      <c r="A347" s="2">
        <v>345</v>
      </c>
      <c r="B347" s="98">
        <f t="shared" si="20"/>
        <v>5.5722526863020123</v>
      </c>
      <c r="C347" s="98">
        <v>0.08</v>
      </c>
      <c r="D347" s="2">
        <v>345</v>
      </c>
      <c r="E347" s="2">
        <f t="shared" si="21"/>
        <v>50</v>
      </c>
      <c r="F347" s="2">
        <f t="shared" si="22"/>
        <v>65</v>
      </c>
      <c r="G347" s="2">
        <f t="shared" si="23"/>
        <v>58</v>
      </c>
    </row>
    <row r="348" spans="1:7">
      <c r="A348" s="2">
        <v>346</v>
      </c>
      <c r="B348" s="98">
        <f t="shared" si="20"/>
        <v>5.5803225713214824</v>
      </c>
      <c r="C348" s="98">
        <v>0.08</v>
      </c>
      <c r="D348" s="2">
        <v>346</v>
      </c>
      <c r="E348" s="2">
        <f t="shared" si="21"/>
        <v>50</v>
      </c>
      <c r="F348" s="2">
        <f t="shared" si="22"/>
        <v>65</v>
      </c>
      <c r="G348" s="2">
        <f t="shared" si="23"/>
        <v>58</v>
      </c>
    </row>
    <row r="349" spans="1:7">
      <c r="A349" s="2">
        <v>347</v>
      </c>
      <c r="B349" s="98">
        <f t="shared" si="20"/>
        <v>5.5883808030591471</v>
      </c>
      <c r="C349" s="98">
        <v>0.08</v>
      </c>
      <c r="D349" s="2">
        <v>347</v>
      </c>
      <c r="E349" s="2">
        <f t="shared" si="21"/>
        <v>50</v>
      </c>
      <c r="F349" s="2">
        <f t="shared" si="22"/>
        <v>65</v>
      </c>
      <c r="G349" s="2">
        <f t="shared" si="23"/>
        <v>58</v>
      </c>
    </row>
    <row r="350" spans="1:7">
      <c r="A350" s="2">
        <v>348</v>
      </c>
      <c r="B350" s="98">
        <f t="shared" si="20"/>
        <v>5.5964274318532894</v>
      </c>
      <c r="C350" s="98">
        <v>0.08</v>
      </c>
      <c r="D350" s="2">
        <v>348</v>
      </c>
      <c r="E350" s="2">
        <f t="shared" si="21"/>
        <v>50</v>
      </c>
      <c r="F350" s="2">
        <f t="shared" si="22"/>
        <v>65</v>
      </c>
      <c r="G350" s="2">
        <f t="shared" si="23"/>
        <v>58</v>
      </c>
    </row>
    <row r="351" spans="1:7">
      <c r="A351" s="2">
        <v>349</v>
      </c>
      <c r="B351" s="98">
        <f t="shared" si="20"/>
        <v>5.6044625076808217</v>
      </c>
      <c r="C351" s="98">
        <v>0.08</v>
      </c>
      <c r="D351" s="2">
        <v>349</v>
      </c>
      <c r="E351" s="2">
        <f t="shared" si="21"/>
        <v>50</v>
      </c>
      <c r="F351" s="2">
        <f t="shared" si="22"/>
        <v>65</v>
      </c>
      <c r="G351" s="2">
        <f t="shared" si="23"/>
        <v>58</v>
      </c>
    </row>
    <row r="352" spans="1:7">
      <c r="A352" s="2">
        <v>350</v>
      </c>
      <c r="B352" s="98">
        <f t="shared" si="20"/>
        <v>5.6124860801609122</v>
      </c>
      <c r="C352" s="98">
        <v>0.08</v>
      </c>
      <c r="D352" s="2">
        <v>350</v>
      </c>
      <c r="E352" s="2">
        <f t="shared" si="21"/>
        <v>50</v>
      </c>
      <c r="F352" s="2">
        <f t="shared" si="22"/>
        <v>65</v>
      </c>
      <c r="G352" s="2">
        <f t="shared" si="23"/>
        <v>58</v>
      </c>
    </row>
    <row r="353" spans="1:7">
      <c r="A353" s="2">
        <v>351</v>
      </c>
      <c r="B353" s="98">
        <f t="shared" si="20"/>
        <v>5.6204981985585576</v>
      </c>
      <c r="C353" s="98">
        <v>0.08</v>
      </c>
      <c r="D353" s="2">
        <v>351</v>
      </c>
      <c r="E353" s="2">
        <f t="shared" si="21"/>
        <v>50</v>
      </c>
      <c r="F353" s="2">
        <f t="shared" si="22"/>
        <v>65</v>
      </c>
      <c r="G353" s="2">
        <f t="shared" si="23"/>
        <v>58</v>
      </c>
    </row>
    <row r="354" spans="1:7">
      <c r="A354" s="2">
        <v>352</v>
      </c>
      <c r="B354" s="98">
        <f t="shared" si="20"/>
        <v>5.6284989117881157</v>
      </c>
      <c r="C354" s="98">
        <v>0.08</v>
      </c>
      <c r="D354" s="2">
        <v>352</v>
      </c>
      <c r="E354" s="2">
        <f t="shared" si="21"/>
        <v>50</v>
      </c>
      <c r="F354" s="2">
        <f t="shared" si="22"/>
        <v>65</v>
      </c>
      <c r="G354" s="2">
        <f t="shared" si="23"/>
        <v>58</v>
      </c>
    </row>
    <row r="355" spans="1:7">
      <c r="A355" s="2">
        <v>353</v>
      </c>
      <c r="B355" s="98">
        <f t="shared" si="20"/>
        <v>5.6364882684167803</v>
      </c>
      <c r="C355" s="98">
        <v>0.08</v>
      </c>
      <c r="D355" s="2">
        <v>353</v>
      </c>
      <c r="E355" s="2">
        <f t="shared" si="21"/>
        <v>50</v>
      </c>
      <c r="F355" s="2">
        <f t="shared" si="22"/>
        <v>65</v>
      </c>
      <c r="G355" s="2">
        <f t="shared" si="23"/>
        <v>58</v>
      </c>
    </row>
    <row r="356" spans="1:7">
      <c r="A356" s="2">
        <v>354</v>
      </c>
      <c r="B356" s="98">
        <f t="shared" si="20"/>
        <v>5.6444663166680336</v>
      </c>
      <c r="C356" s="98">
        <v>0.08</v>
      </c>
      <c r="D356" s="2">
        <v>354</v>
      </c>
      <c r="E356" s="2">
        <f t="shared" si="21"/>
        <v>50</v>
      </c>
      <c r="F356" s="2">
        <f t="shared" si="22"/>
        <v>65</v>
      </c>
      <c r="G356" s="2">
        <f t="shared" si="23"/>
        <v>58</v>
      </c>
    </row>
    <row r="357" spans="1:7">
      <c r="A357" s="2">
        <v>355</v>
      </c>
      <c r="B357" s="98">
        <f t="shared" si="20"/>
        <v>5.6524331044250316</v>
      </c>
      <c r="C357" s="98">
        <v>0.08</v>
      </c>
      <c r="D357" s="2">
        <v>355</v>
      </c>
      <c r="E357" s="2">
        <f t="shared" si="21"/>
        <v>50</v>
      </c>
      <c r="F357" s="2">
        <f t="shared" si="22"/>
        <v>65</v>
      </c>
      <c r="G357" s="2">
        <f t="shared" si="23"/>
        <v>58</v>
      </c>
    </row>
    <row r="358" spans="1:7">
      <c r="A358" s="2">
        <v>356</v>
      </c>
      <c r="B358" s="98">
        <f t="shared" si="20"/>
        <v>5.6603886792339617</v>
      </c>
      <c r="C358" s="98">
        <v>0.08</v>
      </c>
      <c r="D358" s="2">
        <v>356</v>
      </c>
      <c r="E358" s="2">
        <f t="shared" si="21"/>
        <v>50</v>
      </c>
      <c r="F358" s="2">
        <f t="shared" si="22"/>
        <v>65</v>
      </c>
      <c r="G358" s="2">
        <f t="shared" si="23"/>
        <v>58</v>
      </c>
    </row>
    <row r="359" spans="1:7">
      <c r="A359" s="2">
        <v>357</v>
      </c>
      <c r="B359" s="98">
        <f t="shared" si="20"/>
        <v>5.6683330883073557</v>
      </c>
      <c r="C359" s="98">
        <v>0.08</v>
      </c>
      <c r="D359" s="2">
        <v>357</v>
      </c>
      <c r="E359" s="2">
        <f t="shared" si="21"/>
        <v>50</v>
      </c>
      <c r="F359" s="2">
        <f t="shared" si="22"/>
        <v>65</v>
      </c>
      <c r="G359" s="2">
        <f t="shared" si="23"/>
        <v>58</v>
      </c>
    </row>
    <row r="360" spans="1:7">
      <c r="A360" s="2">
        <v>358</v>
      </c>
      <c r="B360" s="98">
        <f t="shared" si="20"/>
        <v>5.6762663785273508</v>
      </c>
      <c r="C360" s="98">
        <v>0.08</v>
      </c>
      <c r="D360" s="2">
        <v>358</v>
      </c>
      <c r="E360" s="2">
        <f t="shared" si="21"/>
        <v>50</v>
      </c>
      <c r="F360" s="2">
        <f t="shared" si="22"/>
        <v>65</v>
      </c>
      <c r="G360" s="2">
        <f t="shared" si="23"/>
        <v>58</v>
      </c>
    </row>
    <row r="361" spans="1:7">
      <c r="A361" s="2">
        <v>359</v>
      </c>
      <c r="B361" s="98">
        <f t="shared" si="20"/>
        <v>5.6841885964489247</v>
      </c>
      <c r="C361" s="98">
        <v>0.08</v>
      </c>
      <c r="D361" s="2">
        <v>359</v>
      </c>
      <c r="E361" s="2">
        <f t="shared" si="21"/>
        <v>50</v>
      </c>
      <c r="F361" s="2">
        <f t="shared" si="22"/>
        <v>65</v>
      </c>
      <c r="G361" s="2">
        <f t="shared" si="23"/>
        <v>58</v>
      </c>
    </row>
    <row r="362" spans="1:7">
      <c r="A362" s="2">
        <v>360</v>
      </c>
      <c r="B362" s="98">
        <f t="shared" si="20"/>
        <v>5.6920997883030831</v>
      </c>
      <c r="C362" s="98">
        <v>0.08</v>
      </c>
      <c r="D362" s="2">
        <v>360</v>
      </c>
      <c r="E362" s="2">
        <f t="shared" si="21"/>
        <v>50</v>
      </c>
      <c r="F362" s="2">
        <f t="shared" si="22"/>
        <v>65</v>
      </c>
      <c r="G362" s="2">
        <f t="shared" si="23"/>
        <v>58</v>
      </c>
    </row>
    <row r="363" spans="1:7">
      <c r="A363" s="2">
        <v>361</v>
      </c>
      <c r="B363" s="98">
        <f t="shared" si="20"/>
        <v>5.7</v>
      </c>
      <c r="C363" s="98">
        <v>0.08</v>
      </c>
      <c r="D363" s="2">
        <v>361</v>
      </c>
      <c r="E363" s="2">
        <f t="shared" si="21"/>
        <v>50</v>
      </c>
      <c r="F363" s="2">
        <f t="shared" si="22"/>
        <v>65</v>
      </c>
      <c r="G363" s="2">
        <f t="shared" si="23"/>
        <v>58</v>
      </c>
    </row>
    <row r="364" spans="1:7">
      <c r="A364" s="2">
        <v>362</v>
      </c>
      <c r="B364" s="98">
        <f t="shared" si="20"/>
        <v>5.7078892771321339</v>
      </c>
      <c r="C364" s="98">
        <v>0.08</v>
      </c>
      <c r="D364" s="2">
        <v>362</v>
      </c>
      <c r="E364" s="2">
        <f t="shared" si="21"/>
        <v>50</v>
      </c>
      <c r="F364" s="2">
        <f t="shared" si="22"/>
        <v>65</v>
      </c>
      <c r="G364" s="2">
        <f t="shared" si="23"/>
        <v>58</v>
      </c>
    </row>
    <row r="365" spans="1:7">
      <c r="A365" s="2">
        <v>363</v>
      </c>
      <c r="B365" s="98">
        <f t="shared" si="20"/>
        <v>5.715767664977295</v>
      </c>
      <c r="C365" s="98">
        <v>0.08</v>
      </c>
      <c r="D365" s="2">
        <v>363</v>
      </c>
      <c r="E365" s="2">
        <f t="shared" si="21"/>
        <v>50</v>
      </c>
      <c r="F365" s="2">
        <f t="shared" si="22"/>
        <v>65</v>
      </c>
      <c r="G365" s="2">
        <f t="shared" si="23"/>
        <v>58</v>
      </c>
    </row>
    <row r="366" spans="1:7">
      <c r="A366" s="2">
        <v>364</v>
      </c>
      <c r="B366" s="98">
        <f t="shared" si="20"/>
        <v>5.7236352085016735</v>
      </c>
      <c r="C366" s="98">
        <v>0.08</v>
      </c>
      <c r="D366" s="2">
        <v>364</v>
      </c>
      <c r="E366" s="2">
        <f t="shared" si="21"/>
        <v>50</v>
      </c>
      <c r="F366" s="2">
        <f t="shared" si="22"/>
        <v>65</v>
      </c>
      <c r="G366" s="2">
        <f t="shared" si="23"/>
        <v>58</v>
      </c>
    </row>
    <row r="367" spans="1:7">
      <c r="A367" s="2">
        <v>365</v>
      </c>
      <c r="B367" s="98">
        <f t="shared" si="20"/>
        <v>5.7314919523628394</v>
      </c>
      <c r="C367" s="98">
        <v>0.08</v>
      </c>
      <c r="D367" s="2">
        <v>365</v>
      </c>
      <c r="E367" s="2">
        <f t="shared" si="21"/>
        <v>50</v>
      </c>
      <c r="F367" s="2">
        <f t="shared" si="22"/>
        <v>65</v>
      </c>
      <c r="G367" s="2">
        <f t="shared" si="23"/>
        <v>58</v>
      </c>
    </row>
    <row r="368" spans="1:7">
      <c r="A368" s="2">
        <v>366</v>
      </c>
      <c r="B368" s="98">
        <f t="shared" si="20"/>
        <v>5.739337940912697</v>
      </c>
      <c r="C368" s="98">
        <v>0.08</v>
      </c>
      <c r="D368" s="2">
        <v>366</v>
      </c>
      <c r="E368" s="2">
        <f t="shared" si="21"/>
        <v>50</v>
      </c>
      <c r="F368" s="2">
        <f t="shared" si="22"/>
        <v>65</v>
      </c>
      <c r="G368" s="2">
        <f t="shared" si="23"/>
        <v>58</v>
      </c>
    </row>
    <row r="369" spans="1:7">
      <c r="A369" s="2">
        <v>367</v>
      </c>
      <c r="B369" s="98">
        <f t="shared" si="20"/>
        <v>5.7471732182004045</v>
      </c>
      <c r="C369" s="98">
        <v>0.08</v>
      </c>
      <c r="D369" s="2">
        <v>367</v>
      </c>
      <c r="E369" s="2">
        <f t="shared" si="21"/>
        <v>50</v>
      </c>
      <c r="F369" s="2">
        <f t="shared" si="22"/>
        <v>65</v>
      </c>
      <c r="G369" s="2">
        <f t="shared" si="23"/>
        <v>58</v>
      </c>
    </row>
    <row r="370" spans="1:7">
      <c r="A370" s="2">
        <v>368</v>
      </c>
      <c r="B370" s="98">
        <f t="shared" si="20"/>
        <v>5.7549978279752629</v>
      </c>
      <c r="C370" s="98">
        <v>0.08</v>
      </c>
      <c r="D370" s="2">
        <v>368</v>
      </c>
      <c r="E370" s="2">
        <f t="shared" si="21"/>
        <v>50</v>
      </c>
      <c r="F370" s="2">
        <f t="shared" si="22"/>
        <v>65</v>
      </c>
      <c r="G370" s="2">
        <f t="shared" si="23"/>
        <v>58</v>
      </c>
    </row>
    <row r="371" spans="1:7">
      <c r="A371" s="2">
        <v>369</v>
      </c>
      <c r="B371" s="98">
        <f t="shared" si="20"/>
        <v>5.7628118136895639</v>
      </c>
      <c r="C371" s="98">
        <v>0.08</v>
      </c>
      <c r="D371" s="2">
        <v>369</v>
      </c>
      <c r="E371" s="2">
        <f t="shared" si="21"/>
        <v>50</v>
      </c>
      <c r="F371" s="2">
        <f t="shared" si="22"/>
        <v>65</v>
      </c>
      <c r="G371" s="2">
        <f t="shared" si="23"/>
        <v>58</v>
      </c>
    </row>
    <row r="372" spans="1:7">
      <c r="A372" s="2">
        <v>370</v>
      </c>
      <c r="B372" s="98">
        <f t="shared" si="20"/>
        <v>5.770615218501403</v>
      </c>
      <c r="C372" s="98">
        <v>0.08</v>
      </c>
      <c r="D372" s="2">
        <v>370</v>
      </c>
      <c r="E372" s="2">
        <f t="shared" si="21"/>
        <v>50</v>
      </c>
      <c r="F372" s="2">
        <f t="shared" si="22"/>
        <v>65</v>
      </c>
      <c r="G372" s="2">
        <f t="shared" si="23"/>
        <v>58</v>
      </c>
    </row>
    <row r="373" spans="1:7">
      <c r="A373" s="2">
        <v>371</v>
      </c>
      <c r="B373" s="98">
        <f t="shared" si="20"/>
        <v>5.7784080852774666</v>
      </c>
      <c r="C373" s="98">
        <v>0.08</v>
      </c>
      <c r="D373" s="2">
        <v>371</v>
      </c>
      <c r="E373" s="2">
        <f t="shared" si="21"/>
        <v>50</v>
      </c>
      <c r="F373" s="2">
        <f t="shared" si="22"/>
        <v>65</v>
      </c>
      <c r="G373" s="2">
        <f t="shared" si="23"/>
        <v>58</v>
      </c>
    </row>
    <row r="374" spans="1:7">
      <c r="A374" s="2">
        <v>372</v>
      </c>
      <c r="B374" s="98">
        <f t="shared" si="20"/>
        <v>5.7861904565957731</v>
      </c>
      <c r="C374" s="98">
        <v>0.08</v>
      </c>
      <c r="D374" s="2">
        <v>372</v>
      </c>
      <c r="E374" s="2">
        <f t="shared" si="21"/>
        <v>50</v>
      </c>
      <c r="F374" s="2">
        <f t="shared" si="22"/>
        <v>65</v>
      </c>
      <c r="G374" s="2">
        <f t="shared" si="23"/>
        <v>58</v>
      </c>
    </row>
    <row r="375" spans="1:7">
      <c r="A375" s="2">
        <v>373</v>
      </c>
      <c r="B375" s="98">
        <f t="shared" si="20"/>
        <v>5.7939623747483902</v>
      </c>
      <c r="C375" s="98">
        <v>0.08</v>
      </c>
      <c r="D375" s="2">
        <v>373</v>
      </c>
      <c r="E375" s="2">
        <f t="shared" si="21"/>
        <v>50</v>
      </c>
      <c r="F375" s="2">
        <f t="shared" si="22"/>
        <v>65</v>
      </c>
      <c r="G375" s="2">
        <f t="shared" si="23"/>
        <v>58</v>
      </c>
    </row>
    <row r="376" spans="1:7">
      <c r="A376" s="2">
        <v>374</v>
      </c>
      <c r="B376" s="98">
        <f t="shared" si="20"/>
        <v>5.8017238817441141</v>
      </c>
      <c r="C376" s="98">
        <v>0.08</v>
      </c>
      <c r="D376" s="2">
        <v>374</v>
      </c>
      <c r="E376" s="2">
        <f t="shared" si="21"/>
        <v>50</v>
      </c>
      <c r="F376" s="2">
        <f t="shared" si="22"/>
        <v>65</v>
      </c>
      <c r="G376" s="2">
        <f t="shared" si="23"/>
        <v>58</v>
      </c>
    </row>
    <row r="377" spans="1:7">
      <c r="A377" s="2">
        <v>375</v>
      </c>
      <c r="B377" s="98">
        <f t="shared" si="20"/>
        <v>5.8094750193111251</v>
      </c>
      <c r="C377" s="98">
        <v>0.08</v>
      </c>
      <c r="D377" s="2">
        <v>375</v>
      </c>
      <c r="E377" s="2">
        <f t="shared" si="21"/>
        <v>50</v>
      </c>
      <c r="F377" s="2">
        <f t="shared" si="22"/>
        <v>65</v>
      </c>
      <c r="G377" s="2">
        <f t="shared" si="23"/>
        <v>58</v>
      </c>
    </row>
    <row r="378" spans="1:7">
      <c r="A378" s="2">
        <v>376</v>
      </c>
      <c r="B378" s="98">
        <f t="shared" si="20"/>
        <v>5.8172158288995952</v>
      </c>
      <c r="C378" s="98">
        <v>0.08</v>
      </c>
      <c r="D378" s="2">
        <v>376</v>
      </c>
      <c r="E378" s="2">
        <f t="shared" si="21"/>
        <v>50</v>
      </c>
      <c r="F378" s="2">
        <f t="shared" si="22"/>
        <v>65</v>
      </c>
      <c r="G378" s="2">
        <f t="shared" si="23"/>
        <v>58</v>
      </c>
    </row>
    <row r="379" spans="1:7">
      <c r="A379" s="2">
        <v>377</v>
      </c>
      <c r="B379" s="98">
        <f t="shared" si="20"/>
        <v>5.8249463516842797</v>
      </c>
      <c r="C379" s="98">
        <v>0.08</v>
      </c>
      <c r="D379" s="2">
        <v>377</v>
      </c>
      <c r="E379" s="2">
        <f t="shared" si="21"/>
        <v>50</v>
      </c>
      <c r="F379" s="2">
        <f t="shared" si="22"/>
        <v>65</v>
      </c>
      <c r="G379" s="2">
        <f t="shared" si="23"/>
        <v>59</v>
      </c>
    </row>
    <row r="380" spans="1:7">
      <c r="A380" s="2">
        <v>378</v>
      </c>
      <c r="B380" s="98">
        <f t="shared" si="20"/>
        <v>5.8326666285670745</v>
      </c>
      <c r="C380" s="98">
        <v>0.08</v>
      </c>
      <c r="D380" s="2">
        <v>378</v>
      </c>
      <c r="E380" s="2">
        <f t="shared" si="21"/>
        <v>50</v>
      </c>
      <c r="F380" s="2">
        <f t="shared" si="22"/>
        <v>65</v>
      </c>
      <c r="G380" s="2">
        <f t="shared" si="23"/>
        <v>59</v>
      </c>
    </row>
    <row r="381" spans="1:7">
      <c r="A381" s="2">
        <v>379</v>
      </c>
      <c r="B381" s="98">
        <f t="shared" si="20"/>
        <v>5.8403767001795357</v>
      </c>
      <c r="C381" s="98">
        <v>0.08</v>
      </c>
      <c r="D381" s="2">
        <v>379</v>
      </c>
      <c r="E381" s="2">
        <f t="shared" si="21"/>
        <v>50</v>
      </c>
      <c r="F381" s="2">
        <f t="shared" si="22"/>
        <v>65</v>
      </c>
      <c r="G381" s="2">
        <f t="shared" si="23"/>
        <v>59</v>
      </c>
    </row>
    <row r="382" spans="1:7">
      <c r="A382" s="2">
        <v>380</v>
      </c>
      <c r="B382" s="98">
        <f t="shared" si="20"/>
        <v>5.8480766068853773</v>
      </c>
      <c r="C382" s="98">
        <v>0.08</v>
      </c>
      <c r="D382" s="2">
        <v>380</v>
      </c>
      <c r="E382" s="2">
        <f t="shared" si="21"/>
        <v>50</v>
      </c>
      <c r="F382" s="2">
        <f t="shared" si="22"/>
        <v>65</v>
      </c>
      <c r="G382" s="2">
        <f t="shared" si="23"/>
        <v>59</v>
      </c>
    </row>
    <row r="383" spans="1:7">
      <c r="A383" s="2">
        <v>381</v>
      </c>
      <c r="B383" s="98">
        <f t="shared" si="20"/>
        <v>5.855766388782941</v>
      </c>
      <c r="C383" s="98">
        <v>0.08</v>
      </c>
      <c r="D383" s="2">
        <v>381</v>
      </c>
      <c r="E383" s="2">
        <f t="shared" si="21"/>
        <v>50</v>
      </c>
      <c r="F383" s="2">
        <f t="shared" si="22"/>
        <v>65</v>
      </c>
      <c r="G383" s="2">
        <f t="shared" si="23"/>
        <v>59</v>
      </c>
    </row>
    <row r="384" spans="1:7">
      <c r="A384" s="2">
        <v>382</v>
      </c>
      <c r="B384" s="98">
        <f t="shared" si="20"/>
        <v>5.8634460857076194</v>
      </c>
      <c r="C384" s="98">
        <v>0.08</v>
      </c>
      <c r="D384" s="2">
        <v>382</v>
      </c>
      <c r="E384" s="2">
        <f t="shared" si="21"/>
        <v>50</v>
      </c>
      <c r="F384" s="2">
        <f t="shared" si="22"/>
        <v>65</v>
      </c>
      <c r="G384" s="2">
        <f t="shared" si="23"/>
        <v>59</v>
      </c>
    </row>
    <row r="385" spans="1:7">
      <c r="A385" s="2">
        <v>383</v>
      </c>
      <c r="B385" s="98">
        <f t="shared" si="20"/>
        <v>5.8711157372342777</v>
      </c>
      <c r="C385" s="98">
        <v>0.08</v>
      </c>
      <c r="D385" s="2">
        <v>383</v>
      </c>
      <c r="E385" s="2">
        <f t="shared" si="21"/>
        <v>50</v>
      </c>
      <c r="F385" s="2">
        <f t="shared" si="22"/>
        <v>65</v>
      </c>
      <c r="G385" s="2">
        <f t="shared" si="23"/>
        <v>59</v>
      </c>
    </row>
    <row r="386" spans="1:7">
      <c r="A386" s="2">
        <v>384</v>
      </c>
      <c r="B386" s="98">
        <f t="shared" si="20"/>
        <v>5.8787753826796267</v>
      </c>
      <c r="C386" s="98">
        <v>0.08</v>
      </c>
      <c r="D386" s="2">
        <v>384</v>
      </c>
      <c r="E386" s="2">
        <f t="shared" si="21"/>
        <v>50</v>
      </c>
      <c r="F386" s="2">
        <f t="shared" si="22"/>
        <v>65</v>
      </c>
      <c r="G386" s="2">
        <f t="shared" si="23"/>
        <v>59</v>
      </c>
    </row>
    <row r="387" spans="1:7">
      <c r="A387" s="2">
        <v>385</v>
      </c>
      <c r="B387" s="98">
        <f t="shared" ref="B387:B450" si="24">0.3*SQRT(A387)</f>
        <v>5.8864250611045748</v>
      </c>
      <c r="C387" s="98">
        <v>0.08</v>
      </c>
      <c r="D387" s="2">
        <v>385</v>
      </c>
      <c r="E387" s="2">
        <f t="shared" ref="E387:E450" si="25">IF(A387&lt;0.4,15,IF(A387&lt;3,20,IF(A387&lt;15,25,IF(A387&lt;43,32,IF(A387&lt;100,40,IF(A387&lt;450,50,IF(A387&lt;1300,65,IF(A387&lt;3500,80,IF(A387&lt;12000,100)))))))))</f>
        <v>50</v>
      </c>
      <c r="F387" s="2">
        <f t="shared" si="22"/>
        <v>65</v>
      </c>
      <c r="G387" s="2">
        <f t="shared" si="23"/>
        <v>59</v>
      </c>
    </row>
    <row r="388" spans="1:7">
      <c r="A388" s="2">
        <v>386</v>
      </c>
      <c r="B388" s="98">
        <f t="shared" si="24"/>
        <v>5.8940648113165492</v>
      </c>
      <c r="C388" s="98">
        <v>0.08</v>
      </c>
      <c r="D388" s="2">
        <v>386</v>
      </c>
      <c r="E388" s="2">
        <f t="shared" si="25"/>
        <v>50</v>
      </c>
      <c r="F388" s="2">
        <f t="shared" ref="F388:F451" si="26">IF(G388&lt;15,15,IF(G388&lt;20,20,IF(G388&lt;=25,25,IF(G388&lt;=32,32,IF(G388&lt;=40,40,IF(G388&lt;=50,50,IF(G388&lt;=65,65,IF(G388&lt;=80,80,IF(G388&lt;=100,100)))))))))</f>
        <v>65</v>
      </c>
      <c r="G388" s="2">
        <f t="shared" ref="G388:G451" si="27">ROUNDUP(1000*((B388/1000)/(55.934*C388^0.571))^(1/2.714),0)</f>
        <v>59</v>
      </c>
    </row>
    <row r="389" spans="1:7">
      <c r="A389" s="2">
        <v>387</v>
      </c>
      <c r="B389" s="98">
        <f t="shared" si="24"/>
        <v>5.9016946718718</v>
      </c>
      <c r="C389" s="98">
        <v>0.08</v>
      </c>
      <c r="D389" s="2">
        <v>387</v>
      </c>
      <c r="E389" s="2">
        <f t="shared" si="25"/>
        <v>50</v>
      </c>
      <c r="F389" s="2">
        <f t="shared" si="26"/>
        <v>65</v>
      </c>
      <c r="G389" s="2">
        <f t="shared" si="27"/>
        <v>59</v>
      </c>
    </row>
    <row r="390" spans="1:7">
      <c r="A390" s="2">
        <v>388</v>
      </c>
      <c r="B390" s="98">
        <f t="shared" si="24"/>
        <v>5.909314681077662</v>
      </c>
      <c r="C390" s="98">
        <v>0.08</v>
      </c>
      <c r="D390" s="2">
        <v>388</v>
      </c>
      <c r="E390" s="2">
        <f t="shared" si="25"/>
        <v>50</v>
      </c>
      <c r="F390" s="2">
        <f t="shared" si="26"/>
        <v>65</v>
      </c>
      <c r="G390" s="2">
        <f t="shared" si="27"/>
        <v>59</v>
      </c>
    </row>
    <row r="391" spans="1:7">
      <c r="A391" s="2">
        <v>389</v>
      </c>
      <c r="B391" s="98">
        <f t="shared" si="24"/>
        <v>5.9169248769948064</v>
      </c>
      <c r="C391" s="98">
        <v>0.08</v>
      </c>
      <c r="D391" s="2">
        <v>389</v>
      </c>
      <c r="E391" s="2">
        <f t="shared" si="25"/>
        <v>50</v>
      </c>
      <c r="F391" s="2">
        <f t="shared" si="26"/>
        <v>65</v>
      </c>
      <c r="G391" s="2">
        <f t="shared" si="27"/>
        <v>59</v>
      </c>
    </row>
    <row r="392" spans="1:7">
      <c r="A392" s="2">
        <v>390</v>
      </c>
      <c r="B392" s="98">
        <f t="shared" si="24"/>
        <v>5.9245252974394491</v>
      </c>
      <c r="C392" s="98">
        <v>0.08</v>
      </c>
      <c r="D392" s="2">
        <v>390</v>
      </c>
      <c r="E392" s="2">
        <f t="shared" si="25"/>
        <v>50</v>
      </c>
      <c r="F392" s="2">
        <f t="shared" si="26"/>
        <v>65</v>
      </c>
      <c r="G392" s="2">
        <f t="shared" si="27"/>
        <v>59</v>
      </c>
    </row>
    <row r="393" spans="1:7">
      <c r="A393" s="2">
        <v>391</v>
      </c>
      <c r="B393" s="98">
        <f t="shared" si="24"/>
        <v>5.9321159799855563</v>
      </c>
      <c r="C393" s="98">
        <v>0.08</v>
      </c>
      <c r="D393" s="2">
        <v>391</v>
      </c>
      <c r="E393" s="2">
        <f t="shared" si="25"/>
        <v>50</v>
      </c>
      <c r="F393" s="2">
        <f t="shared" si="26"/>
        <v>65</v>
      </c>
      <c r="G393" s="2">
        <f t="shared" si="27"/>
        <v>59</v>
      </c>
    </row>
    <row r="394" spans="1:7">
      <c r="A394" s="2">
        <v>392</v>
      </c>
      <c r="B394" s="98">
        <f t="shared" si="24"/>
        <v>5.939696961966999</v>
      </c>
      <c r="C394" s="98">
        <v>0.08</v>
      </c>
      <c r="D394" s="2">
        <v>392</v>
      </c>
      <c r="E394" s="2">
        <f t="shared" si="25"/>
        <v>50</v>
      </c>
      <c r="F394" s="2">
        <f t="shared" si="26"/>
        <v>65</v>
      </c>
      <c r="G394" s="2">
        <f t="shared" si="27"/>
        <v>59</v>
      </c>
    </row>
    <row r="395" spans="1:7">
      <c r="A395" s="2">
        <v>393</v>
      </c>
      <c r="B395" s="98">
        <f t="shared" si="24"/>
        <v>5.9472682804797028</v>
      </c>
      <c r="C395" s="98">
        <v>0.08</v>
      </c>
      <c r="D395" s="2">
        <v>393</v>
      </c>
      <c r="E395" s="2">
        <f t="shared" si="25"/>
        <v>50</v>
      </c>
      <c r="F395" s="2">
        <f t="shared" si="26"/>
        <v>65</v>
      </c>
      <c r="G395" s="2">
        <f t="shared" si="27"/>
        <v>59</v>
      </c>
    </row>
    <row r="396" spans="1:7">
      <c r="A396" s="2">
        <v>394</v>
      </c>
      <c r="B396" s="98">
        <f t="shared" si="24"/>
        <v>5.9548299723837621</v>
      </c>
      <c r="C396" s="98">
        <v>0.08</v>
      </c>
      <c r="D396" s="2">
        <v>394</v>
      </c>
      <c r="E396" s="2">
        <f t="shared" si="25"/>
        <v>50</v>
      </c>
      <c r="F396" s="2">
        <f t="shared" si="26"/>
        <v>65</v>
      </c>
      <c r="G396" s="2">
        <f t="shared" si="27"/>
        <v>59</v>
      </c>
    </row>
    <row r="397" spans="1:7">
      <c r="A397" s="2">
        <v>395</v>
      </c>
      <c r="B397" s="98">
        <f t="shared" si="24"/>
        <v>5.9623820743055367</v>
      </c>
      <c r="C397" s="98">
        <v>0.08</v>
      </c>
      <c r="D397" s="2">
        <v>395</v>
      </c>
      <c r="E397" s="2">
        <f t="shared" si="25"/>
        <v>50</v>
      </c>
      <c r="F397" s="2">
        <f t="shared" si="26"/>
        <v>65</v>
      </c>
      <c r="G397" s="2">
        <f t="shared" si="27"/>
        <v>59</v>
      </c>
    </row>
    <row r="398" spans="1:7">
      <c r="A398" s="2">
        <v>396</v>
      </c>
      <c r="B398" s="98">
        <f t="shared" si="24"/>
        <v>5.9699246226397191</v>
      </c>
      <c r="C398" s="98">
        <v>0.08</v>
      </c>
      <c r="D398" s="2">
        <v>396</v>
      </c>
      <c r="E398" s="2">
        <f t="shared" si="25"/>
        <v>50</v>
      </c>
      <c r="F398" s="2">
        <f t="shared" si="26"/>
        <v>65</v>
      </c>
      <c r="G398" s="2">
        <f t="shared" si="27"/>
        <v>59</v>
      </c>
    </row>
    <row r="399" spans="1:7">
      <c r="A399" s="2">
        <v>397</v>
      </c>
      <c r="B399" s="98">
        <f t="shared" si="24"/>
        <v>5.9774576535513821</v>
      </c>
      <c r="C399" s="98">
        <v>0.08</v>
      </c>
      <c r="D399" s="2">
        <v>397</v>
      </c>
      <c r="E399" s="2">
        <f t="shared" si="25"/>
        <v>50</v>
      </c>
      <c r="F399" s="2">
        <f t="shared" si="26"/>
        <v>65</v>
      </c>
      <c r="G399" s="2">
        <f t="shared" si="27"/>
        <v>59</v>
      </c>
    </row>
    <row r="400" spans="1:7">
      <c r="A400" s="2">
        <v>398</v>
      </c>
      <c r="B400" s="98">
        <f t="shared" si="24"/>
        <v>5.984981202978001</v>
      </c>
      <c r="C400" s="98">
        <v>0.08</v>
      </c>
      <c r="D400" s="2">
        <v>398</v>
      </c>
      <c r="E400" s="2">
        <f t="shared" si="25"/>
        <v>50</v>
      </c>
      <c r="F400" s="2">
        <f t="shared" si="26"/>
        <v>65</v>
      </c>
      <c r="G400" s="2">
        <f t="shared" si="27"/>
        <v>59</v>
      </c>
    </row>
    <row r="401" spans="1:7">
      <c r="A401" s="2">
        <v>399</v>
      </c>
      <c r="B401" s="98">
        <f t="shared" si="24"/>
        <v>5.9924953066314535</v>
      </c>
      <c r="C401" s="98">
        <v>0.08</v>
      </c>
      <c r="D401" s="2">
        <v>399</v>
      </c>
      <c r="E401" s="2">
        <f t="shared" si="25"/>
        <v>50</v>
      </c>
      <c r="F401" s="2">
        <f t="shared" si="26"/>
        <v>65</v>
      </c>
      <c r="G401" s="2">
        <f t="shared" si="27"/>
        <v>59</v>
      </c>
    </row>
    <row r="402" spans="1:7">
      <c r="A402" s="2">
        <v>400</v>
      </c>
      <c r="B402" s="98">
        <f t="shared" si="24"/>
        <v>6</v>
      </c>
      <c r="C402" s="98">
        <v>0.08</v>
      </c>
      <c r="D402" s="2">
        <v>400</v>
      </c>
      <c r="E402" s="2">
        <f t="shared" si="25"/>
        <v>50</v>
      </c>
      <c r="F402" s="2">
        <f t="shared" si="26"/>
        <v>65</v>
      </c>
      <c r="G402" s="2">
        <f t="shared" si="27"/>
        <v>59</v>
      </c>
    </row>
    <row r="403" spans="1:7">
      <c r="A403" s="2">
        <v>401</v>
      </c>
      <c r="B403" s="98">
        <f t="shared" si="24"/>
        <v>6.0074953183502364</v>
      </c>
      <c r="C403" s="98">
        <v>0.08</v>
      </c>
      <c r="D403" s="2">
        <v>401</v>
      </c>
      <c r="E403" s="2">
        <f t="shared" si="25"/>
        <v>50</v>
      </c>
      <c r="F403" s="2">
        <f t="shared" si="26"/>
        <v>65</v>
      </c>
      <c r="G403" s="2">
        <f t="shared" si="27"/>
        <v>59</v>
      </c>
    </row>
    <row r="404" spans="1:7">
      <c r="A404" s="2">
        <v>402</v>
      </c>
      <c r="B404" s="98">
        <f t="shared" si="24"/>
        <v>6.0149812967290268</v>
      </c>
      <c r="C404" s="98">
        <v>0.08</v>
      </c>
      <c r="D404" s="2">
        <v>402</v>
      </c>
      <c r="E404" s="2">
        <f t="shared" si="25"/>
        <v>50</v>
      </c>
      <c r="F404" s="2">
        <f t="shared" si="26"/>
        <v>65</v>
      </c>
      <c r="G404" s="2">
        <f t="shared" si="27"/>
        <v>59</v>
      </c>
    </row>
    <row r="405" spans="1:7">
      <c r="A405" s="2">
        <v>403</v>
      </c>
      <c r="B405" s="98">
        <f t="shared" si="24"/>
        <v>6.0224579699654193</v>
      </c>
      <c r="C405" s="98">
        <v>0.08</v>
      </c>
      <c r="D405" s="2">
        <v>403</v>
      </c>
      <c r="E405" s="2">
        <f t="shared" si="25"/>
        <v>50</v>
      </c>
      <c r="F405" s="2">
        <f t="shared" si="26"/>
        <v>65</v>
      </c>
      <c r="G405" s="2">
        <f t="shared" si="27"/>
        <v>59</v>
      </c>
    </row>
    <row r="406" spans="1:7">
      <c r="A406" s="2">
        <v>404</v>
      </c>
      <c r="B406" s="98">
        <f t="shared" si="24"/>
        <v>6.0299253726725341</v>
      </c>
      <c r="C406" s="98">
        <v>0.08</v>
      </c>
      <c r="D406" s="2">
        <v>404</v>
      </c>
      <c r="E406" s="2">
        <f t="shared" si="25"/>
        <v>50</v>
      </c>
      <c r="F406" s="2">
        <f t="shared" si="26"/>
        <v>65</v>
      </c>
      <c r="G406" s="2">
        <f t="shared" si="27"/>
        <v>59</v>
      </c>
    </row>
    <row r="407" spans="1:7">
      <c r="A407" s="2">
        <v>405</v>
      </c>
      <c r="B407" s="98">
        <f t="shared" si="24"/>
        <v>6.0373835392494319</v>
      </c>
      <c r="C407" s="98">
        <v>0.08</v>
      </c>
      <c r="D407" s="2">
        <v>405</v>
      </c>
      <c r="E407" s="2">
        <f t="shared" si="25"/>
        <v>50</v>
      </c>
      <c r="F407" s="2">
        <f t="shared" si="26"/>
        <v>65</v>
      </c>
      <c r="G407" s="2">
        <f t="shared" si="27"/>
        <v>59</v>
      </c>
    </row>
    <row r="408" spans="1:7">
      <c r="A408" s="2">
        <v>406</v>
      </c>
      <c r="B408" s="98">
        <f t="shared" si="24"/>
        <v>6.044832503882966</v>
      </c>
      <c r="C408" s="98">
        <v>0.08</v>
      </c>
      <c r="D408" s="2">
        <v>406</v>
      </c>
      <c r="E408" s="2">
        <f t="shared" si="25"/>
        <v>50</v>
      </c>
      <c r="F408" s="2">
        <f t="shared" si="26"/>
        <v>65</v>
      </c>
      <c r="G408" s="2">
        <f t="shared" si="27"/>
        <v>59</v>
      </c>
    </row>
    <row r="409" spans="1:7">
      <c r="A409" s="2">
        <v>407</v>
      </c>
      <c r="B409" s="98">
        <f t="shared" si="24"/>
        <v>6.0522723005496042</v>
      </c>
      <c r="C409" s="98">
        <v>0.08</v>
      </c>
      <c r="D409" s="2">
        <v>407</v>
      </c>
      <c r="E409" s="2">
        <f t="shared" si="25"/>
        <v>50</v>
      </c>
      <c r="F409" s="2">
        <f t="shared" si="26"/>
        <v>65</v>
      </c>
      <c r="G409" s="2">
        <f t="shared" si="27"/>
        <v>59</v>
      </c>
    </row>
    <row r="410" spans="1:7">
      <c r="A410" s="2">
        <v>408</v>
      </c>
      <c r="B410" s="98">
        <f t="shared" si="24"/>
        <v>6.0597029630172461</v>
      </c>
      <c r="C410" s="98">
        <v>0.08</v>
      </c>
      <c r="D410" s="2">
        <v>408</v>
      </c>
      <c r="E410" s="2">
        <f t="shared" si="25"/>
        <v>50</v>
      </c>
      <c r="F410" s="2">
        <f t="shared" si="26"/>
        <v>65</v>
      </c>
      <c r="G410" s="2">
        <f t="shared" si="27"/>
        <v>59</v>
      </c>
    </row>
    <row r="411" spans="1:7">
      <c r="A411" s="2">
        <v>409</v>
      </c>
      <c r="B411" s="98">
        <f t="shared" si="24"/>
        <v>6.0671245248470056</v>
      </c>
      <c r="C411" s="98">
        <v>0.08</v>
      </c>
      <c r="D411" s="2">
        <v>409</v>
      </c>
      <c r="E411" s="2">
        <f t="shared" si="25"/>
        <v>50</v>
      </c>
      <c r="F411" s="2">
        <f t="shared" si="26"/>
        <v>65</v>
      </c>
      <c r="G411" s="2">
        <f t="shared" si="27"/>
        <v>59</v>
      </c>
    </row>
    <row r="412" spans="1:7">
      <c r="A412" s="2">
        <v>410</v>
      </c>
      <c r="B412" s="98">
        <f t="shared" si="24"/>
        <v>6.0745370193949757</v>
      </c>
      <c r="C412" s="98">
        <v>0.08</v>
      </c>
      <c r="D412" s="2">
        <v>410</v>
      </c>
      <c r="E412" s="2">
        <f t="shared" si="25"/>
        <v>50</v>
      </c>
      <c r="F412" s="2">
        <f t="shared" si="26"/>
        <v>65</v>
      </c>
      <c r="G412" s="2">
        <f t="shared" si="27"/>
        <v>59</v>
      </c>
    </row>
    <row r="413" spans="1:7">
      <c r="A413" s="2">
        <v>411</v>
      </c>
      <c r="B413" s="98">
        <f t="shared" si="24"/>
        <v>6.081940479813988</v>
      </c>
      <c r="C413" s="98">
        <v>0.08</v>
      </c>
      <c r="D413" s="2">
        <v>411</v>
      </c>
      <c r="E413" s="2">
        <f t="shared" si="25"/>
        <v>50</v>
      </c>
      <c r="F413" s="2">
        <f t="shared" si="26"/>
        <v>65</v>
      </c>
      <c r="G413" s="2">
        <f t="shared" si="27"/>
        <v>59</v>
      </c>
    </row>
    <row r="414" spans="1:7">
      <c r="A414" s="2">
        <v>412</v>
      </c>
      <c r="B414" s="98">
        <f t="shared" si="24"/>
        <v>6.0893349390553313</v>
      </c>
      <c r="C414" s="98">
        <v>0.08</v>
      </c>
      <c r="D414" s="2">
        <v>412</v>
      </c>
      <c r="E414" s="2">
        <f t="shared" si="25"/>
        <v>50</v>
      </c>
      <c r="F414" s="2">
        <f t="shared" si="26"/>
        <v>65</v>
      </c>
      <c r="G414" s="2">
        <f t="shared" si="27"/>
        <v>59</v>
      </c>
    </row>
    <row r="415" spans="1:7">
      <c r="A415" s="2">
        <v>413</v>
      </c>
      <c r="B415" s="98">
        <f t="shared" si="24"/>
        <v>6.096720429870472</v>
      </c>
      <c r="C415" s="98">
        <v>0.08</v>
      </c>
      <c r="D415" s="2">
        <v>413</v>
      </c>
      <c r="E415" s="2">
        <f t="shared" si="25"/>
        <v>50</v>
      </c>
      <c r="F415" s="2">
        <f t="shared" si="26"/>
        <v>65</v>
      </c>
      <c r="G415" s="2">
        <f t="shared" si="27"/>
        <v>59</v>
      </c>
    </row>
    <row r="416" spans="1:7">
      <c r="A416" s="2">
        <v>414</v>
      </c>
      <c r="B416" s="98">
        <f t="shared" si="24"/>
        <v>6.1040969848127409</v>
      </c>
      <c r="C416" s="98">
        <v>0.08</v>
      </c>
      <c r="D416" s="2">
        <v>414</v>
      </c>
      <c r="E416" s="2">
        <f t="shared" si="25"/>
        <v>50</v>
      </c>
      <c r="F416" s="2">
        <f t="shared" si="26"/>
        <v>65</v>
      </c>
      <c r="G416" s="2">
        <f t="shared" si="27"/>
        <v>60</v>
      </c>
    </row>
    <row r="417" spans="1:7">
      <c r="A417" s="2">
        <v>415</v>
      </c>
      <c r="B417" s="98">
        <f t="shared" si="24"/>
        <v>6.1114646362390079</v>
      </c>
      <c r="C417" s="98">
        <v>0.08</v>
      </c>
      <c r="D417" s="2">
        <v>415</v>
      </c>
      <c r="E417" s="2">
        <f t="shared" si="25"/>
        <v>50</v>
      </c>
      <c r="F417" s="2">
        <f t="shared" si="26"/>
        <v>65</v>
      </c>
      <c r="G417" s="2">
        <f t="shared" si="27"/>
        <v>60</v>
      </c>
    </row>
    <row r="418" spans="1:7">
      <c r="A418" s="2">
        <v>416</v>
      </c>
      <c r="B418" s="98">
        <f t="shared" si="24"/>
        <v>6.1188234163113409</v>
      </c>
      <c r="C418" s="98">
        <v>0.08</v>
      </c>
      <c r="D418" s="2">
        <v>416</v>
      </c>
      <c r="E418" s="2">
        <f t="shared" si="25"/>
        <v>50</v>
      </c>
      <c r="F418" s="2">
        <f t="shared" si="26"/>
        <v>65</v>
      </c>
      <c r="G418" s="2">
        <f t="shared" si="27"/>
        <v>60</v>
      </c>
    </row>
    <row r="419" spans="1:7">
      <c r="A419" s="2">
        <v>417</v>
      </c>
      <c r="B419" s="98">
        <f t="shared" si="24"/>
        <v>6.126173356998641</v>
      </c>
      <c r="C419" s="98">
        <v>0.08</v>
      </c>
      <c r="D419" s="2">
        <v>417</v>
      </c>
      <c r="E419" s="2">
        <f t="shared" si="25"/>
        <v>50</v>
      </c>
      <c r="F419" s="2">
        <f t="shared" si="26"/>
        <v>65</v>
      </c>
      <c r="G419" s="2">
        <f t="shared" si="27"/>
        <v>60</v>
      </c>
    </row>
    <row r="420" spans="1:7">
      <c r="A420" s="2">
        <v>418</v>
      </c>
      <c r="B420" s="98">
        <f t="shared" si="24"/>
        <v>6.1335144900782614</v>
      </c>
      <c r="C420" s="98">
        <v>0.08</v>
      </c>
      <c r="D420" s="2">
        <v>418</v>
      </c>
      <c r="E420" s="2">
        <f t="shared" si="25"/>
        <v>50</v>
      </c>
      <c r="F420" s="2">
        <f t="shared" si="26"/>
        <v>65</v>
      </c>
      <c r="G420" s="2">
        <f t="shared" si="27"/>
        <v>60</v>
      </c>
    </row>
    <row r="421" spans="1:7">
      <c r="A421" s="2">
        <v>419</v>
      </c>
      <c r="B421" s="98">
        <f t="shared" si="24"/>
        <v>6.1408468471376159</v>
      </c>
      <c r="C421" s="98">
        <v>0.08</v>
      </c>
      <c r="D421" s="2">
        <v>419</v>
      </c>
      <c r="E421" s="2">
        <f t="shared" si="25"/>
        <v>50</v>
      </c>
      <c r="F421" s="2">
        <f t="shared" si="26"/>
        <v>65</v>
      </c>
      <c r="G421" s="2">
        <f t="shared" si="27"/>
        <v>60</v>
      </c>
    </row>
    <row r="422" spans="1:7">
      <c r="A422" s="2">
        <v>420</v>
      </c>
      <c r="B422" s="98">
        <f t="shared" si="24"/>
        <v>6.1481704595757583</v>
      </c>
      <c r="C422" s="98">
        <v>0.08</v>
      </c>
      <c r="D422" s="2">
        <v>420</v>
      </c>
      <c r="E422" s="2">
        <f t="shared" si="25"/>
        <v>50</v>
      </c>
      <c r="F422" s="2">
        <f t="shared" si="26"/>
        <v>65</v>
      </c>
      <c r="G422" s="2">
        <f t="shared" si="27"/>
        <v>60</v>
      </c>
    </row>
    <row r="423" spans="1:7">
      <c r="A423" s="2">
        <v>421</v>
      </c>
      <c r="B423" s="98">
        <f t="shared" si="24"/>
        <v>6.1554853586049578</v>
      </c>
      <c r="C423" s="98">
        <v>0.08</v>
      </c>
      <c r="D423" s="2">
        <v>421</v>
      </c>
      <c r="E423" s="2">
        <f t="shared" si="25"/>
        <v>50</v>
      </c>
      <c r="F423" s="2">
        <f t="shared" si="26"/>
        <v>65</v>
      </c>
      <c r="G423" s="2">
        <f t="shared" si="27"/>
        <v>60</v>
      </c>
    </row>
    <row r="424" spans="1:7">
      <c r="A424" s="2">
        <v>422</v>
      </c>
      <c r="B424" s="98">
        <f t="shared" si="24"/>
        <v>6.1627915752522417</v>
      </c>
      <c r="C424" s="98">
        <v>0.08</v>
      </c>
      <c r="D424" s="2">
        <v>422</v>
      </c>
      <c r="E424" s="2">
        <f t="shared" si="25"/>
        <v>50</v>
      </c>
      <c r="F424" s="2">
        <f t="shared" si="26"/>
        <v>65</v>
      </c>
      <c r="G424" s="2">
        <f t="shared" si="27"/>
        <v>60</v>
      </c>
    </row>
    <row r="425" spans="1:7">
      <c r="A425" s="2">
        <v>423</v>
      </c>
      <c r="B425" s="98">
        <f t="shared" si="24"/>
        <v>6.1700891403609397</v>
      </c>
      <c r="C425" s="98">
        <v>0.08</v>
      </c>
      <c r="D425" s="2">
        <v>423</v>
      </c>
      <c r="E425" s="2">
        <f t="shared" si="25"/>
        <v>50</v>
      </c>
      <c r="F425" s="2">
        <f t="shared" si="26"/>
        <v>65</v>
      </c>
      <c r="G425" s="2">
        <f t="shared" si="27"/>
        <v>60</v>
      </c>
    </row>
    <row r="426" spans="1:7">
      <c r="A426" s="2">
        <v>424</v>
      </c>
      <c r="B426" s="98">
        <f t="shared" si="24"/>
        <v>6.1773780845921999</v>
      </c>
      <c r="C426" s="98">
        <v>0.08</v>
      </c>
      <c r="D426" s="2">
        <v>424</v>
      </c>
      <c r="E426" s="2">
        <f t="shared" si="25"/>
        <v>50</v>
      </c>
      <c r="F426" s="2">
        <f t="shared" si="26"/>
        <v>65</v>
      </c>
      <c r="G426" s="2">
        <f t="shared" si="27"/>
        <v>60</v>
      </c>
    </row>
    <row r="427" spans="1:7">
      <c r="A427" s="2">
        <v>425</v>
      </c>
      <c r="B427" s="98">
        <f t="shared" si="24"/>
        <v>6.1846584384264913</v>
      </c>
      <c r="C427" s="98">
        <v>0.08</v>
      </c>
      <c r="D427" s="2">
        <v>425</v>
      </c>
      <c r="E427" s="2">
        <f t="shared" si="25"/>
        <v>50</v>
      </c>
      <c r="F427" s="2">
        <f t="shared" si="26"/>
        <v>65</v>
      </c>
      <c r="G427" s="2">
        <f t="shared" si="27"/>
        <v>60</v>
      </c>
    </row>
    <row r="428" spans="1:7">
      <c r="A428" s="2">
        <v>426</v>
      </c>
      <c r="B428" s="98">
        <f t="shared" si="24"/>
        <v>6.1919302321650882</v>
      </c>
      <c r="C428" s="98">
        <v>0.08</v>
      </c>
      <c r="D428" s="2">
        <v>426</v>
      </c>
      <c r="E428" s="2">
        <f t="shared" si="25"/>
        <v>50</v>
      </c>
      <c r="F428" s="2">
        <f t="shared" si="26"/>
        <v>65</v>
      </c>
      <c r="G428" s="2">
        <f t="shared" si="27"/>
        <v>60</v>
      </c>
    </row>
    <row r="429" spans="1:7">
      <c r="A429" s="2">
        <v>427</v>
      </c>
      <c r="B429" s="98">
        <f t="shared" si="24"/>
        <v>6.1991934959315476</v>
      </c>
      <c r="C429" s="98">
        <v>0.08</v>
      </c>
      <c r="D429" s="2">
        <v>427</v>
      </c>
      <c r="E429" s="2">
        <f t="shared" si="25"/>
        <v>50</v>
      </c>
      <c r="F429" s="2">
        <f t="shared" si="26"/>
        <v>65</v>
      </c>
      <c r="G429" s="2">
        <f t="shared" si="27"/>
        <v>60</v>
      </c>
    </row>
    <row r="430" spans="1:7">
      <c r="A430" s="2">
        <v>428</v>
      </c>
      <c r="B430" s="98">
        <f t="shared" si="24"/>
        <v>6.2064482596731603</v>
      </c>
      <c r="C430" s="98">
        <v>0.08</v>
      </c>
      <c r="D430" s="2">
        <v>428</v>
      </c>
      <c r="E430" s="2">
        <f t="shared" si="25"/>
        <v>50</v>
      </c>
      <c r="F430" s="2">
        <f t="shared" si="26"/>
        <v>65</v>
      </c>
      <c r="G430" s="2">
        <f t="shared" si="27"/>
        <v>60</v>
      </c>
    </row>
    <row r="431" spans="1:7">
      <c r="A431" s="2">
        <v>429</v>
      </c>
      <c r="B431" s="98">
        <f t="shared" si="24"/>
        <v>6.2136945531623935</v>
      </c>
      <c r="C431" s="98">
        <v>0.08</v>
      </c>
      <c r="D431" s="2">
        <v>429</v>
      </c>
      <c r="E431" s="2">
        <f t="shared" si="25"/>
        <v>50</v>
      </c>
      <c r="F431" s="2">
        <f t="shared" si="26"/>
        <v>65</v>
      </c>
      <c r="G431" s="2">
        <f t="shared" si="27"/>
        <v>60</v>
      </c>
    </row>
    <row r="432" spans="1:7">
      <c r="A432" s="2">
        <v>430</v>
      </c>
      <c r="B432" s="98">
        <f t="shared" si="24"/>
        <v>6.2209324059983162</v>
      </c>
      <c r="C432" s="98">
        <v>0.08</v>
      </c>
      <c r="D432" s="2">
        <v>430</v>
      </c>
      <c r="E432" s="2">
        <f t="shared" si="25"/>
        <v>50</v>
      </c>
      <c r="F432" s="2">
        <f t="shared" si="26"/>
        <v>65</v>
      </c>
      <c r="G432" s="2">
        <f t="shared" si="27"/>
        <v>60</v>
      </c>
    </row>
    <row r="433" spans="1:7">
      <c r="A433" s="2">
        <v>431</v>
      </c>
      <c r="B433" s="98">
        <f t="shared" si="24"/>
        <v>6.2281618476080078</v>
      </c>
      <c r="C433" s="98">
        <v>0.08</v>
      </c>
      <c r="D433" s="2">
        <v>431</v>
      </c>
      <c r="E433" s="2">
        <f t="shared" si="25"/>
        <v>50</v>
      </c>
      <c r="F433" s="2">
        <f t="shared" si="26"/>
        <v>65</v>
      </c>
      <c r="G433" s="2">
        <f t="shared" si="27"/>
        <v>60</v>
      </c>
    </row>
    <row r="434" spans="1:7">
      <c r="A434" s="2">
        <v>432</v>
      </c>
      <c r="B434" s="98">
        <f t="shared" si="24"/>
        <v>6.2353829072479581</v>
      </c>
      <c r="C434" s="98">
        <v>0.08</v>
      </c>
      <c r="D434" s="2">
        <v>432</v>
      </c>
      <c r="E434" s="2">
        <f t="shared" si="25"/>
        <v>50</v>
      </c>
      <c r="F434" s="2">
        <f t="shared" si="26"/>
        <v>65</v>
      </c>
      <c r="G434" s="2">
        <f t="shared" si="27"/>
        <v>60</v>
      </c>
    </row>
    <row r="435" spans="1:7">
      <c r="A435" s="2">
        <v>433</v>
      </c>
      <c r="B435" s="98">
        <f t="shared" si="24"/>
        <v>6.2425956140054435</v>
      </c>
      <c r="C435" s="98">
        <v>0.08</v>
      </c>
      <c r="D435" s="2">
        <v>433</v>
      </c>
      <c r="E435" s="2">
        <f t="shared" si="25"/>
        <v>50</v>
      </c>
      <c r="F435" s="2">
        <f t="shared" si="26"/>
        <v>65</v>
      </c>
      <c r="G435" s="2">
        <f t="shared" si="27"/>
        <v>60</v>
      </c>
    </row>
    <row r="436" spans="1:7">
      <c r="A436" s="2">
        <v>434</v>
      </c>
      <c r="B436" s="98">
        <f t="shared" si="24"/>
        <v>6.2497999967998981</v>
      </c>
      <c r="C436" s="98">
        <v>0.08</v>
      </c>
      <c r="D436" s="2">
        <v>434</v>
      </c>
      <c r="E436" s="2">
        <f t="shared" si="25"/>
        <v>50</v>
      </c>
      <c r="F436" s="2">
        <f t="shared" si="26"/>
        <v>65</v>
      </c>
      <c r="G436" s="2">
        <f t="shared" si="27"/>
        <v>60</v>
      </c>
    </row>
    <row r="437" spans="1:7">
      <c r="A437" s="2">
        <v>435</v>
      </c>
      <c r="B437" s="98">
        <f t="shared" si="24"/>
        <v>6.2569960843842631</v>
      </c>
      <c r="C437" s="98">
        <v>0.08</v>
      </c>
      <c r="D437" s="2">
        <v>435</v>
      </c>
      <c r="E437" s="2">
        <f t="shared" si="25"/>
        <v>50</v>
      </c>
      <c r="F437" s="2">
        <f t="shared" si="26"/>
        <v>65</v>
      </c>
      <c r="G437" s="2">
        <f t="shared" si="27"/>
        <v>60</v>
      </c>
    </row>
    <row r="438" spans="1:7">
      <c r="A438" s="2">
        <v>436</v>
      </c>
      <c r="B438" s="98">
        <f t="shared" si="24"/>
        <v>6.2641839053463304</v>
      </c>
      <c r="C438" s="98">
        <v>0.08</v>
      </c>
      <c r="D438" s="2">
        <v>436</v>
      </c>
      <c r="E438" s="2">
        <f t="shared" si="25"/>
        <v>50</v>
      </c>
      <c r="F438" s="2">
        <f t="shared" si="26"/>
        <v>65</v>
      </c>
      <c r="G438" s="2">
        <f t="shared" si="27"/>
        <v>60</v>
      </c>
    </row>
    <row r="439" spans="1:7">
      <c r="A439" s="2">
        <v>437</v>
      </c>
      <c r="B439" s="98">
        <f t="shared" si="24"/>
        <v>6.2713634881100617</v>
      </c>
      <c r="C439" s="98">
        <v>0.08</v>
      </c>
      <c r="D439" s="2">
        <v>437</v>
      </c>
      <c r="E439" s="2">
        <f t="shared" si="25"/>
        <v>50</v>
      </c>
      <c r="F439" s="2">
        <f t="shared" si="26"/>
        <v>65</v>
      </c>
      <c r="G439" s="2">
        <f t="shared" si="27"/>
        <v>60</v>
      </c>
    </row>
    <row r="440" spans="1:7">
      <c r="A440" s="2">
        <v>438</v>
      </c>
      <c r="B440" s="98">
        <f t="shared" si="24"/>
        <v>6.2785348609369045</v>
      </c>
      <c r="C440" s="98">
        <v>0.08</v>
      </c>
      <c r="D440" s="2">
        <v>438</v>
      </c>
      <c r="E440" s="2">
        <f t="shared" si="25"/>
        <v>50</v>
      </c>
      <c r="F440" s="2">
        <f t="shared" si="26"/>
        <v>65</v>
      </c>
      <c r="G440" s="2">
        <f t="shared" si="27"/>
        <v>60</v>
      </c>
    </row>
    <row r="441" spans="1:7">
      <c r="A441" s="2">
        <v>439</v>
      </c>
      <c r="B441" s="98">
        <f t="shared" si="24"/>
        <v>6.2856980519270893</v>
      </c>
      <c r="C441" s="98">
        <v>0.08</v>
      </c>
      <c r="D441" s="2">
        <v>439</v>
      </c>
      <c r="E441" s="2">
        <f t="shared" si="25"/>
        <v>50</v>
      </c>
      <c r="F441" s="2">
        <f t="shared" si="26"/>
        <v>65</v>
      </c>
      <c r="G441" s="2">
        <f t="shared" si="27"/>
        <v>60</v>
      </c>
    </row>
    <row r="442" spans="1:7">
      <c r="A442" s="2">
        <v>440</v>
      </c>
      <c r="B442" s="98">
        <f t="shared" si="24"/>
        <v>6.2928530890209089</v>
      </c>
      <c r="C442" s="98">
        <v>0.08</v>
      </c>
      <c r="D442" s="2">
        <v>440</v>
      </c>
      <c r="E442" s="2">
        <f t="shared" si="25"/>
        <v>50</v>
      </c>
      <c r="F442" s="2">
        <f t="shared" si="26"/>
        <v>65</v>
      </c>
      <c r="G442" s="2">
        <f t="shared" si="27"/>
        <v>60</v>
      </c>
    </row>
    <row r="443" spans="1:7">
      <c r="A443" s="2">
        <v>441</v>
      </c>
      <c r="B443" s="98">
        <f t="shared" si="24"/>
        <v>6.3</v>
      </c>
      <c r="C443" s="98">
        <v>0.08</v>
      </c>
      <c r="D443" s="2">
        <v>441</v>
      </c>
      <c r="E443" s="2">
        <f t="shared" si="25"/>
        <v>50</v>
      </c>
      <c r="F443" s="2">
        <f t="shared" si="26"/>
        <v>65</v>
      </c>
      <c r="G443" s="2">
        <f t="shared" si="27"/>
        <v>60</v>
      </c>
    </row>
    <row r="444" spans="1:7">
      <c r="A444" s="2">
        <v>442</v>
      </c>
      <c r="B444" s="98">
        <f t="shared" si="24"/>
        <v>6.3071388124885912</v>
      </c>
      <c r="C444" s="98">
        <v>0.08</v>
      </c>
      <c r="D444" s="2">
        <v>442</v>
      </c>
      <c r="E444" s="2">
        <f t="shared" si="25"/>
        <v>50</v>
      </c>
      <c r="F444" s="2">
        <f t="shared" si="26"/>
        <v>65</v>
      </c>
      <c r="G444" s="2">
        <f t="shared" si="27"/>
        <v>60</v>
      </c>
    </row>
    <row r="445" spans="1:7">
      <c r="A445" s="2">
        <v>443</v>
      </c>
      <c r="B445" s="98">
        <f t="shared" si="24"/>
        <v>6.3142695539547562</v>
      </c>
      <c r="C445" s="98">
        <v>0.08</v>
      </c>
      <c r="D445" s="2">
        <v>443</v>
      </c>
      <c r="E445" s="2">
        <f t="shared" si="25"/>
        <v>50</v>
      </c>
      <c r="F445" s="2">
        <f t="shared" si="26"/>
        <v>65</v>
      </c>
      <c r="G445" s="2">
        <f t="shared" si="27"/>
        <v>60</v>
      </c>
    </row>
    <row r="446" spans="1:7">
      <c r="A446" s="2">
        <v>444</v>
      </c>
      <c r="B446" s="98">
        <f t="shared" si="24"/>
        <v>6.321392251711643</v>
      </c>
      <c r="C446" s="98">
        <v>0.08</v>
      </c>
      <c r="D446" s="2">
        <v>444</v>
      </c>
      <c r="E446" s="2">
        <f t="shared" si="25"/>
        <v>50</v>
      </c>
      <c r="F446" s="2">
        <f t="shared" si="26"/>
        <v>65</v>
      </c>
      <c r="G446" s="2">
        <f t="shared" si="27"/>
        <v>60</v>
      </c>
    </row>
    <row r="447" spans="1:7">
      <c r="A447" s="2">
        <v>445</v>
      </c>
      <c r="B447" s="98">
        <f t="shared" si="24"/>
        <v>6.328506932918696</v>
      </c>
      <c r="C447" s="98">
        <v>0.08</v>
      </c>
      <c r="D447" s="2">
        <v>445</v>
      </c>
      <c r="E447" s="2">
        <f t="shared" si="25"/>
        <v>50</v>
      </c>
      <c r="F447" s="2">
        <f t="shared" si="26"/>
        <v>65</v>
      </c>
      <c r="G447" s="2">
        <f t="shared" si="27"/>
        <v>60</v>
      </c>
    </row>
    <row r="448" spans="1:7">
      <c r="A448" s="2">
        <v>446</v>
      </c>
      <c r="B448" s="98">
        <f t="shared" si="24"/>
        <v>6.3356136245828623</v>
      </c>
      <c r="C448" s="98">
        <v>0.08</v>
      </c>
      <c r="D448" s="2">
        <v>446</v>
      </c>
      <c r="E448" s="2">
        <f t="shared" si="25"/>
        <v>50</v>
      </c>
      <c r="F448" s="2">
        <f t="shared" si="26"/>
        <v>65</v>
      </c>
      <c r="G448" s="2">
        <f t="shared" si="27"/>
        <v>60</v>
      </c>
    </row>
    <row r="449" spans="1:7">
      <c r="A449" s="2">
        <v>447</v>
      </c>
      <c r="B449" s="98">
        <f t="shared" si="24"/>
        <v>6.3427123535597918</v>
      </c>
      <c r="C449" s="98">
        <v>0.08</v>
      </c>
      <c r="D449" s="2">
        <v>447</v>
      </c>
      <c r="E449" s="2">
        <f t="shared" si="25"/>
        <v>50</v>
      </c>
      <c r="F449" s="2">
        <f t="shared" si="26"/>
        <v>65</v>
      </c>
      <c r="G449" s="2">
        <f t="shared" si="27"/>
        <v>60</v>
      </c>
    </row>
    <row r="450" spans="1:7">
      <c r="A450" s="2">
        <v>448</v>
      </c>
      <c r="B450" s="98">
        <f t="shared" si="24"/>
        <v>6.3498031465550175</v>
      </c>
      <c r="C450" s="98">
        <v>0.08</v>
      </c>
      <c r="D450" s="2">
        <v>448</v>
      </c>
      <c r="E450" s="2">
        <f t="shared" si="25"/>
        <v>50</v>
      </c>
      <c r="F450" s="2">
        <f t="shared" si="26"/>
        <v>65</v>
      </c>
      <c r="G450" s="2">
        <f t="shared" si="27"/>
        <v>60</v>
      </c>
    </row>
    <row r="451" spans="1:7">
      <c r="A451" s="2">
        <v>449</v>
      </c>
      <c r="B451" s="98">
        <f t="shared" ref="B451:B514" si="28">0.3*SQRT(A451)</f>
        <v>6.3568860301251275</v>
      </c>
      <c r="C451" s="98">
        <v>0.08</v>
      </c>
      <c r="D451" s="2">
        <v>449</v>
      </c>
      <c r="E451" s="2">
        <f t="shared" ref="E451:E514" si="29">IF(A451&lt;0.4,15,IF(A451&lt;3,20,IF(A451&lt;15,25,IF(A451&lt;43,32,IF(A451&lt;100,40,IF(A451&lt;450,50,IF(A451&lt;1300,65,IF(A451&lt;3500,80,IF(A451&lt;12000,100)))))))))</f>
        <v>50</v>
      </c>
      <c r="F451" s="2">
        <f t="shared" si="26"/>
        <v>65</v>
      </c>
      <c r="G451" s="2">
        <f t="shared" si="27"/>
        <v>60</v>
      </c>
    </row>
    <row r="452" spans="1:7">
      <c r="A452" s="2">
        <v>450</v>
      </c>
      <c r="B452" s="98">
        <f t="shared" si="28"/>
        <v>6.3639610306789276</v>
      </c>
      <c r="C452" s="98">
        <v>0.08</v>
      </c>
      <c r="D452" s="2">
        <v>450</v>
      </c>
      <c r="E452" s="2">
        <f t="shared" si="29"/>
        <v>65</v>
      </c>
      <c r="F452" s="2">
        <f t="shared" ref="F452:F515" si="30">IF(G452&lt;15,15,IF(G452&lt;20,20,IF(G452&lt;=25,25,IF(G452&lt;=32,32,IF(G452&lt;=40,40,IF(G452&lt;=50,50,IF(G452&lt;=65,65,IF(G452&lt;=80,80,IF(G452&lt;=100,100)))))))))</f>
        <v>65</v>
      </c>
      <c r="G452" s="2">
        <f t="shared" ref="G452:G515" si="31">ROUNDUP(1000*((B452/1000)/(55.934*C452^0.571))^(1/2.714),0)</f>
        <v>60</v>
      </c>
    </row>
    <row r="453" spans="1:7">
      <c r="A453" s="2">
        <v>451</v>
      </c>
      <c r="B453" s="98">
        <f t="shared" si="28"/>
        <v>6.3710281744785906</v>
      </c>
      <c r="C453" s="98">
        <v>0.08</v>
      </c>
      <c r="D453" s="2">
        <v>451</v>
      </c>
      <c r="E453" s="2">
        <f t="shared" si="29"/>
        <v>65</v>
      </c>
      <c r="F453" s="2">
        <f t="shared" si="30"/>
        <v>65</v>
      </c>
      <c r="G453" s="2">
        <f t="shared" si="31"/>
        <v>60</v>
      </c>
    </row>
    <row r="454" spans="1:7">
      <c r="A454" s="2">
        <v>452</v>
      </c>
      <c r="B454" s="98">
        <f t="shared" si="28"/>
        <v>6.3780874876407898</v>
      </c>
      <c r="C454" s="98">
        <v>0.08</v>
      </c>
      <c r="D454" s="2">
        <v>452</v>
      </c>
      <c r="E454" s="2">
        <f t="shared" si="29"/>
        <v>65</v>
      </c>
      <c r="F454" s="2">
        <f t="shared" si="30"/>
        <v>65</v>
      </c>
      <c r="G454" s="2">
        <f t="shared" si="31"/>
        <v>60</v>
      </c>
    </row>
    <row r="455" spans="1:7">
      <c r="A455" s="2">
        <v>453</v>
      </c>
      <c r="B455" s="98">
        <f t="shared" si="28"/>
        <v>6.3851389961378286</v>
      </c>
      <c r="C455" s="98">
        <v>0.08</v>
      </c>
      <c r="D455" s="2">
        <v>453</v>
      </c>
      <c r="E455" s="2">
        <f t="shared" si="29"/>
        <v>65</v>
      </c>
      <c r="F455" s="2">
        <f t="shared" si="30"/>
        <v>65</v>
      </c>
      <c r="G455" s="2">
        <f t="shared" si="31"/>
        <v>60</v>
      </c>
    </row>
    <row r="456" spans="1:7">
      <c r="A456" s="2">
        <v>454</v>
      </c>
      <c r="B456" s="98">
        <f t="shared" si="28"/>
        <v>6.3921827257987545</v>
      </c>
      <c r="C456" s="98">
        <v>0.08</v>
      </c>
      <c r="D456" s="2">
        <v>454</v>
      </c>
      <c r="E456" s="2">
        <f t="shared" si="29"/>
        <v>65</v>
      </c>
      <c r="F456" s="2">
        <f t="shared" si="30"/>
        <v>65</v>
      </c>
      <c r="G456" s="2">
        <f t="shared" si="31"/>
        <v>61</v>
      </c>
    </row>
    <row r="457" spans="1:7">
      <c r="A457" s="2">
        <v>455</v>
      </c>
      <c r="B457" s="98">
        <f t="shared" si="28"/>
        <v>6.3992187023104625</v>
      </c>
      <c r="C457" s="98">
        <v>0.08</v>
      </c>
      <c r="D457" s="2">
        <v>455</v>
      </c>
      <c r="E457" s="2">
        <f t="shared" si="29"/>
        <v>65</v>
      </c>
      <c r="F457" s="2">
        <f t="shared" si="30"/>
        <v>65</v>
      </c>
      <c r="G457" s="2">
        <f t="shared" si="31"/>
        <v>61</v>
      </c>
    </row>
    <row r="458" spans="1:7">
      <c r="A458" s="2">
        <v>456</v>
      </c>
      <c r="B458" s="98">
        <f t="shared" si="28"/>
        <v>6.4062469512187867</v>
      </c>
      <c r="C458" s="98">
        <v>0.08</v>
      </c>
      <c r="D458" s="2">
        <v>456</v>
      </c>
      <c r="E458" s="2">
        <f t="shared" si="29"/>
        <v>65</v>
      </c>
      <c r="F458" s="2">
        <f t="shared" si="30"/>
        <v>65</v>
      </c>
      <c r="G458" s="2">
        <f t="shared" si="31"/>
        <v>61</v>
      </c>
    </row>
    <row r="459" spans="1:7">
      <c r="A459" s="2">
        <v>457</v>
      </c>
      <c r="B459" s="98">
        <f t="shared" si="28"/>
        <v>6.4132674979295841</v>
      </c>
      <c r="C459" s="98">
        <v>0.08</v>
      </c>
      <c r="D459" s="2">
        <v>457</v>
      </c>
      <c r="E459" s="2">
        <f t="shared" si="29"/>
        <v>65</v>
      </c>
      <c r="F459" s="2">
        <f t="shared" si="30"/>
        <v>65</v>
      </c>
      <c r="G459" s="2">
        <f t="shared" si="31"/>
        <v>61</v>
      </c>
    </row>
    <row r="460" spans="1:7">
      <c r="A460" s="2">
        <v>458</v>
      </c>
      <c r="B460" s="98">
        <f t="shared" si="28"/>
        <v>6.4202803677098084</v>
      </c>
      <c r="C460" s="98">
        <v>0.08</v>
      </c>
      <c r="D460" s="2">
        <v>458</v>
      </c>
      <c r="E460" s="2">
        <f t="shared" si="29"/>
        <v>65</v>
      </c>
      <c r="F460" s="2">
        <f t="shared" si="30"/>
        <v>65</v>
      </c>
      <c r="G460" s="2">
        <f t="shared" si="31"/>
        <v>61</v>
      </c>
    </row>
    <row r="461" spans="1:7">
      <c r="A461" s="2">
        <v>459</v>
      </c>
      <c r="B461" s="98">
        <f t="shared" si="28"/>
        <v>6.4272855856885647</v>
      </c>
      <c r="C461" s="98">
        <v>0.08</v>
      </c>
      <c r="D461" s="2">
        <v>459</v>
      </c>
      <c r="E461" s="2">
        <f t="shared" si="29"/>
        <v>65</v>
      </c>
      <c r="F461" s="2">
        <f t="shared" si="30"/>
        <v>65</v>
      </c>
      <c r="G461" s="2">
        <f t="shared" si="31"/>
        <v>61</v>
      </c>
    </row>
    <row r="462" spans="1:7">
      <c r="A462" s="2">
        <v>460</v>
      </c>
      <c r="B462" s="98">
        <f t="shared" si="28"/>
        <v>6.4342831768581643</v>
      </c>
      <c r="C462" s="98">
        <v>0.08</v>
      </c>
      <c r="D462" s="2">
        <v>460</v>
      </c>
      <c r="E462" s="2">
        <f t="shared" si="29"/>
        <v>65</v>
      </c>
      <c r="F462" s="2">
        <f t="shared" si="30"/>
        <v>65</v>
      </c>
      <c r="G462" s="2">
        <f t="shared" si="31"/>
        <v>61</v>
      </c>
    </row>
    <row r="463" spans="1:7">
      <c r="A463" s="2">
        <v>461</v>
      </c>
      <c r="B463" s="98">
        <f t="shared" si="28"/>
        <v>6.4412731660751659</v>
      </c>
      <c r="C463" s="98">
        <v>0.08</v>
      </c>
      <c r="D463" s="2">
        <v>461</v>
      </c>
      <c r="E463" s="2">
        <f t="shared" si="29"/>
        <v>65</v>
      </c>
      <c r="F463" s="2">
        <f t="shared" si="30"/>
        <v>65</v>
      </c>
      <c r="G463" s="2">
        <f t="shared" si="31"/>
        <v>61</v>
      </c>
    </row>
    <row r="464" spans="1:7">
      <c r="A464" s="2">
        <v>462</v>
      </c>
      <c r="B464" s="98">
        <f t="shared" si="28"/>
        <v>6.4482555780614028</v>
      </c>
      <c r="C464" s="98">
        <v>0.08</v>
      </c>
      <c r="D464" s="2">
        <v>462</v>
      </c>
      <c r="E464" s="2">
        <f t="shared" si="29"/>
        <v>65</v>
      </c>
      <c r="F464" s="2">
        <f t="shared" si="30"/>
        <v>65</v>
      </c>
      <c r="G464" s="2">
        <f t="shared" si="31"/>
        <v>61</v>
      </c>
    </row>
    <row r="465" spans="1:7">
      <c r="A465" s="2">
        <v>463</v>
      </c>
      <c r="B465" s="98">
        <f t="shared" si="28"/>
        <v>6.455230437405004</v>
      </c>
      <c r="C465" s="98">
        <v>0.08</v>
      </c>
      <c r="D465" s="2">
        <v>463</v>
      </c>
      <c r="E465" s="2">
        <f t="shared" si="29"/>
        <v>65</v>
      </c>
      <c r="F465" s="2">
        <f t="shared" si="30"/>
        <v>65</v>
      </c>
      <c r="G465" s="2">
        <f t="shared" si="31"/>
        <v>61</v>
      </c>
    </row>
    <row r="466" spans="1:7">
      <c r="A466" s="2">
        <v>464</v>
      </c>
      <c r="B466" s="98">
        <f t="shared" si="28"/>
        <v>6.4621977685614045</v>
      </c>
      <c r="C466" s="98">
        <v>0.08</v>
      </c>
      <c r="D466" s="2">
        <v>464</v>
      </c>
      <c r="E466" s="2">
        <f t="shared" si="29"/>
        <v>65</v>
      </c>
      <c r="F466" s="2">
        <f t="shared" si="30"/>
        <v>65</v>
      </c>
      <c r="G466" s="2">
        <f t="shared" si="31"/>
        <v>61</v>
      </c>
    </row>
    <row r="467" spans="1:7">
      <c r="A467" s="2">
        <v>465</v>
      </c>
      <c r="B467" s="98">
        <f t="shared" si="28"/>
        <v>6.4691575958543472</v>
      </c>
      <c r="C467" s="98">
        <v>0.08</v>
      </c>
      <c r="D467" s="2">
        <v>465</v>
      </c>
      <c r="E467" s="2">
        <f t="shared" si="29"/>
        <v>65</v>
      </c>
      <c r="F467" s="2">
        <f t="shared" si="30"/>
        <v>65</v>
      </c>
      <c r="G467" s="2">
        <f t="shared" si="31"/>
        <v>61</v>
      </c>
    </row>
    <row r="468" spans="1:7">
      <c r="A468" s="2">
        <v>466</v>
      </c>
      <c r="B468" s="98">
        <f t="shared" si="28"/>
        <v>6.4761099434768701</v>
      </c>
      <c r="C468" s="98">
        <v>0.08</v>
      </c>
      <c r="D468" s="2">
        <v>466</v>
      </c>
      <c r="E468" s="2">
        <f t="shared" si="29"/>
        <v>65</v>
      </c>
      <c r="F468" s="2">
        <f t="shared" si="30"/>
        <v>65</v>
      </c>
      <c r="G468" s="2">
        <f t="shared" si="31"/>
        <v>61</v>
      </c>
    </row>
    <row r="469" spans="1:7">
      <c r="A469" s="2">
        <v>467</v>
      </c>
      <c r="B469" s="98">
        <f t="shared" si="28"/>
        <v>6.4830548354922923</v>
      </c>
      <c r="C469" s="98">
        <v>0.08</v>
      </c>
      <c r="D469" s="2">
        <v>467</v>
      </c>
      <c r="E469" s="2">
        <f t="shared" si="29"/>
        <v>65</v>
      </c>
      <c r="F469" s="2">
        <f t="shared" si="30"/>
        <v>65</v>
      </c>
      <c r="G469" s="2">
        <f t="shared" si="31"/>
        <v>61</v>
      </c>
    </row>
    <row r="470" spans="1:7">
      <c r="A470" s="2">
        <v>468</v>
      </c>
      <c r="B470" s="98">
        <f t="shared" si="28"/>
        <v>6.4899922958351812</v>
      </c>
      <c r="C470" s="98">
        <v>0.08</v>
      </c>
      <c r="D470" s="2">
        <v>468</v>
      </c>
      <c r="E470" s="2">
        <f t="shared" si="29"/>
        <v>65</v>
      </c>
      <c r="F470" s="2">
        <f t="shared" si="30"/>
        <v>65</v>
      </c>
      <c r="G470" s="2">
        <f t="shared" si="31"/>
        <v>61</v>
      </c>
    </row>
    <row r="471" spans="1:7">
      <c r="A471" s="2">
        <v>469</v>
      </c>
      <c r="B471" s="98">
        <f t="shared" si="28"/>
        <v>6.4969223483123137</v>
      </c>
      <c r="C471" s="98">
        <v>0.08</v>
      </c>
      <c r="D471" s="2">
        <v>469</v>
      </c>
      <c r="E471" s="2">
        <f t="shared" si="29"/>
        <v>65</v>
      </c>
      <c r="F471" s="2">
        <f t="shared" si="30"/>
        <v>65</v>
      </c>
      <c r="G471" s="2">
        <f t="shared" si="31"/>
        <v>61</v>
      </c>
    </row>
    <row r="472" spans="1:7">
      <c r="A472" s="2">
        <v>470</v>
      </c>
      <c r="B472" s="98">
        <f t="shared" si="28"/>
        <v>6.5038450166036403</v>
      </c>
      <c r="C472" s="98">
        <v>0.08</v>
      </c>
      <c r="D472" s="2">
        <v>470</v>
      </c>
      <c r="E472" s="2">
        <f t="shared" si="29"/>
        <v>65</v>
      </c>
      <c r="F472" s="2">
        <f t="shared" si="30"/>
        <v>65</v>
      </c>
      <c r="G472" s="2">
        <f t="shared" si="31"/>
        <v>61</v>
      </c>
    </row>
    <row r="473" spans="1:7">
      <c r="A473" s="2">
        <v>471</v>
      </c>
      <c r="B473" s="98">
        <f t="shared" si="28"/>
        <v>6.5107603242632122</v>
      </c>
      <c r="C473" s="98">
        <v>0.08</v>
      </c>
      <c r="D473" s="2">
        <v>471</v>
      </c>
      <c r="E473" s="2">
        <f t="shared" si="29"/>
        <v>65</v>
      </c>
      <c r="F473" s="2">
        <f t="shared" si="30"/>
        <v>65</v>
      </c>
      <c r="G473" s="2">
        <f t="shared" si="31"/>
        <v>61</v>
      </c>
    </row>
    <row r="474" spans="1:7">
      <c r="A474" s="2">
        <v>472</v>
      </c>
      <c r="B474" s="98">
        <f t="shared" si="28"/>
        <v>6.5176682947201288</v>
      </c>
      <c r="C474" s="98">
        <v>0.08</v>
      </c>
      <c r="D474" s="2">
        <v>472</v>
      </c>
      <c r="E474" s="2">
        <f t="shared" si="29"/>
        <v>65</v>
      </c>
      <c r="F474" s="2">
        <f t="shared" si="30"/>
        <v>65</v>
      </c>
      <c r="G474" s="2">
        <f t="shared" si="31"/>
        <v>61</v>
      </c>
    </row>
    <row r="475" spans="1:7">
      <c r="A475" s="2">
        <v>473</v>
      </c>
      <c r="B475" s="98">
        <f t="shared" si="28"/>
        <v>6.5245689512794636</v>
      </c>
      <c r="C475" s="98">
        <v>0.08</v>
      </c>
      <c r="D475" s="2">
        <v>473</v>
      </c>
      <c r="E475" s="2">
        <f t="shared" si="29"/>
        <v>65</v>
      </c>
      <c r="F475" s="2">
        <f t="shared" si="30"/>
        <v>65</v>
      </c>
      <c r="G475" s="2">
        <f t="shared" si="31"/>
        <v>61</v>
      </c>
    </row>
    <row r="476" spans="1:7">
      <c r="A476" s="2">
        <v>474</v>
      </c>
      <c r="B476" s="98">
        <f t="shared" si="28"/>
        <v>6.5314623171231716</v>
      </c>
      <c r="C476" s="98">
        <v>0.08</v>
      </c>
      <c r="D476" s="2">
        <v>474</v>
      </c>
      <c r="E476" s="2">
        <f t="shared" si="29"/>
        <v>65</v>
      </c>
      <c r="F476" s="2">
        <f t="shared" si="30"/>
        <v>65</v>
      </c>
      <c r="G476" s="2">
        <f t="shared" si="31"/>
        <v>61</v>
      </c>
    </row>
    <row r="477" spans="1:7">
      <c r="A477" s="2">
        <v>475</v>
      </c>
      <c r="B477" s="98">
        <f t="shared" si="28"/>
        <v>6.5383484153110105</v>
      </c>
      <c r="C477" s="98">
        <v>0.08</v>
      </c>
      <c r="D477" s="2">
        <v>475</v>
      </c>
      <c r="E477" s="2">
        <f t="shared" si="29"/>
        <v>65</v>
      </c>
      <c r="F477" s="2">
        <f t="shared" si="30"/>
        <v>65</v>
      </c>
      <c r="G477" s="2">
        <f t="shared" si="31"/>
        <v>61</v>
      </c>
    </row>
    <row r="478" spans="1:7">
      <c r="A478" s="2">
        <v>476</v>
      </c>
      <c r="B478" s="98">
        <f t="shared" si="28"/>
        <v>6.5452272687814279</v>
      </c>
      <c r="C478" s="98">
        <v>0.08</v>
      </c>
      <c r="D478" s="2">
        <v>476</v>
      </c>
      <c r="E478" s="2">
        <f t="shared" si="29"/>
        <v>65</v>
      </c>
      <c r="F478" s="2">
        <f t="shared" si="30"/>
        <v>65</v>
      </c>
      <c r="G478" s="2">
        <f t="shared" si="31"/>
        <v>61</v>
      </c>
    </row>
    <row r="479" spans="1:7">
      <c r="A479" s="2">
        <v>477</v>
      </c>
      <c r="B479" s="98">
        <f t="shared" si="28"/>
        <v>6.5520989003524663</v>
      </c>
      <c r="C479" s="98">
        <v>0.08</v>
      </c>
      <c r="D479" s="2">
        <v>477</v>
      </c>
      <c r="E479" s="2">
        <f t="shared" si="29"/>
        <v>65</v>
      </c>
      <c r="F479" s="2">
        <f t="shared" si="30"/>
        <v>65</v>
      </c>
      <c r="G479" s="2">
        <f t="shared" si="31"/>
        <v>61</v>
      </c>
    </row>
    <row r="480" spans="1:7">
      <c r="A480" s="2">
        <v>478</v>
      </c>
      <c r="B480" s="98">
        <f t="shared" si="28"/>
        <v>6.5589633327226338</v>
      </c>
      <c r="C480" s="98">
        <v>0.08</v>
      </c>
      <c r="D480" s="2">
        <v>478</v>
      </c>
      <c r="E480" s="2">
        <f t="shared" si="29"/>
        <v>65</v>
      </c>
      <c r="F480" s="2">
        <f t="shared" si="30"/>
        <v>65</v>
      </c>
      <c r="G480" s="2">
        <f t="shared" si="31"/>
        <v>61</v>
      </c>
    </row>
    <row r="481" spans="1:7">
      <c r="A481" s="2">
        <v>479</v>
      </c>
      <c r="B481" s="98">
        <f t="shared" si="28"/>
        <v>6.5658205884717864</v>
      </c>
      <c r="C481" s="98">
        <v>0.08</v>
      </c>
      <c r="D481" s="2">
        <v>479</v>
      </c>
      <c r="E481" s="2">
        <f t="shared" si="29"/>
        <v>65</v>
      </c>
      <c r="F481" s="2">
        <f t="shared" si="30"/>
        <v>65</v>
      </c>
      <c r="G481" s="2">
        <f t="shared" si="31"/>
        <v>61</v>
      </c>
    </row>
    <row r="482" spans="1:7">
      <c r="A482" s="2">
        <v>480</v>
      </c>
      <c r="B482" s="98">
        <f t="shared" si="28"/>
        <v>6.5726706900619929</v>
      </c>
      <c r="C482" s="98">
        <v>0.08</v>
      </c>
      <c r="D482" s="2">
        <v>480</v>
      </c>
      <c r="E482" s="2">
        <f t="shared" si="29"/>
        <v>65</v>
      </c>
      <c r="F482" s="2">
        <f t="shared" si="30"/>
        <v>65</v>
      </c>
      <c r="G482" s="2">
        <f t="shared" si="31"/>
        <v>61</v>
      </c>
    </row>
    <row r="483" spans="1:7">
      <c r="A483" s="2">
        <v>481</v>
      </c>
      <c r="B483" s="98">
        <f t="shared" si="28"/>
        <v>6.5795136598383923</v>
      </c>
      <c r="C483" s="98">
        <v>0.08</v>
      </c>
      <c r="D483" s="2">
        <v>481</v>
      </c>
      <c r="E483" s="2">
        <f t="shared" si="29"/>
        <v>65</v>
      </c>
      <c r="F483" s="2">
        <f t="shared" si="30"/>
        <v>65</v>
      </c>
      <c r="G483" s="2">
        <f t="shared" si="31"/>
        <v>61</v>
      </c>
    </row>
    <row r="484" spans="1:7">
      <c r="A484" s="2">
        <v>482</v>
      </c>
      <c r="B484" s="98">
        <f t="shared" si="28"/>
        <v>6.586349520030045</v>
      </c>
      <c r="C484" s="98">
        <v>0.08</v>
      </c>
      <c r="D484" s="2">
        <v>482</v>
      </c>
      <c r="E484" s="2">
        <f t="shared" si="29"/>
        <v>65</v>
      </c>
      <c r="F484" s="2">
        <f t="shared" si="30"/>
        <v>65</v>
      </c>
      <c r="G484" s="2">
        <f t="shared" si="31"/>
        <v>61</v>
      </c>
    </row>
    <row r="485" spans="1:7">
      <c r="A485" s="2">
        <v>483</v>
      </c>
      <c r="B485" s="98">
        <f t="shared" si="28"/>
        <v>6.5931782927507729</v>
      </c>
      <c r="C485" s="98">
        <v>0.08</v>
      </c>
      <c r="D485" s="2">
        <v>483</v>
      </c>
      <c r="E485" s="2">
        <f t="shared" si="29"/>
        <v>65</v>
      </c>
      <c r="F485" s="2">
        <f t="shared" si="30"/>
        <v>65</v>
      </c>
      <c r="G485" s="2">
        <f t="shared" si="31"/>
        <v>61</v>
      </c>
    </row>
    <row r="486" spans="1:7">
      <c r="A486" s="2">
        <v>484</v>
      </c>
      <c r="B486" s="98">
        <f t="shared" si="28"/>
        <v>6.6</v>
      </c>
      <c r="C486" s="98">
        <v>0.08</v>
      </c>
      <c r="D486" s="2">
        <v>484</v>
      </c>
      <c r="E486" s="2">
        <f t="shared" si="29"/>
        <v>65</v>
      </c>
      <c r="F486" s="2">
        <f t="shared" si="30"/>
        <v>65</v>
      </c>
      <c r="G486" s="2">
        <f t="shared" si="31"/>
        <v>61</v>
      </c>
    </row>
    <row r="487" spans="1:7">
      <c r="A487" s="2">
        <v>485</v>
      </c>
      <c r="B487" s="98">
        <f t="shared" si="28"/>
        <v>6.6068146636635712</v>
      </c>
      <c r="C487" s="98">
        <v>0.08</v>
      </c>
      <c r="D487" s="2">
        <v>485</v>
      </c>
      <c r="E487" s="2">
        <f t="shared" si="29"/>
        <v>65</v>
      </c>
      <c r="F487" s="2">
        <f t="shared" si="30"/>
        <v>65</v>
      </c>
      <c r="G487" s="2">
        <f t="shared" si="31"/>
        <v>61</v>
      </c>
    </row>
    <row r="488" spans="1:7">
      <c r="A488" s="2">
        <v>486</v>
      </c>
      <c r="B488" s="98">
        <f t="shared" si="28"/>
        <v>6.6136223055145802</v>
      </c>
      <c r="C488" s="98">
        <v>0.08</v>
      </c>
      <c r="D488" s="2">
        <v>486</v>
      </c>
      <c r="E488" s="2">
        <f t="shared" si="29"/>
        <v>65</v>
      </c>
      <c r="F488" s="2">
        <f t="shared" si="30"/>
        <v>65</v>
      </c>
      <c r="G488" s="2">
        <f t="shared" si="31"/>
        <v>61</v>
      </c>
    </row>
    <row r="489" spans="1:7">
      <c r="A489" s="2">
        <v>487</v>
      </c>
      <c r="B489" s="98">
        <f t="shared" si="28"/>
        <v>6.6204229472141725</v>
      </c>
      <c r="C489" s="98">
        <v>0.08</v>
      </c>
      <c r="D489" s="2">
        <v>487</v>
      </c>
      <c r="E489" s="2">
        <f t="shared" si="29"/>
        <v>65</v>
      </c>
      <c r="F489" s="2">
        <f t="shared" si="30"/>
        <v>65</v>
      </c>
      <c r="G489" s="2">
        <f t="shared" si="31"/>
        <v>61</v>
      </c>
    </row>
    <row r="490" spans="1:7">
      <c r="A490" s="2">
        <v>488</v>
      </c>
      <c r="B490" s="98">
        <f t="shared" si="28"/>
        <v>6.6272166103123569</v>
      </c>
      <c r="C490" s="98">
        <v>0.08</v>
      </c>
      <c r="D490" s="2">
        <v>488</v>
      </c>
      <c r="E490" s="2">
        <f t="shared" si="29"/>
        <v>65</v>
      </c>
      <c r="F490" s="2">
        <f t="shared" si="30"/>
        <v>65</v>
      </c>
      <c r="G490" s="2">
        <f t="shared" si="31"/>
        <v>61</v>
      </c>
    </row>
    <row r="491" spans="1:7">
      <c r="A491" s="2">
        <v>489</v>
      </c>
      <c r="B491" s="98">
        <f t="shared" si="28"/>
        <v>6.6340033162487941</v>
      </c>
      <c r="C491" s="98">
        <v>0.08</v>
      </c>
      <c r="D491" s="2">
        <v>489</v>
      </c>
      <c r="E491" s="2">
        <f t="shared" si="29"/>
        <v>65</v>
      </c>
      <c r="F491" s="2">
        <f t="shared" si="30"/>
        <v>65</v>
      </c>
      <c r="G491" s="2">
        <f t="shared" si="31"/>
        <v>61</v>
      </c>
    </row>
    <row r="492" spans="1:7">
      <c r="A492" s="2">
        <v>490</v>
      </c>
      <c r="B492" s="98">
        <f t="shared" si="28"/>
        <v>6.6407830863535962</v>
      </c>
      <c r="C492" s="98">
        <v>0.08</v>
      </c>
      <c r="D492" s="2">
        <v>490</v>
      </c>
      <c r="E492" s="2">
        <f t="shared" si="29"/>
        <v>65</v>
      </c>
      <c r="F492" s="2">
        <f t="shared" si="30"/>
        <v>65</v>
      </c>
      <c r="G492" s="2">
        <f t="shared" si="31"/>
        <v>61</v>
      </c>
    </row>
    <row r="493" spans="1:7">
      <c r="A493" s="2">
        <v>491</v>
      </c>
      <c r="B493" s="98">
        <f t="shared" si="28"/>
        <v>6.6475559418481014</v>
      </c>
      <c r="C493" s="98">
        <v>0.08</v>
      </c>
      <c r="D493" s="2">
        <v>491</v>
      </c>
      <c r="E493" s="2">
        <f t="shared" si="29"/>
        <v>65</v>
      </c>
      <c r="F493" s="2">
        <f t="shared" si="30"/>
        <v>65</v>
      </c>
      <c r="G493" s="2">
        <f t="shared" si="31"/>
        <v>61</v>
      </c>
    </row>
    <row r="494" spans="1:7">
      <c r="A494" s="2">
        <v>492</v>
      </c>
      <c r="B494" s="98">
        <f t="shared" si="28"/>
        <v>6.6543219038456503</v>
      </c>
      <c r="C494" s="98">
        <v>0.08</v>
      </c>
      <c r="D494" s="2">
        <v>492</v>
      </c>
      <c r="E494" s="2">
        <f t="shared" si="29"/>
        <v>65</v>
      </c>
      <c r="F494" s="2">
        <f t="shared" si="30"/>
        <v>65</v>
      </c>
      <c r="G494" s="2">
        <f t="shared" si="31"/>
        <v>61</v>
      </c>
    </row>
    <row r="495" spans="1:7">
      <c r="A495" s="2">
        <v>493</v>
      </c>
      <c r="B495" s="98">
        <f t="shared" si="28"/>
        <v>6.6610809933523552</v>
      </c>
      <c r="C495" s="98">
        <v>0.08</v>
      </c>
      <c r="D495" s="2">
        <v>493</v>
      </c>
      <c r="E495" s="2">
        <f t="shared" si="29"/>
        <v>65</v>
      </c>
      <c r="F495" s="2">
        <f t="shared" si="30"/>
        <v>65</v>
      </c>
      <c r="G495" s="2">
        <f t="shared" si="31"/>
        <v>61</v>
      </c>
    </row>
    <row r="496" spans="1:7">
      <c r="A496" s="2">
        <v>494</v>
      </c>
      <c r="B496" s="98">
        <f t="shared" si="28"/>
        <v>6.6678332312678608</v>
      </c>
      <c r="C496" s="98">
        <v>0.08</v>
      </c>
      <c r="D496" s="2">
        <v>494</v>
      </c>
      <c r="E496" s="2">
        <f t="shared" si="29"/>
        <v>65</v>
      </c>
      <c r="F496" s="2">
        <f t="shared" si="30"/>
        <v>65</v>
      </c>
      <c r="G496" s="2">
        <f t="shared" si="31"/>
        <v>61</v>
      </c>
    </row>
    <row r="497" spans="1:7">
      <c r="A497" s="2">
        <v>495</v>
      </c>
      <c r="B497" s="98">
        <f t="shared" si="28"/>
        <v>6.6745786383860963</v>
      </c>
      <c r="C497" s="98">
        <v>0.08</v>
      </c>
      <c r="D497" s="2">
        <v>495</v>
      </c>
      <c r="E497" s="2">
        <f t="shared" si="29"/>
        <v>65</v>
      </c>
      <c r="F497" s="2">
        <f t="shared" si="30"/>
        <v>65</v>
      </c>
      <c r="G497" s="2">
        <f t="shared" si="31"/>
        <v>61</v>
      </c>
    </row>
    <row r="498" spans="1:7">
      <c r="A498" s="2">
        <v>496</v>
      </c>
      <c r="B498" s="98">
        <f t="shared" si="28"/>
        <v>6.6813172353960253</v>
      </c>
      <c r="C498" s="98">
        <v>0.08</v>
      </c>
      <c r="D498" s="2">
        <v>496</v>
      </c>
      <c r="E498" s="2">
        <f t="shared" si="29"/>
        <v>65</v>
      </c>
      <c r="F498" s="2">
        <f t="shared" si="30"/>
        <v>65</v>
      </c>
      <c r="G498" s="2">
        <f t="shared" si="31"/>
        <v>62</v>
      </c>
    </row>
    <row r="499" spans="1:7">
      <c r="A499" s="2">
        <v>497</v>
      </c>
      <c r="B499" s="98">
        <f t="shared" si="28"/>
        <v>6.688049042882386</v>
      </c>
      <c r="C499" s="98">
        <v>0.08</v>
      </c>
      <c r="D499" s="2">
        <v>497</v>
      </c>
      <c r="E499" s="2">
        <f t="shared" si="29"/>
        <v>65</v>
      </c>
      <c r="F499" s="2">
        <f t="shared" si="30"/>
        <v>65</v>
      </c>
      <c r="G499" s="2">
        <f t="shared" si="31"/>
        <v>62</v>
      </c>
    </row>
    <row r="500" spans="1:7">
      <c r="A500" s="2">
        <v>498</v>
      </c>
      <c r="B500" s="98">
        <f t="shared" si="28"/>
        <v>6.6947740813264192</v>
      </c>
      <c r="C500" s="98">
        <v>0.08</v>
      </c>
      <c r="D500" s="2">
        <v>498</v>
      </c>
      <c r="E500" s="2">
        <f t="shared" si="29"/>
        <v>65</v>
      </c>
      <c r="F500" s="2">
        <f t="shared" si="30"/>
        <v>65</v>
      </c>
      <c r="G500" s="2">
        <f t="shared" si="31"/>
        <v>62</v>
      </c>
    </row>
    <row r="501" spans="1:7">
      <c r="A501" s="2">
        <v>499</v>
      </c>
      <c r="B501" s="98">
        <f t="shared" si="28"/>
        <v>6.7014923711066023</v>
      </c>
      <c r="C501" s="98">
        <v>0.08</v>
      </c>
      <c r="D501" s="2">
        <v>499</v>
      </c>
      <c r="E501" s="2">
        <f t="shared" si="29"/>
        <v>65</v>
      </c>
      <c r="F501" s="2">
        <f t="shared" si="30"/>
        <v>65</v>
      </c>
      <c r="G501" s="2">
        <f t="shared" si="31"/>
        <v>62</v>
      </c>
    </row>
    <row r="502" spans="1:7">
      <c r="A502" s="2">
        <v>500</v>
      </c>
      <c r="B502" s="98">
        <f t="shared" si="28"/>
        <v>6.7082039324993694</v>
      </c>
      <c r="C502" s="98">
        <v>0.08</v>
      </c>
      <c r="D502" s="2">
        <v>500</v>
      </c>
      <c r="E502" s="2">
        <f t="shared" si="29"/>
        <v>65</v>
      </c>
      <c r="F502" s="2">
        <f t="shared" si="30"/>
        <v>65</v>
      </c>
      <c r="G502" s="2">
        <f t="shared" si="31"/>
        <v>62</v>
      </c>
    </row>
    <row r="503" spans="1:7">
      <c r="A503" s="2">
        <v>501</v>
      </c>
      <c r="B503" s="98">
        <f t="shared" si="28"/>
        <v>6.7149087856798175</v>
      </c>
      <c r="C503" s="98">
        <v>0.08</v>
      </c>
      <c r="D503" s="2">
        <v>501</v>
      </c>
      <c r="E503" s="2">
        <f t="shared" si="29"/>
        <v>65</v>
      </c>
      <c r="F503" s="2">
        <f t="shared" si="30"/>
        <v>65</v>
      </c>
      <c r="G503" s="2">
        <f t="shared" si="31"/>
        <v>62</v>
      </c>
    </row>
    <row r="504" spans="1:7">
      <c r="A504" s="2">
        <v>502</v>
      </c>
      <c r="B504" s="98">
        <f t="shared" si="28"/>
        <v>6.7216069507224239</v>
      </c>
      <c r="C504" s="98">
        <v>0.08</v>
      </c>
      <c r="D504" s="2">
        <v>502</v>
      </c>
      <c r="E504" s="2">
        <f t="shared" si="29"/>
        <v>65</v>
      </c>
      <c r="F504" s="2">
        <f t="shared" si="30"/>
        <v>65</v>
      </c>
      <c r="G504" s="2">
        <f t="shared" si="31"/>
        <v>62</v>
      </c>
    </row>
    <row r="505" spans="1:7">
      <c r="A505" s="2">
        <v>503</v>
      </c>
      <c r="B505" s="98">
        <f t="shared" si="28"/>
        <v>6.7282984476017411</v>
      </c>
      <c r="C505" s="98">
        <v>0.08</v>
      </c>
      <c r="D505" s="2">
        <v>503</v>
      </c>
      <c r="E505" s="2">
        <f t="shared" si="29"/>
        <v>65</v>
      </c>
      <c r="F505" s="2">
        <f t="shared" si="30"/>
        <v>65</v>
      </c>
      <c r="G505" s="2">
        <f t="shared" si="31"/>
        <v>62</v>
      </c>
    </row>
    <row r="506" spans="1:7">
      <c r="A506" s="2">
        <v>504</v>
      </c>
      <c r="B506" s="98">
        <f t="shared" si="28"/>
        <v>6.7349832961930947</v>
      </c>
      <c r="C506" s="98">
        <v>0.08</v>
      </c>
      <c r="D506" s="2">
        <v>504</v>
      </c>
      <c r="E506" s="2">
        <f t="shared" si="29"/>
        <v>65</v>
      </c>
      <c r="F506" s="2">
        <f t="shared" si="30"/>
        <v>65</v>
      </c>
      <c r="G506" s="2">
        <f t="shared" si="31"/>
        <v>62</v>
      </c>
    </row>
    <row r="507" spans="1:7">
      <c r="A507" s="2">
        <v>505</v>
      </c>
      <c r="B507" s="98">
        <f t="shared" si="28"/>
        <v>6.7416615162732692</v>
      </c>
      <c r="C507" s="98">
        <v>0.08</v>
      </c>
      <c r="D507" s="2">
        <v>505</v>
      </c>
      <c r="E507" s="2">
        <f t="shared" si="29"/>
        <v>65</v>
      </c>
      <c r="F507" s="2">
        <f t="shared" si="30"/>
        <v>65</v>
      </c>
      <c r="G507" s="2">
        <f t="shared" si="31"/>
        <v>62</v>
      </c>
    </row>
    <row r="508" spans="1:7">
      <c r="A508" s="2">
        <v>506</v>
      </c>
      <c r="B508" s="98">
        <f t="shared" si="28"/>
        <v>6.7483331275211951</v>
      </c>
      <c r="C508" s="98">
        <v>0.08</v>
      </c>
      <c r="D508" s="2">
        <v>506</v>
      </c>
      <c r="E508" s="2">
        <f t="shared" si="29"/>
        <v>65</v>
      </c>
      <c r="F508" s="2">
        <f t="shared" si="30"/>
        <v>65</v>
      </c>
      <c r="G508" s="2">
        <f t="shared" si="31"/>
        <v>62</v>
      </c>
    </row>
    <row r="509" spans="1:7">
      <c r="A509" s="2">
        <v>507</v>
      </c>
      <c r="B509" s="98">
        <f t="shared" si="28"/>
        <v>6.7549981495186211</v>
      </c>
      <c r="C509" s="98">
        <v>0.08</v>
      </c>
      <c r="D509" s="2">
        <v>507</v>
      </c>
      <c r="E509" s="2">
        <f t="shared" si="29"/>
        <v>65</v>
      </c>
      <c r="F509" s="2">
        <f t="shared" si="30"/>
        <v>65</v>
      </c>
      <c r="G509" s="2">
        <f t="shared" si="31"/>
        <v>62</v>
      </c>
    </row>
    <row r="510" spans="1:7">
      <c r="A510" s="2">
        <v>508</v>
      </c>
      <c r="B510" s="98">
        <f t="shared" si="28"/>
        <v>6.7616566017507864</v>
      </c>
      <c r="C510" s="98">
        <v>0.08</v>
      </c>
      <c r="D510" s="2">
        <v>508</v>
      </c>
      <c r="E510" s="2">
        <f t="shared" si="29"/>
        <v>65</v>
      </c>
      <c r="F510" s="2">
        <f t="shared" si="30"/>
        <v>65</v>
      </c>
      <c r="G510" s="2">
        <f t="shared" si="31"/>
        <v>62</v>
      </c>
    </row>
    <row r="511" spans="1:7">
      <c r="A511" s="2">
        <v>509</v>
      </c>
      <c r="B511" s="98">
        <f t="shared" si="28"/>
        <v>6.7683085036070869</v>
      </c>
      <c r="C511" s="98">
        <v>0.08</v>
      </c>
      <c r="D511" s="2">
        <v>509</v>
      </c>
      <c r="E511" s="2">
        <f t="shared" si="29"/>
        <v>65</v>
      </c>
      <c r="F511" s="2">
        <f t="shared" si="30"/>
        <v>65</v>
      </c>
      <c r="G511" s="2">
        <f t="shared" si="31"/>
        <v>62</v>
      </c>
    </row>
    <row r="512" spans="1:7">
      <c r="A512" s="2">
        <v>510</v>
      </c>
      <c r="B512" s="98">
        <f t="shared" si="28"/>
        <v>6.7749538743817288</v>
      </c>
      <c r="C512" s="98">
        <v>0.08</v>
      </c>
      <c r="D512" s="2">
        <v>510</v>
      </c>
      <c r="E512" s="2">
        <f t="shared" si="29"/>
        <v>65</v>
      </c>
      <c r="F512" s="2">
        <f t="shared" si="30"/>
        <v>65</v>
      </c>
      <c r="G512" s="2">
        <f t="shared" si="31"/>
        <v>62</v>
      </c>
    </row>
    <row r="513" spans="1:7">
      <c r="A513" s="2">
        <v>511</v>
      </c>
      <c r="B513" s="98">
        <f t="shared" si="28"/>
        <v>6.7815927332743886</v>
      </c>
      <c r="C513" s="98">
        <v>0.08</v>
      </c>
      <c r="D513" s="2">
        <v>511</v>
      </c>
      <c r="E513" s="2">
        <f t="shared" si="29"/>
        <v>65</v>
      </c>
      <c r="F513" s="2">
        <f t="shared" si="30"/>
        <v>65</v>
      </c>
      <c r="G513" s="2">
        <f t="shared" si="31"/>
        <v>62</v>
      </c>
    </row>
    <row r="514" spans="1:7">
      <c r="A514" s="2">
        <v>512</v>
      </c>
      <c r="B514" s="98">
        <f t="shared" si="28"/>
        <v>6.7882250993908562</v>
      </c>
      <c r="C514" s="98">
        <v>0.08</v>
      </c>
      <c r="D514" s="2">
        <v>512</v>
      </c>
      <c r="E514" s="2">
        <f t="shared" si="29"/>
        <v>65</v>
      </c>
      <c r="F514" s="2">
        <f t="shared" si="30"/>
        <v>65</v>
      </c>
      <c r="G514" s="2">
        <f t="shared" si="31"/>
        <v>62</v>
      </c>
    </row>
    <row r="515" spans="1:7">
      <c r="A515" s="2">
        <v>513</v>
      </c>
      <c r="B515" s="98">
        <f t="shared" ref="B515:B578" si="32">0.3*SQRT(A515)</f>
        <v>6.794850991743675</v>
      </c>
      <c r="C515" s="98">
        <v>0.08</v>
      </c>
      <c r="D515" s="2">
        <v>513</v>
      </c>
      <c r="E515" s="2">
        <f t="shared" ref="E515:E578" si="33">IF(A515&lt;0.4,15,IF(A515&lt;3,20,IF(A515&lt;15,25,IF(A515&lt;43,32,IF(A515&lt;100,40,IF(A515&lt;450,50,IF(A515&lt;1300,65,IF(A515&lt;3500,80,IF(A515&lt;12000,100)))))))))</f>
        <v>65</v>
      </c>
      <c r="F515" s="2">
        <f t="shared" si="30"/>
        <v>65</v>
      </c>
      <c r="G515" s="2">
        <f t="shared" si="31"/>
        <v>62</v>
      </c>
    </row>
    <row r="516" spans="1:7">
      <c r="A516" s="2">
        <v>514</v>
      </c>
      <c r="B516" s="98">
        <f t="shared" si="32"/>
        <v>6.8014704292527801</v>
      </c>
      <c r="C516" s="98">
        <v>0.08</v>
      </c>
      <c r="D516" s="2">
        <v>514</v>
      </c>
      <c r="E516" s="2">
        <f t="shared" si="33"/>
        <v>65</v>
      </c>
      <c r="F516" s="2">
        <f t="shared" ref="F516:F579" si="34">IF(G516&lt;15,15,IF(G516&lt;20,20,IF(G516&lt;=25,25,IF(G516&lt;=32,32,IF(G516&lt;=40,40,IF(G516&lt;=50,50,IF(G516&lt;=65,65,IF(G516&lt;=80,80,IF(G516&lt;=100,100)))))))))</f>
        <v>65</v>
      </c>
      <c r="G516" s="2">
        <f t="shared" ref="G516:G579" si="35">ROUNDUP(1000*((B516/1000)/(55.934*C516^0.571))^(1/2.714),0)</f>
        <v>62</v>
      </c>
    </row>
    <row r="517" spans="1:7">
      <c r="A517" s="2">
        <v>515</v>
      </c>
      <c r="B517" s="98">
        <f t="shared" si="32"/>
        <v>6.8080834307461293</v>
      </c>
      <c r="C517" s="98">
        <v>0.08</v>
      </c>
      <c r="D517" s="2">
        <v>515</v>
      </c>
      <c r="E517" s="2">
        <f t="shared" si="33"/>
        <v>65</v>
      </c>
      <c r="F517" s="2">
        <f t="shared" si="34"/>
        <v>65</v>
      </c>
      <c r="G517" s="2">
        <f t="shared" si="35"/>
        <v>62</v>
      </c>
    </row>
    <row r="518" spans="1:7">
      <c r="A518" s="2">
        <v>516</v>
      </c>
      <c r="B518" s="98">
        <f t="shared" si="32"/>
        <v>6.8146900149603278</v>
      </c>
      <c r="C518" s="98">
        <v>0.08</v>
      </c>
      <c r="D518" s="2">
        <v>516</v>
      </c>
      <c r="E518" s="2">
        <f t="shared" si="33"/>
        <v>65</v>
      </c>
      <c r="F518" s="2">
        <f t="shared" si="34"/>
        <v>65</v>
      </c>
      <c r="G518" s="2">
        <f t="shared" si="35"/>
        <v>62</v>
      </c>
    </row>
    <row r="519" spans="1:7">
      <c r="A519" s="2">
        <v>517</v>
      </c>
      <c r="B519" s="98">
        <f t="shared" si="32"/>
        <v>6.8212902005412435</v>
      </c>
      <c r="C519" s="98">
        <v>0.08</v>
      </c>
      <c r="D519" s="2">
        <v>517</v>
      </c>
      <c r="E519" s="2">
        <f t="shared" si="33"/>
        <v>65</v>
      </c>
      <c r="F519" s="2">
        <f t="shared" si="34"/>
        <v>65</v>
      </c>
      <c r="G519" s="2">
        <f t="shared" si="35"/>
        <v>62</v>
      </c>
    </row>
    <row r="520" spans="1:7">
      <c r="A520" s="2">
        <v>518</v>
      </c>
      <c r="B520" s="98">
        <f t="shared" si="32"/>
        <v>6.8278840060446253</v>
      </c>
      <c r="C520" s="98">
        <v>0.08</v>
      </c>
      <c r="D520" s="2">
        <v>518</v>
      </c>
      <c r="E520" s="2">
        <f t="shared" si="33"/>
        <v>65</v>
      </c>
      <c r="F520" s="2">
        <f t="shared" si="34"/>
        <v>65</v>
      </c>
      <c r="G520" s="2">
        <f t="shared" si="35"/>
        <v>62</v>
      </c>
    </row>
    <row r="521" spans="1:7">
      <c r="A521" s="2">
        <v>519</v>
      </c>
      <c r="B521" s="98">
        <f t="shared" si="32"/>
        <v>6.8344714499367099</v>
      </c>
      <c r="C521" s="98">
        <v>0.08</v>
      </c>
      <c r="D521" s="2">
        <v>519</v>
      </c>
      <c r="E521" s="2">
        <f t="shared" si="33"/>
        <v>65</v>
      </c>
      <c r="F521" s="2">
        <f t="shared" si="34"/>
        <v>65</v>
      </c>
      <c r="G521" s="2">
        <f t="shared" si="35"/>
        <v>62</v>
      </c>
    </row>
    <row r="522" spans="1:7">
      <c r="A522" s="2">
        <v>520</v>
      </c>
      <c r="B522" s="98">
        <f t="shared" si="32"/>
        <v>6.841052550594827</v>
      </c>
      <c r="C522" s="98">
        <v>0.08</v>
      </c>
      <c r="D522" s="2">
        <v>520</v>
      </c>
      <c r="E522" s="2">
        <f t="shared" si="33"/>
        <v>65</v>
      </c>
      <c r="F522" s="2">
        <f t="shared" si="34"/>
        <v>65</v>
      </c>
      <c r="G522" s="2">
        <f t="shared" si="35"/>
        <v>62</v>
      </c>
    </row>
    <row r="523" spans="1:7">
      <c r="A523" s="2">
        <v>521</v>
      </c>
      <c r="B523" s="98">
        <f t="shared" si="32"/>
        <v>6.8476273263079959</v>
      </c>
      <c r="C523" s="98">
        <v>0.08</v>
      </c>
      <c r="D523" s="2">
        <v>521</v>
      </c>
      <c r="E523" s="2">
        <f t="shared" si="33"/>
        <v>65</v>
      </c>
      <c r="F523" s="2">
        <f t="shared" si="34"/>
        <v>65</v>
      </c>
      <c r="G523" s="2">
        <f t="shared" si="35"/>
        <v>62</v>
      </c>
    </row>
    <row r="524" spans="1:7">
      <c r="A524" s="2">
        <v>522</v>
      </c>
      <c r="B524" s="98">
        <f t="shared" si="32"/>
        <v>6.8541957952775174</v>
      </c>
      <c r="C524" s="98">
        <v>0.08</v>
      </c>
      <c r="D524" s="2">
        <v>522</v>
      </c>
      <c r="E524" s="2">
        <f t="shared" si="33"/>
        <v>65</v>
      </c>
      <c r="F524" s="2">
        <f t="shared" si="34"/>
        <v>65</v>
      </c>
      <c r="G524" s="2">
        <f t="shared" si="35"/>
        <v>62</v>
      </c>
    </row>
    <row r="525" spans="1:7">
      <c r="A525" s="2">
        <v>523</v>
      </c>
      <c r="B525" s="98">
        <f t="shared" si="32"/>
        <v>6.8607579756175632</v>
      </c>
      <c r="C525" s="98">
        <v>0.08</v>
      </c>
      <c r="D525" s="2">
        <v>523</v>
      </c>
      <c r="E525" s="2">
        <f t="shared" si="33"/>
        <v>65</v>
      </c>
      <c r="F525" s="2">
        <f t="shared" si="34"/>
        <v>65</v>
      </c>
      <c r="G525" s="2">
        <f t="shared" si="35"/>
        <v>62</v>
      </c>
    </row>
    <row r="526" spans="1:7">
      <c r="A526" s="2">
        <v>524</v>
      </c>
      <c r="B526" s="98">
        <f t="shared" si="32"/>
        <v>6.8673138853557587</v>
      </c>
      <c r="C526" s="98">
        <v>0.08</v>
      </c>
      <c r="D526" s="2">
        <v>524</v>
      </c>
      <c r="E526" s="2">
        <f t="shared" si="33"/>
        <v>65</v>
      </c>
      <c r="F526" s="2">
        <f t="shared" si="34"/>
        <v>65</v>
      </c>
      <c r="G526" s="2">
        <f t="shared" si="35"/>
        <v>62</v>
      </c>
    </row>
    <row r="527" spans="1:7">
      <c r="A527" s="2">
        <v>525</v>
      </c>
      <c r="B527" s="98">
        <f t="shared" si="32"/>
        <v>6.8738635424337593</v>
      </c>
      <c r="C527" s="98">
        <v>0.08</v>
      </c>
      <c r="D527" s="2">
        <v>525</v>
      </c>
      <c r="E527" s="2">
        <f t="shared" si="33"/>
        <v>65</v>
      </c>
      <c r="F527" s="2">
        <f t="shared" si="34"/>
        <v>65</v>
      </c>
      <c r="G527" s="2">
        <f t="shared" si="35"/>
        <v>62</v>
      </c>
    </row>
    <row r="528" spans="1:7">
      <c r="A528" s="2">
        <v>526</v>
      </c>
      <c r="B528" s="98">
        <f t="shared" si="32"/>
        <v>6.8804069647078281</v>
      </c>
      <c r="C528" s="98">
        <v>0.08</v>
      </c>
      <c r="D528" s="2">
        <v>526</v>
      </c>
      <c r="E528" s="2">
        <f t="shared" si="33"/>
        <v>65</v>
      </c>
      <c r="F528" s="2">
        <f t="shared" si="34"/>
        <v>65</v>
      </c>
      <c r="G528" s="2">
        <f t="shared" si="35"/>
        <v>62</v>
      </c>
    </row>
    <row r="529" spans="1:7">
      <c r="A529" s="2">
        <v>527</v>
      </c>
      <c r="B529" s="98">
        <f t="shared" si="32"/>
        <v>6.8869441699493983</v>
      </c>
      <c r="C529" s="98">
        <v>0.08</v>
      </c>
      <c r="D529" s="2">
        <v>527</v>
      </c>
      <c r="E529" s="2">
        <f t="shared" si="33"/>
        <v>65</v>
      </c>
      <c r="F529" s="2">
        <f t="shared" si="34"/>
        <v>65</v>
      </c>
      <c r="G529" s="2">
        <f t="shared" si="35"/>
        <v>62</v>
      </c>
    </row>
    <row r="530" spans="1:7">
      <c r="A530" s="2">
        <v>528</v>
      </c>
      <c r="B530" s="98">
        <f t="shared" si="32"/>
        <v>6.8934751758456345</v>
      </c>
      <c r="C530" s="98">
        <v>0.08</v>
      </c>
      <c r="D530" s="2">
        <v>528</v>
      </c>
      <c r="E530" s="2">
        <f t="shared" si="33"/>
        <v>65</v>
      </c>
      <c r="F530" s="2">
        <f t="shared" si="34"/>
        <v>65</v>
      </c>
      <c r="G530" s="2">
        <f t="shared" si="35"/>
        <v>62</v>
      </c>
    </row>
    <row r="531" spans="1:7">
      <c r="A531" s="2">
        <v>529</v>
      </c>
      <c r="B531" s="98">
        <f t="shared" si="32"/>
        <v>6.8999999999999995</v>
      </c>
      <c r="C531" s="98">
        <v>0.08</v>
      </c>
      <c r="D531" s="2">
        <v>529</v>
      </c>
      <c r="E531" s="2">
        <f t="shared" si="33"/>
        <v>65</v>
      </c>
      <c r="F531" s="2">
        <f t="shared" si="34"/>
        <v>65</v>
      </c>
      <c r="G531" s="2">
        <f t="shared" si="35"/>
        <v>62</v>
      </c>
    </row>
    <row r="532" spans="1:7">
      <c r="A532" s="2">
        <v>530</v>
      </c>
      <c r="B532" s="98">
        <f t="shared" si="32"/>
        <v>6.9065186599328028</v>
      </c>
      <c r="C532" s="98">
        <v>0.08</v>
      </c>
      <c r="D532" s="2">
        <v>530</v>
      </c>
      <c r="E532" s="2">
        <f t="shared" si="33"/>
        <v>65</v>
      </c>
      <c r="F532" s="2">
        <f t="shared" si="34"/>
        <v>65</v>
      </c>
      <c r="G532" s="2">
        <f t="shared" si="35"/>
        <v>62</v>
      </c>
    </row>
    <row r="533" spans="1:7">
      <c r="A533" s="2">
        <v>531</v>
      </c>
      <c r="B533" s="98">
        <f t="shared" si="32"/>
        <v>6.9130311730817473</v>
      </c>
      <c r="C533" s="98">
        <v>0.08</v>
      </c>
      <c r="D533" s="2">
        <v>531</v>
      </c>
      <c r="E533" s="2">
        <f t="shared" si="33"/>
        <v>65</v>
      </c>
      <c r="F533" s="2">
        <f t="shared" si="34"/>
        <v>65</v>
      </c>
      <c r="G533" s="2">
        <f t="shared" si="35"/>
        <v>62</v>
      </c>
    </row>
    <row r="534" spans="1:7">
      <c r="A534" s="2">
        <v>532</v>
      </c>
      <c r="B534" s="98">
        <f t="shared" si="32"/>
        <v>6.919537556802478</v>
      </c>
      <c r="C534" s="98">
        <v>0.08</v>
      </c>
      <c r="D534" s="2">
        <v>532</v>
      </c>
      <c r="E534" s="2">
        <f t="shared" si="33"/>
        <v>65</v>
      </c>
      <c r="F534" s="2">
        <f t="shared" si="34"/>
        <v>65</v>
      </c>
      <c r="G534" s="2">
        <f t="shared" si="35"/>
        <v>62</v>
      </c>
    </row>
    <row r="535" spans="1:7">
      <c r="A535" s="2">
        <v>533</v>
      </c>
      <c r="B535" s="98">
        <f t="shared" si="32"/>
        <v>6.9260378283691173</v>
      </c>
      <c r="C535" s="98">
        <v>0.08</v>
      </c>
      <c r="D535" s="2">
        <v>533</v>
      </c>
      <c r="E535" s="2">
        <f t="shared" si="33"/>
        <v>65</v>
      </c>
      <c r="F535" s="2">
        <f t="shared" si="34"/>
        <v>65</v>
      </c>
      <c r="G535" s="2">
        <f t="shared" si="35"/>
        <v>62</v>
      </c>
    </row>
    <row r="536" spans="1:7">
      <c r="A536" s="2">
        <v>534</v>
      </c>
      <c r="B536" s="98">
        <f t="shared" si="32"/>
        <v>6.9325320049748056</v>
      </c>
      <c r="C536" s="98">
        <v>0.08</v>
      </c>
      <c r="D536" s="2">
        <v>534</v>
      </c>
      <c r="E536" s="2">
        <f t="shared" si="33"/>
        <v>65</v>
      </c>
      <c r="F536" s="2">
        <f t="shared" si="34"/>
        <v>65</v>
      </c>
      <c r="G536" s="2">
        <f t="shared" si="35"/>
        <v>62</v>
      </c>
    </row>
    <row r="537" spans="1:7">
      <c r="A537" s="2">
        <v>535</v>
      </c>
      <c r="B537" s="98">
        <f t="shared" si="32"/>
        <v>6.9390201037322266</v>
      </c>
      <c r="C537" s="98">
        <v>0.08</v>
      </c>
      <c r="D537" s="2">
        <v>535</v>
      </c>
      <c r="E537" s="2">
        <f t="shared" si="33"/>
        <v>65</v>
      </c>
      <c r="F537" s="2">
        <f t="shared" si="34"/>
        <v>65</v>
      </c>
      <c r="G537" s="2">
        <f t="shared" si="35"/>
        <v>62</v>
      </c>
    </row>
    <row r="538" spans="1:7">
      <c r="A538" s="2">
        <v>536</v>
      </c>
      <c r="B538" s="98">
        <f t="shared" si="32"/>
        <v>6.9455021416741349</v>
      </c>
      <c r="C538" s="98">
        <v>0.08</v>
      </c>
      <c r="D538" s="2">
        <v>536</v>
      </c>
      <c r="E538" s="2">
        <f t="shared" si="33"/>
        <v>65</v>
      </c>
      <c r="F538" s="2">
        <f t="shared" si="34"/>
        <v>65</v>
      </c>
      <c r="G538" s="2">
        <f t="shared" si="35"/>
        <v>62</v>
      </c>
    </row>
    <row r="539" spans="1:7">
      <c r="A539" s="2">
        <v>537</v>
      </c>
      <c r="B539" s="98">
        <f t="shared" si="32"/>
        <v>6.9519781357538806</v>
      </c>
      <c r="C539" s="98">
        <v>0.08</v>
      </c>
      <c r="D539" s="2">
        <v>537</v>
      </c>
      <c r="E539" s="2">
        <f t="shared" si="33"/>
        <v>65</v>
      </c>
      <c r="F539" s="2">
        <f t="shared" si="34"/>
        <v>65</v>
      </c>
      <c r="G539" s="2">
        <f t="shared" si="35"/>
        <v>62</v>
      </c>
    </row>
    <row r="540" spans="1:7">
      <c r="A540" s="2">
        <v>538</v>
      </c>
      <c r="B540" s="98">
        <f t="shared" si="32"/>
        <v>6.9584481028459209</v>
      </c>
      <c r="C540" s="98">
        <v>0.08</v>
      </c>
      <c r="D540" s="2">
        <v>538</v>
      </c>
      <c r="E540" s="2">
        <f t="shared" si="33"/>
        <v>65</v>
      </c>
      <c r="F540" s="2">
        <f t="shared" si="34"/>
        <v>65</v>
      </c>
      <c r="G540" s="2">
        <f t="shared" si="35"/>
        <v>62</v>
      </c>
    </row>
    <row r="541" spans="1:7">
      <c r="A541" s="2">
        <v>539</v>
      </c>
      <c r="B541" s="98">
        <f t="shared" si="32"/>
        <v>6.9649120597463403</v>
      </c>
      <c r="C541" s="98">
        <v>0.08</v>
      </c>
      <c r="D541" s="2">
        <v>539</v>
      </c>
      <c r="E541" s="2">
        <f t="shared" si="33"/>
        <v>65</v>
      </c>
      <c r="F541" s="2">
        <f t="shared" si="34"/>
        <v>65</v>
      </c>
      <c r="G541" s="2">
        <f t="shared" si="35"/>
        <v>62</v>
      </c>
    </row>
    <row r="542" spans="1:7">
      <c r="A542" s="2">
        <v>540</v>
      </c>
      <c r="B542" s="98">
        <f t="shared" si="32"/>
        <v>6.9713700231733498</v>
      </c>
      <c r="C542" s="98">
        <v>0.08</v>
      </c>
      <c r="D542" s="2">
        <v>540</v>
      </c>
      <c r="E542" s="2">
        <f t="shared" si="33"/>
        <v>65</v>
      </c>
      <c r="F542" s="2">
        <f t="shared" si="34"/>
        <v>65</v>
      </c>
      <c r="G542" s="2">
        <f t="shared" si="35"/>
        <v>62</v>
      </c>
    </row>
    <row r="543" spans="1:7">
      <c r="A543" s="2">
        <v>541</v>
      </c>
      <c r="B543" s="98">
        <f t="shared" si="32"/>
        <v>6.977822009767805</v>
      </c>
      <c r="C543" s="98">
        <v>0.08</v>
      </c>
      <c r="D543" s="2">
        <v>541</v>
      </c>
      <c r="E543" s="2">
        <f t="shared" si="33"/>
        <v>65</v>
      </c>
      <c r="F543" s="2">
        <f t="shared" si="34"/>
        <v>65</v>
      </c>
      <c r="G543" s="2">
        <f t="shared" si="35"/>
        <v>62</v>
      </c>
    </row>
    <row r="544" spans="1:7">
      <c r="A544" s="2">
        <v>542</v>
      </c>
      <c r="B544" s="98">
        <f t="shared" si="32"/>
        <v>6.9842680360936891</v>
      </c>
      <c r="C544" s="98">
        <v>0.08</v>
      </c>
      <c r="D544" s="2">
        <v>542</v>
      </c>
      <c r="E544" s="2">
        <f t="shared" si="33"/>
        <v>65</v>
      </c>
      <c r="F544" s="2">
        <f t="shared" si="34"/>
        <v>65</v>
      </c>
      <c r="G544" s="2">
        <f t="shared" si="35"/>
        <v>63</v>
      </c>
    </row>
    <row r="545" spans="1:7">
      <c r="A545" s="2">
        <v>543</v>
      </c>
      <c r="B545" s="98">
        <f t="shared" si="32"/>
        <v>6.9907081186386266</v>
      </c>
      <c r="C545" s="98">
        <v>0.08</v>
      </c>
      <c r="D545" s="2">
        <v>543</v>
      </c>
      <c r="E545" s="2">
        <f t="shared" si="33"/>
        <v>65</v>
      </c>
      <c r="F545" s="2">
        <f t="shared" si="34"/>
        <v>65</v>
      </c>
      <c r="G545" s="2">
        <f t="shared" si="35"/>
        <v>63</v>
      </c>
    </row>
    <row r="546" spans="1:7">
      <c r="A546" s="2">
        <v>544</v>
      </c>
      <c r="B546" s="98">
        <f t="shared" si="32"/>
        <v>6.9971422738143607</v>
      </c>
      <c r="C546" s="98">
        <v>0.08</v>
      </c>
      <c r="D546" s="2">
        <v>544</v>
      </c>
      <c r="E546" s="2">
        <f t="shared" si="33"/>
        <v>65</v>
      </c>
      <c r="F546" s="2">
        <f t="shared" si="34"/>
        <v>65</v>
      </c>
      <c r="G546" s="2">
        <f t="shared" si="35"/>
        <v>63</v>
      </c>
    </row>
    <row r="547" spans="1:7">
      <c r="A547" s="2">
        <v>545</v>
      </c>
      <c r="B547" s="98">
        <f t="shared" si="32"/>
        <v>7.0035705179572512</v>
      </c>
      <c r="C547" s="98">
        <v>0.08</v>
      </c>
      <c r="D547" s="2">
        <v>545</v>
      </c>
      <c r="E547" s="2">
        <f t="shared" si="33"/>
        <v>65</v>
      </c>
      <c r="F547" s="2">
        <f t="shared" si="34"/>
        <v>65</v>
      </c>
      <c r="G547" s="2">
        <f t="shared" si="35"/>
        <v>63</v>
      </c>
    </row>
    <row r="548" spans="1:7">
      <c r="A548" s="2">
        <v>546</v>
      </c>
      <c r="B548" s="98">
        <f t="shared" si="32"/>
        <v>7.0099928673287542</v>
      </c>
      <c r="C548" s="98">
        <v>0.08</v>
      </c>
      <c r="D548" s="2">
        <v>546</v>
      </c>
      <c r="E548" s="2">
        <f t="shared" si="33"/>
        <v>65</v>
      </c>
      <c r="F548" s="2">
        <f t="shared" si="34"/>
        <v>65</v>
      </c>
      <c r="G548" s="2">
        <f t="shared" si="35"/>
        <v>63</v>
      </c>
    </row>
    <row r="549" spans="1:7">
      <c r="A549" s="2">
        <v>547</v>
      </c>
      <c r="B549" s="98">
        <f t="shared" si="32"/>
        <v>7.0164093381159001</v>
      </c>
      <c r="C549" s="98">
        <v>0.08</v>
      </c>
      <c r="D549" s="2">
        <v>547</v>
      </c>
      <c r="E549" s="2">
        <f t="shared" si="33"/>
        <v>65</v>
      </c>
      <c r="F549" s="2">
        <f t="shared" si="34"/>
        <v>65</v>
      </c>
      <c r="G549" s="2">
        <f t="shared" si="35"/>
        <v>63</v>
      </c>
    </row>
    <row r="550" spans="1:7">
      <c r="A550" s="2">
        <v>548</v>
      </c>
      <c r="B550" s="98">
        <f t="shared" si="32"/>
        <v>7.0228199464317749</v>
      </c>
      <c r="C550" s="98">
        <v>0.08</v>
      </c>
      <c r="D550" s="2">
        <v>548</v>
      </c>
      <c r="E550" s="2">
        <f t="shared" si="33"/>
        <v>65</v>
      </c>
      <c r="F550" s="2">
        <f t="shared" si="34"/>
        <v>65</v>
      </c>
      <c r="G550" s="2">
        <f t="shared" si="35"/>
        <v>63</v>
      </c>
    </row>
    <row r="551" spans="1:7">
      <c r="A551" s="2">
        <v>549</v>
      </c>
      <c r="B551" s="98">
        <f t="shared" si="32"/>
        <v>7.0292247083159882</v>
      </c>
      <c r="C551" s="98">
        <v>0.08</v>
      </c>
      <c r="D551" s="2">
        <v>549</v>
      </c>
      <c r="E551" s="2">
        <f t="shared" si="33"/>
        <v>65</v>
      </c>
      <c r="F551" s="2">
        <f t="shared" si="34"/>
        <v>65</v>
      </c>
      <c r="G551" s="2">
        <f t="shared" si="35"/>
        <v>63</v>
      </c>
    </row>
    <row r="552" spans="1:7">
      <c r="A552" s="2">
        <v>550</v>
      </c>
      <c r="B552" s="98">
        <f t="shared" si="32"/>
        <v>7.035623639735145</v>
      </c>
      <c r="C552" s="98">
        <v>0.08</v>
      </c>
      <c r="D552" s="2">
        <v>550</v>
      </c>
      <c r="E552" s="2">
        <f t="shared" si="33"/>
        <v>65</v>
      </c>
      <c r="F552" s="2">
        <f t="shared" si="34"/>
        <v>65</v>
      </c>
      <c r="G552" s="2">
        <f t="shared" si="35"/>
        <v>63</v>
      </c>
    </row>
    <row r="553" spans="1:7">
      <c r="A553" s="2">
        <v>551</v>
      </c>
      <c r="B553" s="98">
        <f t="shared" si="32"/>
        <v>7.0420167565833012</v>
      </c>
      <c r="C553" s="98">
        <v>0.08</v>
      </c>
      <c r="D553" s="2">
        <v>551</v>
      </c>
      <c r="E553" s="2">
        <f t="shared" si="33"/>
        <v>65</v>
      </c>
      <c r="F553" s="2">
        <f t="shared" si="34"/>
        <v>65</v>
      </c>
      <c r="G553" s="2">
        <f t="shared" si="35"/>
        <v>63</v>
      </c>
    </row>
    <row r="554" spans="1:7">
      <c r="A554" s="2">
        <v>552</v>
      </c>
      <c r="B554" s="98">
        <f t="shared" si="32"/>
        <v>7.0484040746824377</v>
      </c>
      <c r="C554" s="98">
        <v>0.08</v>
      </c>
      <c r="D554" s="2">
        <v>552</v>
      </c>
      <c r="E554" s="2">
        <f t="shared" si="33"/>
        <v>65</v>
      </c>
      <c r="F554" s="2">
        <f t="shared" si="34"/>
        <v>65</v>
      </c>
      <c r="G554" s="2">
        <f t="shared" si="35"/>
        <v>63</v>
      </c>
    </row>
    <row r="555" spans="1:7">
      <c r="A555" s="2">
        <v>553</v>
      </c>
      <c r="B555" s="98">
        <f t="shared" si="32"/>
        <v>7.0547856097829076</v>
      </c>
      <c r="C555" s="98">
        <v>0.08</v>
      </c>
      <c r="D555" s="2">
        <v>553</v>
      </c>
      <c r="E555" s="2">
        <f t="shared" si="33"/>
        <v>65</v>
      </c>
      <c r="F555" s="2">
        <f t="shared" si="34"/>
        <v>65</v>
      </c>
      <c r="G555" s="2">
        <f t="shared" si="35"/>
        <v>63</v>
      </c>
    </row>
    <row r="556" spans="1:7">
      <c r="A556" s="2">
        <v>554</v>
      </c>
      <c r="B556" s="98">
        <f t="shared" si="32"/>
        <v>7.0611613775638915</v>
      </c>
      <c r="C556" s="98">
        <v>0.08</v>
      </c>
      <c r="D556" s="2">
        <v>554</v>
      </c>
      <c r="E556" s="2">
        <f t="shared" si="33"/>
        <v>65</v>
      </c>
      <c r="F556" s="2">
        <f t="shared" si="34"/>
        <v>65</v>
      </c>
      <c r="G556" s="2">
        <f t="shared" si="35"/>
        <v>63</v>
      </c>
    </row>
    <row r="557" spans="1:7">
      <c r="A557" s="2">
        <v>555</v>
      </c>
      <c r="B557" s="98">
        <f t="shared" si="32"/>
        <v>7.067531393633848</v>
      </c>
      <c r="C557" s="98">
        <v>0.08</v>
      </c>
      <c r="D557" s="2">
        <v>555</v>
      </c>
      <c r="E557" s="2">
        <f t="shared" si="33"/>
        <v>65</v>
      </c>
      <c r="F557" s="2">
        <f t="shared" si="34"/>
        <v>65</v>
      </c>
      <c r="G557" s="2">
        <f t="shared" si="35"/>
        <v>63</v>
      </c>
    </row>
    <row r="558" spans="1:7">
      <c r="A558" s="2">
        <v>556</v>
      </c>
      <c r="B558" s="98">
        <f t="shared" si="32"/>
        <v>7.0738956735309566</v>
      </c>
      <c r="C558" s="98">
        <v>0.08</v>
      </c>
      <c r="D558" s="2">
        <v>556</v>
      </c>
      <c r="E558" s="2">
        <f t="shared" si="33"/>
        <v>65</v>
      </c>
      <c r="F558" s="2">
        <f t="shared" si="34"/>
        <v>65</v>
      </c>
      <c r="G558" s="2">
        <f t="shared" si="35"/>
        <v>63</v>
      </c>
    </row>
    <row r="559" spans="1:7">
      <c r="A559" s="2">
        <v>557</v>
      </c>
      <c r="B559" s="98">
        <f t="shared" si="32"/>
        <v>7.0802542327235676</v>
      </c>
      <c r="C559" s="98">
        <v>0.08</v>
      </c>
      <c r="D559" s="2">
        <v>557</v>
      </c>
      <c r="E559" s="2">
        <f t="shared" si="33"/>
        <v>65</v>
      </c>
      <c r="F559" s="2">
        <f t="shared" si="34"/>
        <v>65</v>
      </c>
      <c r="G559" s="2">
        <f t="shared" si="35"/>
        <v>63</v>
      </c>
    </row>
    <row r="560" spans="1:7">
      <c r="A560" s="2">
        <v>558</v>
      </c>
      <c r="B560" s="98">
        <f t="shared" si="32"/>
        <v>7.0866070866106297</v>
      </c>
      <c r="C560" s="98">
        <v>0.08</v>
      </c>
      <c r="D560" s="2">
        <v>558</v>
      </c>
      <c r="E560" s="2">
        <f t="shared" si="33"/>
        <v>65</v>
      </c>
      <c r="F560" s="2">
        <f t="shared" si="34"/>
        <v>65</v>
      </c>
      <c r="G560" s="2">
        <f t="shared" si="35"/>
        <v>63</v>
      </c>
    </row>
    <row r="561" spans="1:7">
      <c r="A561" s="2">
        <v>559</v>
      </c>
      <c r="B561" s="98">
        <f t="shared" si="32"/>
        <v>7.0929542505221335</v>
      </c>
      <c r="C561" s="98">
        <v>0.08</v>
      </c>
      <c r="D561" s="2">
        <v>559</v>
      </c>
      <c r="E561" s="2">
        <f t="shared" si="33"/>
        <v>65</v>
      </c>
      <c r="F561" s="2">
        <f t="shared" si="34"/>
        <v>65</v>
      </c>
      <c r="G561" s="2">
        <f t="shared" si="35"/>
        <v>63</v>
      </c>
    </row>
    <row r="562" spans="1:7">
      <c r="A562" s="2">
        <v>560</v>
      </c>
      <c r="B562" s="98">
        <f t="shared" si="32"/>
        <v>7.0992957397195395</v>
      </c>
      <c r="C562" s="98">
        <v>0.08</v>
      </c>
      <c r="D562" s="2">
        <v>560</v>
      </c>
      <c r="E562" s="2">
        <f t="shared" si="33"/>
        <v>65</v>
      </c>
      <c r="F562" s="2">
        <f t="shared" si="34"/>
        <v>65</v>
      </c>
      <c r="G562" s="2">
        <f t="shared" si="35"/>
        <v>63</v>
      </c>
    </row>
    <row r="563" spans="1:7">
      <c r="A563" s="2">
        <v>561</v>
      </c>
      <c r="B563" s="98">
        <f t="shared" si="32"/>
        <v>7.1056315693962064</v>
      </c>
      <c r="C563" s="98">
        <v>0.08</v>
      </c>
      <c r="D563" s="2">
        <v>561</v>
      </c>
      <c r="E563" s="2">
        <f t="shared" si="33"/>
        <v>65</v>
      </c>
      <c r="F563" s="2">
        <f t="shared" si="34"/>
        <v>65</v>
      </c>
      <c r="G563" s="2">
        <f t="shared" si="35"/>
        <v>63</v>
      </c>
    </row>
    <row r="564" spans="1:7">
      <c r="A564" s="2">
        <v>562</v>
      </c>
      <c r="B564" s="98">
        <f t="shared" si="32"/>
        <v>7.111961754677818</v>
      </c>
      <c r="C564" s="98">
        <v>0.08</v>
      </c>
      <c r="D564" s="2">
        <v>562</v>
      </c>
      <c r="E564" s="2">
        <f t="shared" si="33"/>
        <v>65</v>
      </c>
      <c r="F564" s="2">
        <f t="shared" si="34"/>
        <v>65</v>
      </c>
      <c r="G564" s="2">
        <f t="shared" si="35"/>
        <v>63</v>
      </c>
    </row>
    <row r="565" spans="1:7">
      <c r="A565" s="2">
        <v>563</v>
      </c>
      <c r="B565" s="98">
        <f t="shared" si="32"/>
        <v>7.1182863106228034</v>
      </c>
      <c r="C565" s="98">
        <v>0.08</v>
      </c>
      <c r="D565" s="2">
        <v>563</v>
      </c>
      <c r="E565" s="2">
        <f t="shared" si="33"/>
        <v>65</v>
      </c>
      <c r="F565" s="2">
        <f t="shared" si="34"/>
        <v>65</v>
      </c>
      <c r="G565" s="2">
        <f t="shared" si="35"/>
        <v>63</v>
      </c>
    </row>
    <row r="566" spans="1:7">
      <c r="A566" s="2">
        <v>564</v>
      </c>
      <c r="B566" s="98">
        <f t="shared" si="32"/>
        <v>7.1246052522227501</v>
      </c>
      <c r="C566" s="98">
        <v>0.08</v>
      </c>
      <c r="D566" s="2">
        <v>564</v>
      </c>
      <c r="E566" s="2">
        <f t="shared" si="33"/>
        <v>65</v>
      </c>
      <c r="F566" s="2">
        <f t="shared" si="34"/>
        <v>65</v>
      </c>
      <c r="G566" s="2">
        <f t="shared" si="35"/>
        <v>63</v>
      </c>
    </row>
    <row r="567" spans="1:7">
      <c r="A567" s="2">
        <v>565</v>
      </c>
      <c r="B567" s="98">
        <f t="shared" si="32"/>
        <v>7.1309185944028277</v>
      </c>
      <c r="C567" s="98">
        <v>0.08</v>
      </c>
      <c r="D567" s="2">
        <v>565</v>
      </c>
      <c r="E567" s="2">
        <f t="shared" si="33"/>
        <v>65</v>
      </c>
      <c r="F567" s="2">
        <f t="shared" si="34"/>
        <v>65</v>
      </c>
      <c r="G567" s="2">
        <f t="shared" si="35"/>
        <v>63</v>
      </c>
    </row>
    <row r="568" spans="1:7">
      <c r="A568" s="2">
        <v>566</v>
      </c>
      <c r="B568" s="98">
        <f t="shared" si="32"/>
        <v>7.137226352022191</v>
      </c>
      <c r="C568" s="98">
        <v>0.08</v>
      </c>
      <c r="D568" s="2">
        <v>566</v>
      </c>
      <c r="E568" s="2">
        <f t="shared" si="33"/>
        <v>65</v>
      </c>
      <c r="F568" s="2">
        <f t="shared" si="34"/>
        <v>65</v>
      </c>
      <c r="G568" s="2">
        <f t="shared" si="35"/>
        <v>63</v>
      </c>
    </row>
    <row r="569" spans="1:7">
      <c r="A569" s="2">
        <v>567</v>
      </c>
      <c r="B569" s="98">
        <f t="shared" si="32"/>
        <v>7.1435285398743948</v>
      </c>
      <c r="C569" s="98">
        <v>0.08</v>
      </c>
      <c r="D569" s="2">
        <v>567</v>
      </c>
      <c r="E569" s="2">
        <f t="shared" si="33"/>
        <v>65</v>
      </c>
      <c r="F569" s="2">
        <f t="shared" si="34"/>
        <v>65</v>
      </c>
      <c r="G569" s="2">
        <f t="shared" si="35"/>
        <v>63</v>
      </c>
    </row>
    <row r="570" spans="1:7">
      <c r="A570" s="2">
        <v>568</v>
      </c>
      <c r="B570" s="98">
        <f t="shared" si="32"/>
        <v>7.1498251726877902</v>
      </c>
      <c r="C570" s="98">
        <v>0.08</v>
      </c>
      <c r="D570" s="2">
        <v>568</v>
      </c>
      <c r="E570" s="2">
        <f t="shared" si="33"/>
        <v>65</v>
      </c>
      <c r="F570" s="2">
        <f t="shared" si="34"/>
        <v>65</v>
      </c>
      <c r="G570" s="2">
        <f t="shared" si="35"/>
        <v>63</v>
      </c>
    </row>
    <row r="571" spans="1:7">
      <c r="A571" s="2">
        <v>569</v>
      </c>
      <c r="B571" s="98">
        <f t="shared" si="32"/>
        <v>7.156116265125938</v>
      </c>
      <c r="C571" s="98">
        <v>0.08</v>
      </c>
      <c r="D571" s="2">
        <v>569</v>
      </c>
      <c r="E571" s="2">
        <f t="shared" si="33"/>
        <v>65</v>
      </c>
      <c r="F571" s="2">
        <f t="shared" si="34"/>
        <v>65</v>
      </c>
      <c r="G571" s="2">
        <f t="shared" si="35"/>
        <v>63</v>
      </c>
    </row>
    <row r="572" spans="1:7">
      <c r="A572" s="2">
        <v>570</v>
      </c>
      <c r="B572" s="98">
        <f t="shared" si="32"/>
        <v>7.1624018317879932</v>
      </c>
      <c r="C572" s="98">
        <v>0.08</v>
      </c>
      <c r="D572" s="2">
        <v>570</v>
      </c>
      <c r="E572" s="2">
        <f t="shared" si="33"/>
        <v>65</v>
      </c>
      <c r="F572" s="2">
        <f t="shared" si="34"/>
        <v>65</v>
      </c>
      <c r="G572" s="2">
        <f t="shared" si="35"/>
        <v>63</v>
      </c>
    </row>
    <row r="573" spans="1:7">
      <c r="A573" s="2">
        <v>571</v>
      </c>
      <c r="B573" s="98">
        <f t="shared" si="32"/>
        <v>7.1686818872091127</v>
      </c>
      <c r="C573" s="98">
        <v>0.08</v>
      </c>
      <c r="D573" s="2">
        <v>571</v>
      </c>
      <c r="E573" s="2">
        <f t="shared" si="33"/>
        <v>65</v>
      </c>
      <c r="F573" s="2">
        <f t="shared" si="34"/>
        <v>65</v>
      </c>
      <c r="G573" s="2">
        <f t="shared" si="35"/>
        <v>63</v>
      </c>
    </row>
    <row r="574" spans="1:7">
      <c r="A574" s="2">
        <v>572</v>
      </c>
      <c r="B574" s="98">
        <f t="shared" si="32"/>
        <v>7.1749564458608388</v>
      </c>
      <c r="C574" s="98">
        <v>0.08</v>
      </c>
      <c r="D574" s="2">
        <v>572</v>
      </c>
      <c r="E574" s="2">
        <f t="shared" si="33"/>
        <v>65</v>
      </c>
      <c r="F574" s="2">
        <f t="shared" si="34"/>
        <v>65</v>
      </c>
      <c r="G574" s="2">
        <f t="shared" si="35"/>
        <v>63</v>
      </c>
    </row>
    <row r="575" spans="1:7">
      <c r="A575" s="2">
        <v>573</v>
      </c>
      <c r="B575" s="98">
        <f t="shared" si="32"/>
        <v>7.181225522151494</v>
      </c>
      <c r="C575" s="98">
        <v>0.08</v>
      </c>
      <c r="D575" s="2">
        <v>573</v>
      </c>
      <c r="E575" s="2">
        <f t="shared" si="33"/>
        <v>65</v>
      </c>
      <c r="F575" s="2">
        <f t="shared" si="34"/>
        <v>65</v>
      </c>
      <c r="G575" s="2">
        <f t="shared" si="35"/>
        <v>63</v>
      </c>
    </row>
    <row r="576" spans="1:7">
      <c r="A576" s="2">
        <v>574</v>
      </c>
      <c r="B576" s="98">
        <f t="shared" si="32"/>
        <v>7.1874891304265631</v>
      </c>
      <c r="C576" s="98">
        <v>0.08</v>
      </c>
      <c r="D576" s="2">
        <v>574</v>
      </c>
      <c r="E576" s="2">
        <f t="shared" si="33"/>
        <v>65</v>
      </c>
      <c r="F576" s="2">
        <f t="shared" si="34"/>
        <v>65</v>
      </c>
      <c r="G576" s="2">
        <f t="shared" si="35"/>
        <v>63</v>
      </c>
    </row>
    <row r="577" spans="1:7">
      <c r="A577" s="2">
        <v>575</v>
      </c>
      <c r="B577" s="98">
        <f t="shared" si="32"/>
        <v>7.1937472849690787</v>
      </c>
      <c r="C577" s="98">
        <v>0.08</v>
      </c>
      <c r="D577" s="2">
        <v>575</v>
      </c>
      <c r="E577" s="2">
        <f t="shared" si="33"/>
        <v>65</v>
      </c>
      <c r="F577" s="2">
        <f t="shared" si="34"/>
        <v>65</v>
      </c>
      <c r="G577" s="2">
        <f t="shared" si="35"/>
        <v>63</v>
      </c>
    </row>
    <row r="578" spans="1:7">
      <c r="A578" s="2">
        <v>576</v>
      </c>
      <c r="B578" s="98">
        <f t="shared" si="32"/>
        <v>7.1999999999999993</v>
      </c>
      <c r="C578" s="98">
        <v>0.08</v>
      </c>
      <c r="D578" s="2">
        <v>576</v>
      </c>
      <c r="E578" s="2">
        <f t="shared" si="33"/>
        <v>65</v>
      </c>
      <c r="F578" s="2">
        <f t="shared" si="34"/>
        <v>65</v>
      </c>
      <c r="G578" s="2">
        <f t="shared" si="35"/>
        <v>63</v>
      </c>
    </row>
    <row r="579" spans="1:7">
      <c r="A579" s="2">
        <v>577</v>
      </c>
      <c r="B579" s="98">
        <f t="shared" ref="B579:B642" si="36">0.3*SQRT(A579)</f>
        <v>7.2062472896785881</v>
      </c>
      <c r="C579" s="98">
        <v>0.08</v>
      </c>
      <c r="D579" s="2">
        <v>577</v>
      </c>
      <c r="E579" s="2">
        <f t="shared" ref="E579:E642" si="37">IF(A579&lt;0.4,15,IF(A579&lt;3,20,IF(A579&lt;15,25,IF(A579&lt;43,32,IF(A579&lt;100,40,IF(A579&lt;450,50,IF(A579&lt;1300,65,IF(A579&lt;3500,80,IF(A579&lt;12000,100)))))))))</f>
        <v>65</v>
      </c>
      <c r="F579" s="2">
        <f t="shared" si="34"/>
        <v>65</v>
      </c>
      <c r="G579" s="2">
        <f t="shared" si="35"/>
        <v>63</v>
      </c>
    </row>
    <row r="580" spans="1:7">
      <c r="A580" s="2">
        <v>578</v>
      </c>
      <c r="B580" s="98">
        <f t="shared" si="36"/>
        <v>7.2124891681027838</v>
      </c>
      <c r="C580" s="98">
        <v>0.08</v>
      </c>
      <c r="D580" s="2">
        <v>578</v>
      </c>
      <c r="E580" s="2">
        <f t="shared" si="37"/>
        <v>65</v>
      </c>
      <c r="F580" s="2">
        <f t="shared" ref="F580:F643" si="38">IF(G580&lt;15,15,IF(G580&lt;20,20,IF(G580&lt;=25,25,IF(G580&lt;=32,32,IF(G580&lt;=40,40,IF(G580&lt;=50,50,IF(G580&lt;=65,65,IF(G580&lt;=80,80,IF(G580&lt;=100,100)))))))))</f>
        <v>65</v>
      </c>
      <c r="G580" s="2">
        <f t="shared" ref="G580:G643" si="39">ROUNDUP(1000*((B580/1000)/(55.934*C580^0.571))^(1/2.714),0)</f>
        <v>63</v>
      </c>
    </row>
    <row r="581" spans="1:7">
      <c r="A581" s="2">
        <v>579</v>
      </c>
      <c r="B581" s="98">
        <f t="shared" si="36"/>
        <v>7.2187256493095786</v>
      </c>
      <c r="C581" s="98">
        <v>0.08</v>
      </c>
      <c r="D581" s="2">
        <v>579</v>
      </c>
      <c r="E581" s="2">
        <f t="shared" si="37"/>
        <v>65</v>
      </c>
      <c r="F581" s="2">
        <f t="shared" si="38"/>
        <v>65</v>
      </c>
      <c r="G581" s="2">
        <f t="shared" si="39"/>
        <v>63</v>
      </c>
    </row>
    <row r="582" spans="1:7">
      <c r="A582" s="2">
        <v>580</v>
      </c>
      <c r="B582" s="98">
        <f t="shared" si="36"/>
        <v>7.2249567472753773</v>
      </c>
      <c r="C582" s="98">
        <v>0.08</v>
      </c>
      <c r="D582" s="2">
        <v>580</v>
      </c>
      <c r="E582" s="2">
        <f t="shared" si="37"/>
        <v>65</v>
      </c>
      <c r="F582" s="2">
        <f t="shared" si="38"/>
        <v>65</v>
      </c>
      <c r="G582" s="2">
        <f t="shared" si="39"/>
        <v>63</v>
      </c>
    </row>
    <row r="583" spans="1:7">
      <c r="A583" s="2">
        <v>581</v>
      </c>
      <c r="B583" s="98">
        <f t="shared" si="36"/>
        <v>7.2311824759163699</v>
      </c>
      <c r="C583" s="98">
        <v>0.08</v>
      </c>
      <c r="D583" s="2">
        <v>581</v>
      </c>
      <c r="E583" s="2">
        <f t="shared" si="37"/>
        <v>65</v>
      </c>
      <c r="F583" s="2">
        <f t="shared" si="38"/>
        <v>65</v>
      </c>
      <c r="G583" s="2">
        <f t="shared" si="39"/>
        <v>63</v>
      </c>
    </row>
    <row r="584" spans="1:7">
      <c r="A584" s="2">
        <v>582</v>
      </c>
      <c r="B584" s="98">
        <f t="shared" si="36"/>
        <v>7.2374028490888911</v>
      </c>
      <c r="C584" s="98">
        <v>0.08</v>
      </c>
      <c r="D584" s="2">
        <v>582</v>
      </c>
      <c r="E584" s="2">
        <f t="shared" si="37"/>
        <v>65</v>
      </c>
      <c r="F584" s="2">
        <f t="shared" si="38"/>
        <v>65</v>
      </c>
      <c r="G584" s="2">
        <f t="shared" si="39"/>
        <v>63</v>
      </c>
    </row>
    <row r="585" spans="1:7">
      <c r="A585" s="2">
        <v>583</v>
      </c>
      <c r="B585" s="98">
        <f t="shared" si="36"/>
        <v>7.243617880589782</v>
      </c>
      <c r="C585" s="98">
        <v>0.08</v>
      </c>
      <c r="D585" s="2">
        <v>583</v>
      </c>
      <c r="E585" s="2">
        <f t="shared" si="37"/>
        <v>65</v>
      </c>
      <c r="F585" s="2">
        <f t="shared" si="38"/>
        <v>65</v>
      </c>
      <c r="G585" s="2">
        <f t="shared" si="39"/>
        <v>63</v>
      </c>
    </row>
    <row r="586" spans="1:7">
      <c r="A586" s="2">
        <v>584</v>
      </c>
      <c r="B586" s="98">
        <f t="shared" si="36"/>
        <v>7.2498275841567432</v>
      </c>
      <c r="C586" s="98">
        <v>0.08</v>
      </c>
      <c r="D586" s="2">
        <v>584</v>
      </c>
      <c r="E586" s="2">
        <f t="shared" si="37"/>
        <v>65</v>
      </c>
      <c r="F586" s="2">
        <f t="shared" si="38"/>
        <v>65</v>
      </c>
      <c r="G586" s="2">
        <f t="shared" si="39"/>
        <v>63</v>
      </c>
    </row>
    <row r="587" spans="1:7">
      <c r="A587" s="2">
        <v>585</v>
      </c>
      <c r="B587" s="98">
        <f t="shared" si="36"/>
        <v>7.2560319734686942</v>
      </c>
      <c r="C587" s="98">
        <v>0.08</v>
      </c>
      <c r="D587" s="2">
        <v>585</v>
      </c>
      <c r="E587" s="2">
        <f t="shared" si="37"/>
        <v>65</v>
      </c>
      <c r="F587" s="2">
        <f t="shared" si="38"/>
        <v>65</v>
      </c>
      <c r="G587" s="2">
        <f t="shared" si="39"/>
        <v>63</v>
      </c>
    </row>
    <row r="588" spans="1:7">
      <c r="A588" s="2">
        <v>586</v>
      </c>
      <c r="B588" s="98">
        <f t="shared" si="36"/>
        <v>7.2622310621461228</v>
      </c>
      <c r="C588" s="98">
        <v>0.08</v>
      </c>
      <c r="D588" s="2">
        <v>586</v>
      </c>
      <c r="E588" s="2">
        <f t="shared" si="37"/>
        <v>65</v>
      </c>
      <c r="F588" s="2">
        <f t="shared" si="38"/>
        <v>65</v>
      </c>
      <c r="G588" s="2">
        <f t="shared" si="39"/>
        <v>63</v>
      </c>
    </row>
    <row r="589" spans="1:7">
      <c r="A589" s="2">
        <v>587</v>
      </c>
      <c r="B589" s="98">
        <f t="shared" si="36"/>
        <v>7.2684248637514299</v>
      </c>
      <c r="C589" s="98">
        <v>0.08</v>
      </c>
      <c r="D589" s="2">
        <v>587</v>
      </c>
      <c r="E589" s="2">
        <f t="shared" si="37"/>
        <v>65</v>
      </c>
      <c r="F589" s="2">
        <f t="shared" si="38"/>
        <v>65</v>
      </c>
      <c r="G589" s="2">
        <f t="shared" si="39"/>
        <v>63</v>
      </c>
    </row>
    <row r="590" spans="1:7">
      <c r="A590" s="2">
        <v>588</v>
      </c>
      <c r="B590" s="98">
        <f t="shared" si="36"/>
        <v>7.2746133917892841</v>
      </c>
      <c r="C590" s="98">
        <v>0.08</v>
      </c>
      <c r="D590" s="2">
        <v>588</v>
      </c>
      <c r="E590" s="2">
        <f t="shared" si="37"/>
        <v>65</v>
      </c>
      <c r="F590" s="2">
        <f t="shared" si="38"/>
        <v>65</v>
      </c>
      <c r="G590" s="2">
        <f t="shared" si="39"/>
        <v>63</v>
      </c>
    </row>
    <row r="591" spans="1:7">
      <c r="A591" s="2">
        <v>589</v>
      </c>
      <c r="B591" s="98">
        <f t="shared" si="36"/>
        <v>7.280796659706958</v>
      </c>
      <c r="C591" s="98">
        <v>0.08</v>
      </c>
      <c r="D591" s="2">
        <v>589</v>
      </c>
      <c r="E591" s="2">
        <f t="shared" si="37"/>
        <v>65</v>
      </c>
      <c r="F591" s="2">
        <f t="shared" si="38"/>
        <v>65</v>
      </c>
      <c r="G591" s="2">
        <f t="shared" si="39"/>
        <v>63</v>
      </c>
    </row>
    <row r="592" spans="1:7">
      <c r="A592" s="2">
        <v>590</v>
      </c>
      <c r="B592" s="98">
        <f t="shared" si="36"/>
        <v>7.2869746808946712</v>
      </c>
      <c r="C592" s="98">
        <v>0.08</v>
      </c>
      <c r="D592" s="2">
        <v>590</v>
      </c>
      <c r="E592" s="2">
        <f t="shared" si="37"/>
        <v>65</v>
      </c>
      <c r="F592" s="2">
        <f t="shared" si="38"/>
        <v>65</v>
      </c>
      <c r="G592" s="2">
        <f t="shared" si="39"/>
        <v>63</v>
      </c>
    </row>
    <row r="593" spans="1:7">
      <c r="A593" s="2">
        <v>591</v>
      </c>
      <c r="B593" s="98">
        <f t="shared" si="36"/>
        <v>7.2931474686859303</v>
      </c>
      <c r="C593" s="98">
        <v>0.08</v>
      </c>
      <c r="D593" s="2">
        <v>591</v>
      </c>
      <c r="E593" s="2">
        <f t="shared" si="37"/>
        <v>65</v>
      </c>
      <c r="F593" s="2">
        <f t="shared" si="38"/>
        <v>65</v>
      </c>
      <c r="G593" s="2">
        <f t="shared" si="39"/>
        <v>64</v>
      </c>
    </row>
    <row r="594" spans="1:7">
      <c r="A594" s="2">
        <v>592</v>
      </c>
      <c r="B594" s="98">
        <f t="shared" si="36"/>
        <v>7.2993150363578625</v>
      </c>
      <c r="C594" s="98">
        <v>0.08</v>
      </c>
      <c r="D594" s="2">
        <v>592</v>
      </c>
      <c r="E594" s="2">
        <f t="shared" si="37"/>
        <v>65</v>
      </c>
      <c r="F594" s="2">
        <f t="shared" si="38"/>
        <v>65</v>
      </c>
      <c r="G594" s="2">
        <f t="shared" si="39"/>
        <v>64</v>
      </c>
    </row>
    <row r="595" spans="1:7">
      <c r="A595" s="2">
        <v>593</v>
      </c>
      <c r="B595" s="98">
        <f t="shared" si="36"/>
        <v>7.3054773971315523</v>
      </c>
      <c r="C595" s="98">
        <v>0.08</v>
      </c>
      <c r="D595" s="2">
        <v>593</v>
      </c>
      <c r="E595" s="2">
        <f t="shared" si="37"/>
        <v>65</v>
      </c>
      <c r="F595" s="2">
        <f t="shared" si="38"/>
        <v>65</v>
      </c>
      <c r="G595" s="2">
        <f t="shared" si="39"/>
        <v>64</v>
      </c>
    </row>
    <row r="596" spans="1:7">
      <c r="A596" s="2">
        <v>594</v>
      </c>
      <c r="B596" s="98">
        <f t="shared" si="36"/>
        <v>7.3116345641723646</v>
      </c>
      <c r="C596" s="98">
        <v>0.08</v>
      </c>
      <c r="D596" s="2">
        <v>594</v>
      </c>
      <c r="E596" s="2">
        <f t="shared" si="37"/>
        <v>65</v>
      </c>
      <c r="F596" s="2">
        <f t="shared" si="38"/>
        <v>65</v>
      </c>
      <c r="G596" s="2">
        <f t="shared" si="39"/>
        <v>64</v>
      </c>
    </row>
    <row r="597" spans="1:7">
      <c r="A597" s="2">
        <v>595</v>
      </c>
      <c r="B597" s="98">
        <f t="shared" si="36"/>
        <v>7.3177865505902808</v>
      </c>
      <c r="C597" s="98">
        <v>0.08</v>
      </c>
      <c r="D597" s="2">
        <v>595</v>
      </c>
      <c r="E597" s="2">
        <f t="shared" si="37"/>
        <v>65</v>
      </c>
      <c r="F597" s="2">
        <f t="shared" si="38"/>
        <v>65</v>
      </c>
      <c r="G597" s="2">
        <f t="shared" si="39"/>
        <v>64</v>
      </c>
    </row>
    <row r="598" spans="1:7">
      <c r="A598" s="2">
        <v>596</v>
      </c>
      <c r="B598" s="98">
        <f t="shared" si="36"/>
        <v>7.3239333694402209</v>
      </c>
      <c r="C598" s="98">
        <v>0.08</v>
      </c>
      <c r="D598" s="2">
        <v>596</v>
      </c>
      <c r="E598" s="2">
        <f t="shared" si="37"/>
        <v>65</v>
      </c>
      <c r="F598" s="2">
        <f t="shared" si="38"/>
        <v>65</v>
      </c>
      <c r="G598" s="2">
        <f t="shared" si="39"/>
        <v>64</v>
      </c>
    </row>
    <row r="599" spans="1:7">
      <c r="A599" s="2">
        <v>597</v>
      </c>
      <c r="B599" s="98">
        <f t="shared" si="36"/>
        <v>7.3300750337223688</v>
      </c>
      <c r="C599" s="98">
        <v>0.08</v>
      </c>
      <c r="D599" s="2">
        <v>597</v>
      </c>
      <c r="E599" s="2">
        <f t="shared" si="37"/>
        <v>65</v>
      </c>
      <c r="F599" s="2">
        <f t="shared" si="38"/>
        <v>65</v>
      </c>
      <c r="G599" s="2">
        <f t="shared" si="39"/>
        <v>64</v>
      </c>
    </row>
    <row r="600" spans="1:7">
      <c r="A600" s="2">
        <v>598</v>
      </c>
      <c r="B600" s="98">
        <f t="shared" si="36"/>
        <v>7.3362115563824899</v>
      </c>
      <c r="C600" s="98">
        <v>0.08</v>
      </c>
      <c r="D600" s="2">
        <v>598</v>
      </c>
      <c r="E600" s="2">
        <f t="shared" si="37"/>
        <v>65</v>
      </c>
      <c r="F600" s="2">
        <f t="shared" si="38"/>
        <v>65</v>
      </c>
      <c r="G600" s="2">
        <f t="shared" si="39"/>
        <v>64</v>
      </c>
    </row>
    <row r="601" spans="1:7">
      <c r="A601" s="2">
        <v>599</v>
      </c>
      <c r="B601" s="98">
        <f t="shared" si="36"/>
        <v>7.3423429503122497</v>
      </c>
      <c r="C601" s="98">
        <v>0.08</v>
      </c>
      <c r="D601" s="2">
        <v>599</v>
      </c>
      <c r="E601" s="2">
        <f t="shared" si="37"/>
        <v>65</v>
      </c>
      <c r="F601" s="2">
        <f t="shared" si="38"/>
        <v>65</v>
      </c>
      <c r="G601" s="2">
        <f t="shared" si="39"/>
        <v>64</v>
      </c>
    </row>
    <row r="602" spans="1:7">
      <c r="A602" s="2">
        <v>600</v>
      </c>
      <c r="B602" s="98">
        <f t="shared" si="36"/>
        <v>7.3484692283495336</v>
      </c>
      <c r="C602" s="98">
        <v>0.08</v>
      </c>
      <c r="D602" s="2">
        <v>600</v>
      </c>
      <c r="E602" s="2">
        <f t="shared" si="37"/>
        <v>65</v>
      </c>
      <c r="F602" s="2">
        <f t="shared" si="38"/>
        <v>65</v>
      </c>
      <c r="G602" s="2">
        <f t="shared" si="39"/>
        <v>64</v>
      </c>
    </row>
    <row r="603" spans="1:7">
      <c r="A603" s="2">
        <v>601</v>
      </c>
      <c r="B603" s="98">
        <f t="shared" si="36"/>
        <v>7.354590403278757</v>
      </c>
      <c r="C603" s="98">
        <v>0.08</v>
      </c>
      <c r="D603" s="2">
        <v>601</v>
      </c>
      <c r="E603" s="2">
        <f t="shared" si="37"/>
        <v>65</v>
      </c>
      <c r="F603" s="2">
        <f t="shared" si="38"/>
        <v>65</v>
      </c>
      <c r="G603" s="2">
        <f t="shared" si="39"/>
        <v>64</v>
      </c>
    </row>
    <row r="604" spans="1:7">
      <c r="A604" s="2">
        <v>602</v>
      </c>
      <c r="B604" s="98">
        <f t="shared" si="36"/>
        <v>7.3607064878311776</v>
      </c>
      <c r="C604" s="98">
        <v>0.08</v>
      </c>
      <c r="D604" s="2">
        <v>602</v>
      </c>
      <c r="E604" s="2">
        <f t="shared" si="37"/>
        <v>65</v>
      </c>
      <c r="F604" s="2">
        <f t="shared" si="38"/>
        <v>65</v>
      </c>
      <c r="G604" s="2">
        <f t="shared" si="39"/>
        <v>64</v>
      </c>
    </row>
    <row r="605" spans="1:7">
      <c r="A605" s="2">
        <v>603</v>
      </c>
      <c r="B605" s="98">
        <f t="shared" si="36"/>
        <v>7.3668174946852041</v>
      </c>
      <c r="C605" s="98">
        <v>0.08</v>
      </c>
      <c r="D605" s="2">
        <v>603</v>
      </c>
      <c r="E605" s="2">
        <f t="shared" si="37"/>
        <v>65</v>
      </c>
      <c r="F605" s="2">
        <f t="shared" si="38"/>
        <v>65</v>
      </c>
      <c r="G605" s="2">
        <f t="shared" si="39"/>
        <v>64</v>
      </c>
    </row>
    <row r="606" spans="1:7">
      <c r="A606" s="2">
        <v>604</v>
      </c>
      <c r="B606" s="98">
        <f t="shared" si="36"/>
        <v>7.3729234364667047</v>
      </c>
      <c r="C606" s="98">
        <v>0.08</v>
      </c>
      <c r="D606" s="2">
        <v>604</v>
      </c>
      <c r="E606" s="2">
        <f t="shared" si="37"/>
        <v>65</v>
      </c>
      <c r="F606" s="2">
        <f t="shared" si="38"/>
        <v>65</v>
      </c>
      <c r="G606" s="2">
        <f t="shared" si="39"/>
        <v>64</v>
      </c>
    </row>
    <row r="607" spans="1:7">
      <c r="A607" s="2">
        <v>605</v>
      </c>
      <c r="B607" s="98">
        <f t="shared" si="36"/>
        <v>7.379024325749306</v>
      </c>
      <c r="C607" s="98">
        <v>0.08</v>
      </c>
      <c r="D607" s="2">
        <v>605</v>
      </c>
      <c r="E607" s="2">
        <f t="shared" si="37"/>
        <v>65</v>
      </c>
      <c r="F607" s="2">
        <f t="shared" si="38"/>
        <v>65</v>
      </c>
      <c r="G607" s="2">
        <f t="shared" si="39"/>
        <v>64</v>
      </c>
    </row>
    <row r="608" spans="1:7">
      <c r="A608" s="2">
        <v>606</v>
      </c>
      <c r="B608" s="98">
        <f t="shared" si="36"/>
        <v>7.385120175054702</v>
      </c>
      <c r="C608" s="98">
        <v>0.08</v>
      </c>
      <c r="D608" s="2">
        <v>606</v>
      </c>
      <c r="E608" s="2">
        <f t="shared" si="37"/>
        <v>65</v>
      </c>
      <c r="F608" s="2">
        <f t="shared" si="38"/>
        <v>65</v>
      </c>
      <c r="G608" s="2">
        <f t="shared" si="39"/>
        <v>64</v>
      </c>
    </row>
    <row r="609" spans="1:7">
      <c r="A609" s="2">
        <v>607</v>
      </c>
      <c r="B609" s="98">
        <f t="shared" si="36"/>
        <v>7.3912109968529514</v>
      </c>
      <c r="C609" s="98">
        <v>0.08</v>
      </c>
      <c r="D609" s="2">
        <v>607</v>
      </c>
      <c r="E609" s="2">
        <f t="shared" si="37"/>
        <v>65</v>
      </c>
      <c r="F609" s="2">
        <f t="shared" si="38"/>
        <v>65</v>
      </c>
      <c r="G609" s="2">
        <f t="shared" si="39"/>
        <v>64</v>
      </c>
    </row>
    <row r="610" spans="1:7">
      <c r="A610" s="2">
        <v>608</v>
      </c>
      <c r="B610" s="98">
        <f t="shared" si="36"/>
        <v>7.3972968035627709</v>
      </c>
      <c r="C610" s="98">
        <v>0.08</v>
      </c>
      <c r="D610" s="2">
        <v>608</v>
      </c>
      <c r="E610" s="2">
        <f t="shared" si="37"/>
        <v>65</v>
      </c>
      <c r="F610" s="2">
        <f t="shared" si="38"/>
        <v>65</v>
      </c>
      <c r="G610" s="2">
        <f t="shared" si="39"/>
        <v>64</v>
      </c>
    </row>
    <row r="611" spans="1:7">
      <c r="A611" s="2">
        <v>609</v>
      </c>
      <c r="B611" s="98">
        <f t="shared" si="36"/>
        <v>7.4033776075518398</v>
      </c>
      <c r="C611" s="98">
        <v>0.08</v>
      </c>
      <c r="D611" s="2">
        <v>609</v>
      </c>
      <c r="E611" s="2">
        <f t="shared" si="37"/>
        <v>65</v>
      </c>
      <c r="F611" s="2">
        <f t="shared" si="38"/>
        <v>65</v>
      </c>
      <c r="G611" s="2">
        <f t="shared" si="39"/>
        <v>64</v>
      </c>
    </row>
    <row r="612" spans="1:7">
      <c r="A612" s="2">
        <v>610</v>
      </c>
      <c r="B612" s="98">
        <f t="shared" si="36"/>
        <v>7.4094534211370808</v>
      </c>
      <c r="C612" s="98">
        <v>0.08</v>
      </c>
      <c r="D612" s="2">
        <v>610</v>
      </c>
      <c r="E612" s="2">
        <f t="shared" si="37"/>
        <v>65</v>
      </c>
      <c r="F612" s="2">
        <f t="shared" si="38"/>
        <v>65</v>
      </c>
      <c r="G612" s="2">
        <f t="shared" si="39"/>
        <v>64</v>
      </c>
    </row>
    <row r="613" spans="1:7">
      <c r="A613" s="2">
        <v>611</v>
      </c>
      <c r="B613" s="98">
        <f t="shared" si="36"/>
        <v>7.4155242565849644</v>
      </c>
      <c r="C613" s="98">
        <v>0.08</v>
      </c>
      <c r="D613" s="2">
        <v>611</v>
      </c>
      <c r="E613" s="2">
        <f t="shared" si="37"/>
        <v>65</v>
      </c>
      <c r="F613" s="2">
        <f t="shared" si="38"/>
        <v>65</v>
      </c>
      <c r="G613" s="2">
        <f t="shared" si="39"/>
        <v>64</v>
      </c>
    </row>
    <row r="614" spans="1:7">
      <c r="A614" s="2">
        <v>612</v>
      </c>
      <c r="B614" s="98">
        <f t="shared" si="36"/>
        <v>7.4215901261117878</v>
      </c>
      <c r="C614" s="98">
        <v>0.08</v>
      </c>
      <c r="D614" s="2">
        <v>612</v>
      </c>
      <c r="E614" s="2">
        <f t="shared" si="37"/>
        <v>65</v>
      </c>
      <c r="F614" s="2">
        <f t="shared" si="38"/>
        <v>65</v>
      </c>
      <c r="G614" s="2">
        <f t="shared" si="39"/>
        <v>64</v>
      </c>
    </row>
    <row r="615" spans="1:7">
      <c r="A615" s="2">
        <v>613</v>
      </c>
      <c r="B615" s="98">
        <f t="shared" si="36"/>
        <v>7.4276510418839683</v>
      </c>
      <c r="C615" s="98">
        <v>0.08</v>
      </c>
      <c r="D615" s="2">
        <v>613</v>
      </c>
      <c r="E615" s="2">
        <f t="shared" si="37"/>
        <v>65</v>
      </c>
      <c r="F615" s="2">
        <f t="shared" si="38"/>
        <v>65</v>
      </c>
      <c r="G615" s="2">
        <f t="shared" si="39"/>
        <v>64</v>
      </c>
    </row>
    <row r="616" spans="1:7">
      <c r="A616" s="2">
        <v>614</v>
      </c>
      <c r="B616" s="98">
        <f t="shared" si="36"/>
        <v>7.4337070160183192</v>
      </c>
      <c r="C616" s="98">
        <v>0.08</v>
      </c>
      <c r="D616" s="2">
        <v>614</v>
      </c>
      <c r="E616" s="2">
        <f t="shared" si="37"/>
        <v>65</v>
      </c>
      <c r="F616" s="2">
        <f t="shared" si="38"/>
        <v>65</v>
      </c>
      <c r="G616" s="2">
        <f t="shared" si="39"/>
        <v>64</v>
      </c>
    </row>
    <row r="617" spans="1:7">
      <c r="A617" s="2">
        <v>615</v>
      </c>
      <c r="B617" s="98">
        <f t="shared" si="36"/>
        <v>7.4397580605823466</v>
      </c>
      <c r="C617" s="98">
        <v>0.08</v>
      </c>
      <c r="D617" s="2">
        <v>615</v>
      </c>
      <c r="E617" s="2">
        <f t="shared" si="37"/>
        <v>65</v>
      </c>
      <c r="F617" s="2">
        <f t="shared" si="38"/>
        <v>65</v>
      </c>
      <c r="G617" s="2">
        <f t="shared" si="39"/>
        <v>64</v>
      </c>
    </row>
    <row r="618" spans="1:7">
      <c r="A618" s="2">
        <v>616</v>
      </c>
      <c r="B618" s="98">
        <f t="shared" si="36"/>
        <v>7.445804187594514</v>
      </c>
      <c r="C618" s="98">
        <v>0.08</v>
      </c>
      <c r="D618" s="2">
        <v>616</v>
      </c>
      <c r="E618" s="2">
        <f t="shared" si="37"/>
        <v>65</v>
      </c>
      <c r="F618" s="2">
        <f t="shared" si="38"/>
        <v>65</v>
      </c>
      <c r="G618" s="2">
        <f t="shared" si="39"/>
        <v>64</v>
      </c>
    </row>
    <row r="619" spans="1:7">
      <c r="A619" s="2">
        <v>617</v>
      </c>
      <c r="B619" s="98">
        <f t="shared" si="36"/>
        <v>7.4518454090245321</v>
      </c>
      <c r="C619" s="98">
        <v>0.08</v>
      </c>
      <c r="D619" s="2">
        <v>617</v>
      </c>
      <c r="E619" s="2">
        <f t="shared" si="37"/>
        <v>65</v>
      </c>
      <c r="F619" s="2">
        <f t="shared" si="38"/>
        <v>65</v>
      </c>
      <c r="G619" s="2">
        <f t="shared" si="39"/>
        <v>64</v>
      </c>
    </row>
    <row r="620" spans="1:7">
      <c r="A620" s="2">
        <v>618</v>
      </c>
      <c r="B620" s="98">
        <f t="shared" si="36"/>
        <v>7.457881736793631</v>
      </c>
      <c r="C620" s="98">
        <v>0.08</v>
      </c>
      <c r="D620" s="2">
        <v>618</v>
      </c>
      <c r="E620" s="2">
        <f t="shared" si="37"/>
        <v>65</v>
      </c>
      <c r="F620" s="2">
        <f t="shared" si="38"/>
        <v>65</v>
      </c>
      <c r="G620" s="2">
        <f t="shared" si="39"/>
        <v>64</v>
      </c>
    </row>
    <row r="621" spans="1:7">
      <c r="A621" s="2">
        <v>619</v>
      </c>
      <c r="B621" s="98">
        <f t="shared" si="36"/>
        <v>7.4639131827748368</v>
      </c>
      <c r="C621" s="98">
        <v>0.08</v>
      </c>
      <c r="D621" s="2">
        <v>619</v>
      </c>
      <c r="E621" s="2">
        <f t="shared" si="37"/>
        <v>65</v>
      </c>
      <c r="F621" s="2">
        <f t="shared" si="38"/>
        <v>65</v>
      </c>
      <c r="G621" s="2">
        <f t="shared" si="39"/>
        <v>64</v>
      </c>
    </row>
    <row r="622" spans="1:7">
      <c r="A622" s="2">
        <v>620</v>
      </c>
      <c r="B622" s="98">
        <f t="shared" si="36"/>
        <v>7.469939758793239</v>
      </c>
      <c r="C622" s="98">
        <v>0.08</v>
      </c>
      <c r="D622" s="2">
        <v>620</v>
      </c>
      <c r="E622" s="2">
        <f t="shared" si="37"/>
        <v>65</v>
      </c>
      <c r="F622" s="2">
        <f t="shared" si="38"/>
        <v>65</v>
      </c>
      <c r="G622" s="2">
        <f t="shared" si="39"/>
        <v>64</v>
      </c>
    </row>
    <row r="623" spans="1:7">
      <c r="A623" s="2">
        <v>621</v>
      </c>
      <c r="B623" s="98">
        <f t="shared" si="36"/>
        <v>7.4759614766262663</v>
      </c>
      <c r="C623" s="98">
        <v>0.08</v>
      </c>
      <c r="D623" s="2">
        <v>621</v>
      </c>
      <c r="E623" s="2">
        <f t="shared" si="37"/>
        <v>65</v>
      </c>
      <c r="F623" s="2">
        <f t="shared" si="38"/>
        <v>65</v>
      </c>
      <c r="G623" s="2">
        <f t="shared" si="39"/>
        <v>64</v>
      </c>
    </row>
    <row r="624" spans="1:7">
      <c r="A624" s="2">
        <v>622</v>
      </c>
      <c r="B624" s="98">
        <f t="shared" si="36"/>
        <v>7.4819783480039552</v>
      </c>
      <c r="C624" s="98">
        <v>0.08</v>
      </c>
      <c r="D624" s="2">
        <v>622</v>
      </c>
      <c r="E624" s="2">
        <f t="shared" si="37"/>
        <v>65</v>
      </c>
      <c r="F624" s="2">
        <f t="shared" si="38"/>
        <v>65</v>
      </c>
      <c r="G624" s="2">
        <f t="shared" si="39"/>
        <v>64</v>
      </c>
    </row>
    <row r="625" spans="1:7">
      <c r="A625" s="2">
        <v>623</v>
      </c>
      <c r="B625" s="98">
        <f t="shared" si="36"/>
        <v>7.4879903846092102</v>
      </c>
      <c r="C625" s="98">
        <v>0.08</v>
      </c>
      <c r="D625" s="2">
        <v>623</v>
      </c>
      <c r="E625" s="2">
        <f t="shared" si="37"/>
        <v>65</v>
      </c>
      <c r="F625" s="2">
        <f t="shared" si="38"/>
        <v>65</v>
      </c>
      <c r="G625" s="2">
        <f t="shared" si="39"/>
        <v>64</v>
      </c>
    </row>
    <row r="626" spans="1:7">
      <c r="A626" s="2">
        <v>624</v>
      </c>
      <c r="B626" s="98">
        <f t="shared" si="36"/>
        <v>7.493997598078078</v>
      </c>
      <c r="C626" s="98">
        <v>0.08</v>
      </c>
      <c r="D626" s="2">
        <v>624</v>
      </c>
      <c r="E626" s="2">
        <f t="shared" si="37"/>
        <v>65</v>
      </c>
      <c r="F626" s="2">
        <f t="shared" si="38"/>
        <v>65</v>
      </c>
      <c r="G626" s="2">
        <f t="shared" si="39"/>
        <v>64</v>
      </c>
    </row>
    <row r="627" spans="1:7">
      <c r="A627" s="2">
        <v>625</v>
      </c>
      <c r="B627" s="98">
        <f t="shared" si="36"/>
        <v>7.5</v>
      </c>
      <c r="C627" s="98">
        <v>0.08</v>
      </c>
      <c r="D627" s="2">
        <v>625</v>
      </c>
      <c r="E627" s="2">
        <f t="shared" si="37"/>
        <v>65</v>
      </c>
      <c r="F627" s="2">
        <f t="shared" si="38"/>
        <v>65</v>
      </c>
      <c r="G627" s="2">
        <f t="shared" si="39"/>
        <v>64</v>
      </c>
    </row>
    <row r="628" spans="1:7">
      <c r="A628" s="2">
        <v>626</v>
      </c>
      <c r="B628" s="98">
        <f t="shared" si="36"/>
        <v>7.5059976019180823</v>
      </c>
      <c r="C628" s="98">
        <v>0.08</v>
      </c>
      <c r="D628" s="2">
        <v>626</v>
      </c>
      <c r="E628" s="2">
        <f t="shared" si="37"/>
        <v>65</v>
      </c>
      <c r="F628" s="2">
        <f t="shared" si="38"/>
        <v>65</v>
      </c>
      <c r="G628" s="2">
        <f t="shared" si="39"/>
        <v>64</v>
      </c>
    </row>
    <row r="629" spans="1:7">
      <c r="A629" s="2">
        <v>627</v>
      </c>
      <c r="B629" s="98">
        <f t="shared" si="36"/>
        <v>7.5119904153293486</v>
      </c>
      <c r="C629" s="98">
        <v>0.08</v>
      </c>
      <c r="D629" s="2">
        <v>627</v>
      </c>
      <c r="E629" s="2">
        <f t="shared" si="37"/>
        <v>65</v>
      </c>
      <c r="F629" s="2">
        <f t="shared" si="38"/>
        <v>65</v>
      </c>
      <c r="G629" s="2">
        <f t="shared" si="39"/>
        <v>64</v>
      </c>
    </row>
    <row r="630" spans="1:7">
      <c r="A630" s="2">
        <v>628</v>
      </c>
      <c r="B630" s="98">
        <f t="shared" si="36"/>
        <v>7.5179784516849999</v>
      </c>
      <c r="C630" s="98">
        <v>0.08</v>
      </c>
      <c r="D630" s="2">
        <v>628</v>
      </c>
      <c r="E630" s="2">
        <f t="shared" si="37"/>
        <v>65</v>
      </c>
      <c r="F630" s="2">
        <f t="shared" si="38"/>
        <v>65</v>
      </c>
      <c r="G630" s="2">
        <f t="shared" si="39"/>
        <v>64</v>
      </c>
    </row>
    <row r="631" spans="1:7">
      <c r="A631" s="2">
        <v>629</v>
      </c>
      <c r="B631" s="98">
        <f t="shared" si="36"/>
        <v>7.5239617223906716</v>
      </c>
      <c r="C631" s="98">
        <v>0.08</v>
      </c>
      <c r="D631" s="2">
        <v>629</v>
      </c>
      <c r="E631" s="2">
        <f t="shared" si="37"/>
        <v>65</v>
      </c>
      <c r="F631" s="2">
        <f t="shared" si="38"/>
        <v>65</v>
      </c>
      <c r="G631" s="2">
        <f t="shared" si="39"/>
        <v>64</v>
      </c>
    </row>
    <row r="632" spans="1:7">
      <c r="A632" s="2">
        <v>630</v>
      </c>
      <c r="B632" s="98">
        <f t="shared" si="36"/>
        <v>7.5299402388066792</v>
      </c>
      <c r="C632" s="98">
        <v>0.08</v>
      </c>
      <c r="D632" s="2">
        <v>630</v>
      </c>
      <c r="E632" s="2">
        <f t="shared" si="37"/>
        <v>65</v>
      </c>
      <c r="F632" s="2">
        <f t="shared" si="38"/>
        <v>65</v>
      </c>
      <c r="G632" s="2">
        <f t="shared" si="39"/>
        <v>64</v>
      </c>
    </row>
    <row r="633" spans="1:7">
      <c r="A633" s="2">
        <v>631</v>
      </c>
      <c r="B633" s="98">
        <f t="shared" si="36"/>
        <v>7.5359140122482824</v>
      </c>
      <c r="C633" s="98">
        <v>0.08</v>
      </c>
      <c r="D633" s="2">
        <v>631</v>
      </c>
      <c r="E633" s="2">
        <f t="shared" si="37"/>
        <v>65</v>
      </c>
      <c r="F633" s="2">
        <f t="shared" si="38"/>
        <v>65</v>
      </c>
      <c r="G633" s="2">
        <f t="shared" si="39"/>
        <v>64</v>
      </c>
    </row>
    <row r="634" spans="1:7">
      <c r="A634" s="2">
        <v>632</v>
      </c>
      <c r="B634" s="98">
        <f t="shared" si="36"/>
        <v>7.541883053985921</v>
      </c>
      <c r="C634" s="98">
        <v>0.08</v>
      </c>
      <c r="D634" s="2">
        <v>632</v>
      </c>
      <c r="E634" s="2">
        <f t="shared" si="37"/>
        <v>65</v>
      </c>
      <c r="F634" s="2">
        <f t="shared" si="38"/>
        <v>65</v>
      </c>
      <c r="G634" s="2">
        <f t="shared" si="39"/>
        <v>64</v>
      </c>
    </row>
    <row r="635" spans="1:7">
      <c r="A635" s="2">
        <v>633</v>
      </c>
      <c r="B635" s="98">
        <f t="shared" si="36"/>
        <v>7.5478473752454747</v>
      </c>
      <c r="C635" s="98">
        <v>0.08</v>
      </c>
      <c r="D635" s="2">
        <v>633</v>
      </c>
      <c r="E635" s="2">
        <f t="shared" si="37"/>
        <v>65</v>
      </c>
      <c r="F635" s="2">
        <f t="shared" si="38"/>
        <v>65</v>
      </c>
      <c r="G635" s="2">
        <f t="shared" si="39"/>
        <v>64</v>
      </c>
    </row>
    <row r="636" spans="1:7">
      <c r="A636" s="2">
        <v>634</v>
      </c>
      <c r="B636" s="98">
        <f t="shared" si="36"/>
        <v>7.5538069872085032</v>
      </c>
      <c r="C636" s="98">
        <v>0.08</v>
      </c>
      <c r="D636" s="2">
        <v>634</v>
      </c>
      <c r="E636" s="2">
        <f t="shared" si="37"/>
        <v>65</v>
      </c>
      <c r="F636" s="2">
        <f t="shared" si="38"/>
        <v>65</v>
      </c>
      <c r="G636" s="2">
        <f t="shared" si="39"/>
        <v>64</v>
      </c>
    </row>
    <row r="637" spans="1:7">
      <c r="A637" s="2">
        <v>635</v>
      </c>
      <c r="B637" s="98">
        <f t="shared" si="36"/>
        <v>7.5597619010124912</v>
      </c>
      <c r="C637" s="98">
        <v>0.08</v>
      </c>
      <c r="D637" s="2">
        <v>635</v>
      </c>
      <c r="E637" s="2">
        <f t="shared" si="37"/>
        <v>65</v>
      </c>
      <c r="F637" s="2">
        <f t="shared" si="38"/>
        <v>65</v>
      </c>
      <c r="G637" s="2">
        <f t="shared" si="39"/>
        <v>64</v>
      </c>
    </row>
    <row r="638" spans="1:7">
      <c r="A638" s="2">
        <v>636</v>
      </c>
      <c r="B638" s="98">
        <f t="shared" si="36"/>
        <v>7.5657121277510946</v>
      </c>
      <c r="C638" s="98">
        <v>0.08</v>
      </c>
      <c r="D638" s="2">
        <v>636</v>
      </c>
      <c r="E638" s="2">
        <f t="shared" si="37"/>
        <v>65</v>
      </c>
      <c r="F638" s="2">
        <f t="shared" si="38"/>
        <v>65</v>
      </c>
      <c r="G638" s="2">
        <f t="shared" si="39"/>
        <v>64</v>
      </c>
    </row>
    <row r="639" spans="1:7">
      <c r="A639" s="2">
        <v>637</v>
      </c>
      <c r="B639" s="98">
        <f t="shared" si="36"/>
        <v>7.5716576784743772</v>
      </c>
      <c r="C639" s="98">
        <v>0.08</v>
      </c>
      <c r="D639" s="2">
        <v>637</v>
      </c>
      <c r="E639" s="2">
        <f t="shared" si="37"/>
        <v>65</v>
      </c>
      <c r="F639" s="2">
        <f t="shared" si="38"/>
        <v>65</v>
      </c>
      <c r="G639" s="2">
        <f t="shared" si="39"/>
        <v>64</v>
      </c>
    </row>
    <row r="640" spans="1:7">
      <c r="A640" s="2">
        <v>638</v>
      </c>
      <c r="B640" s="98">
        <f t="shared" si="36"/>
        <v>7.5775985641890529</v>
      </c>
      <c r="C640" s="98">
        <v>0.08</v>
      </c>
      <c r="D640" s="2">
        <v>638</v>
      </c>
      <c r="E640" s="2">
        <f t="shared" si="37"/>
        <v>65</v>
      </c>
      <c r="F640" s="2">
        <f t="shared" si="38"/>
        <v>65</v>
      </c>
      <c r="G640" s="2">
        <f t="shared" si="39"/>
        <v>64</v>
      </c>
    </row>
    <row r="641" spans="1:7">
      <c r="A641" s="2">
        <v>639</v>
      </c>
      <c r="B641" s="98">
        <f t="shared" si="36"/>
        <v>7.5835347958587231</v>
      </c>
      <c r="C641" s="98">
        <v>0.08</v>
      </c>
      <c r="D641" s="2">
        <v>639</v>
      </c>
      <c r="E641" s="2">
        <f t="shared" si="37"/>
        <v>65</v>
      </c>
      <c r="F641" s="2">
        <f t="shared" si="38"/>
        <v>65</v>
      </c>
      <c r="G641" s="2">
        <f t="shared" si="39"/>
        <v>64</v>
      </c>
    </row>
    <row r="642" spans="1:7">
      <c r="A642" s="2">
        <v>640</v>
      </c>
      <c r="B642" s="98">
        <f t="shared" si="36"/>
        <v>7.5894663844041101</v>
      </c>
      <c r="C642" s="98">
        <v>0.08</v>
      </c>
      <c r="D642" s="2">
        <v>640</v>
      </c>
      <c r="E642" s="2">
        <f t="shared" si="37"/>
        <v>65</v>
      </c>
      <c r="F642" s="2">
        <f t="shared" si="38"/>
        <v>65</v>
      </c>
      <c r="G642" s="2">
        <f t="shared" si="39"/>
        <v>64</v>
      </c>
    </row>
    <row r="643" spans="1:7">
      <c r="A643" s="2">
        <v>641</v>
      </c>
      <c r="B643" s="98">
        <f t="shared" ref="B643:B706" si="40">0.3*SQRT(A643)</f>
        <v>7.5953933407032981</v>
      </c>
      <c r="C643" s="98">
        <v>0.08</v>
      </c>
      <c r="D643" s="2">
        <v>641</v>
      </c>
      <c r="E643" s="2">
        <f t="shared" ref="E643:E706" si="41">IF(A643&lt;0.4,15,IF(A643&lt;3,20,IF(A643&lt;15,25,IF(A643&lt;43,32,IF(A643&lt;100,40,IF(A643&lt;450,50,IF(A643&lt;1300,65,IF(A643&lt;3500,80,IF(A643&lt;12000,100)))))))))</f>
        <v>65</v>
      </c>
      <c r="F643" s="2">
        <f t="shared" si="38"/>
        <v>65</v>
      </c>
      <c r="G643" s="2">
        <f t="shared" si="39"/>
        <v>64</v>
      </c>
    </row>
    <row r="644" spans="1:7">
      <c r="A644" s="2">
        <v>642</v>
      </c>
      <c r="B644" s="98">
        <f t="shared" si="40"/>
        <v>7.6013156755919562</v>
      </c>
      <c r="C644" s="98">
        <v>0.08</v>
      </c>
      <c r="D644" s="2">
        <v>642</v>
      </c>
      <c r="E644" s="2">
        <f t="shared" si="41"/>
        <v>65</v>
      </c>
      <c r="F644" s="2">
        <f t="shared" ref="F644:F707" si="42">IF(G644&lt;15,15,IF(G644&lt;20,20,IF(G644&lt;=25,25,IF(G644&lt;=32,32,IF(G644&lt;=40,40,IF(G644&lt;=50,50,IF(G644&lt;=65,65,IF(G644&lt;=80,80,IF(G644&lt;=100,100)))))))))</f>
        <v>65</v>
      </c>
      <c r="G644" s="2">
        <f t="shared" ref="G644:G707" si="43">ROUNDUP(1000*((B644/1000)/(55.934*C644^0.571))^(1/2.714),0)</f>
        <v>64</v>
      </c>
    </row>
    <row r="645" spans="1:7">
      <c r="A645" s="2">
        <v>643</v>
      </c>
      <c r="B645" s="98">
        <f t="shared" si="40"/>
        <v>7.6072333998635795</v>
      </c>
      <c r="C645" s="98">
        <v>0.08</v>
      </c>
      <c r="D645" s="2">
        <v>643</v>
      </c>
      <c r="E645" s="2">
        <f t="shared" si="41"/>
        <v>65</v>
      </c>
      <c r="F645" s="2">
        <f t="shared" si="42"/>
        <v>65</v>
      </c>
      <c r="G645" s="2">
        <f t="shared" si="43"/>
        <v>64</v>
      </c>
    </row>
    <row r="646" spans="1:7">
      <c r="A646" s="2">
        <v>644</v>
      </c>
      <c r="B646" s="98">
        <f t="shared" si="40"/>
        <v>7.6131465242697116</v>
      </c>
      <c r="C646" s="98">
        <v>0.08</v>
      </c>
      <c r="D646" s="2">
        <v>644</v>
      </c>
      <c r="E646" s="2">
        <f t="shared" si="41"/>
        <v>65</v>
      </c>
      <c r="F646" s="2">
        <f t="shared" si="42"/>
        <v>65</v>
      </c>
      <c r="G646" s="2">
        <f t="shared" si="43"/>
        <v>65</v>
      </c>
    </row>
    <row r="647" spans="1:7">
      <c r="A647" s="2">
        <v>645</v>
      </c>
      <c r="B647" s="98">
        <f t="shared" si="40"/>
        <v>7.6190550595201767</v>
      </c>
      <c r="C647" s="98">
        <v>0.08</v>
      </c>
      <c r="D647" s="2">
        <v>645</v>
      </c>
      <c r="E647" s="2">
        <f t="shared" si="41"/>
        <v>65</v>
      </c>
      <c r="F647" s="2">
        <f t="shared" si="42"/>
        <v>65</v>
      </c>
      <c r="G647" s="2">
        <f t="shared" si="43"/>
        <v>65</v>
      </c>
    </row>
    <row r="648" spans="1:7">
      <c r="A648" s="2">
        <v>646</v>
      </c>
      <c r="B648" s="98">
        <f t="shared" si="40"/>
        <v>7.6249590162833005</v>
      </c>
      <c r="C648" s="98">
        <v>0.08</v>
      </c>
      <c r="D648" s="2">
        <v>646</v>
      </c>
      <c r="E648" s="2">
        <f t="shared" si="41"/>
        <v>65</v>
      </c>
      <c r="F648" s="2">
        <f t="shared" si="42"/>
        <v>65</v>
      </c>
      <c r="G648" s="2">
        <f t="shared" si="43"/>
        <v>65</v>
      </c>
    </row>
    <row r="649" spans="1:7">
      <c r="A649" s="2">
        <v>647</v>
      </c>
      <c r="B649" s="98">
        <f t="shared" si="40"/>
        <v>7.6308584051861423</v>
      </c>
      <c r="C649" s="98">
        <v>0.08</v>
      </c>
      <c r="D649" s="2">
        <v>647</v>
      </c>
      <c r="E649" s="2">
        <f t="shared" si="41"/>
        <v>65</v>
      </c>
      <c r="F649" s="2">
        <f t="shared" si="42"/>
        <v>65</v>
      </c>
      <c r="G649" s="2">
        <f t="shared" si="43"/>
        <v>65</v>
      </c>
    </row>
    <row r="650" spans="1:7">
      <c r="A650" s="2">
        <v>648</v>
      </c>
      <c r="B650" s="98">
        <f t="shared" si="40"/>
        <v>7.6367532368147124</v>
      </c>
      <c r="C650" s="98">
        <v>0.08</v>
      </c>
      <c r="D650" s="2">
        <v>648</v>
      </c>
      <c r="E650" s="2">
        <f t="shared" si="41"/>
        <v>65</v>
      </c>
      <c r="F650" s="2">
        <f t="shared" si="42"/>
        <v>65</v>
      </c>
      <c r="G650" s="2">
        <f t="shared" si="43"/>
        <v>65</v>
      </c>
    </row>
    <row r="651" spans="1:7">
      <c r="A651" s="2">
        <v>649</v>
      </c>
      <c r="B651" s="98">
        <f t="shared" si="40"/>
        <v>7.6426435217141977</v>
      </c>
      <c r="C651" s="98">
        <v>0.08</v>
      </c>
      <c r="D651" s="2">
        <v>649</v>
      </c>
      <c r="E651" s="2">
        <f t="shared" si="41"/>
        <v>65</v>
      </c>
      <c r="F651" s="2">
        <f t="shared" si="42"/>
        <v>65</v>
      </c>
      <c r="G651" s="2">
        <f t="shared" si="43"/>
        <v>65</v>
      </c>
    </row>
    <row r="652" spans="1:7">
      <c r="A652" s="2">
        <v>650</v>
      </c>
      <c r="B652" s="98">
        <f t="shared" si="40"/>
        <v>7.6485292703891767</v>
      </c>
      <c r="C652" s="98">
        <v>0.08</v>
      </c>
      <c r="D652" s="2">
        <v>650</v>
      </c>
      <c r="E652" s="2">
        <f t="shared" si="41"/>
        <v>65</v>
      </c>
      <c r="F652" s="2">
        <f t="shared" si="42"/>
        <v>65</v>
      </c>
      <c r="G652" s="2">
        <f t="shared" si="43"/>
        <v>65</v>
      </c>
    </row>
    <row r="653" spans="1:7">
      <c r="A653" s="2">
        <v>651</v>
      </c>
      <c r="B653" s="98">
        <f t="shared" si="40"/>
        <v>7.6544104933038435</v>
      </c>
      <c r="C653" s="98">
        <v>0.08</v>
      </c>
      <c r="D653" s="2">
        <v>651</v>
      </c>
      <c r="E653" s="2">
        <f t="shared" si="41"/>
        <v>65</v>
      </c>
      <c r="F653" s="2">
        <f t="shared" si="42"/>
        <v>65</v>
      </c>
      <c r="G653" s="2">
        <f t="shared" si="43"/>
        <v>65</v>
      </c>
    </row>
    <row r="654" spans="1:7">
      <c r="A654" s="2">
        <v>652</v>
      </c>
      <c r="B654" s="98">
        <f t="shared" si="40"/>
        <v>7.6602872008822223</v>
      </c>
      <c r="C654" s="98">
        <v>0.08</v>
      </c>
      <c r="D654" s="2">
        <v>652</v>
      </c>
      <c r="E654" s="2">
        <f t="shared" si="41"/>
        <v>65</v>
      </c>
      <c r="F654" s="2">
        <f t="shared" si="42"/>
        <v>65</v>
      </c>
      <c r="G654" s="2">
        <f t="shared" si="43"/>
        <v>65</v>
      </c>
    </row>
    <row r="655" spans="1:7">
      <c r="A655" s="2">
        <v>653</v>
      </c>
      <c r="B655" s="98">
        <f t="shared" si="40"/>
        <v>7.6661594035083827</v>
      </c>
      <c r="C655" s="98">
        <v>0.08</v>
      </c>
      <c r="D655" s="2">
        <v>653</v>
      </c>
      <c r="E655" s="2">
        <f t="shared" si="41"/>
        <v>65</v>
      </c>
      <c r="F655" s="2">
        <f t="shared" si="42"/>
        <v>65</v>
      </c>
      <c r="G655" s="2">
        <f t="shared" si="43"/>
        <v>65</v>
      </c>
    </row>
    <row r="656" spans="1:7">
      <c r="A656" s="2">
        <v>654</v>
      </c>
      <c r="B656" s="98">
        <f t="shared" si="40"/>
        <v>7.6720271115266527</v>
      </c>
      <c r="C656" s="98">
        <v>0.08</v>
      </c>
      <c r="D656" s="2">
        <v>654</v>
      </c>
      <c r="E656" s="2">
        <f t="shared" si="41"/>
        <v>65</v>
      </c>
      <c r="F656" s="2">
        <f t="shared" si="42"/>
        <v>65</v>
      </c>
      <c r="G656" s="2">
        <f t="shared" si="43"/>
        <v>65</v>
      </c>
    </row>
    <row r="657" spans="1:7">
      <c r="A657" s="2">
        <v>655</v>
      </c>
      <c r="B657" s="98">
        <f t="shared" si="40"/>
        <v>7.6778903352418357</v>
      </c>
      <c r="C657" s="98">
        <v>0.08</v>
      </c>
      <c r="D657" s="2">
        <v>655</v>
      </c>
      <c r="E657" s="2">
        <f t="shared" si="41"/>
        <v>65</v>
      </c>
      <c r="F657" s="2">
        <f t="shared" si="42"/>
        <v>65</v>
      </c>
      <c r="G657" s="2">
        <f t="shared" si="43"/>
        <v>65</v>
      </c>
    </row>
    <row r="658" spans="1:7">
      <c r="A658" s="2">
        <v>656</v>
      </c>
      <c r="B658" s="98">
        <f t="shared" si="40"/>
        <v>7.6837490849194179</v>
      </c>
      <c r="C658" s="98">
        <v>0.08</v>
      </c>
      <c r="D658" s="2">
        <v>656</v>
      </c>
      <c r="E658" s="2">
        <f t="shared" si="41"/>
        <v>65</v>
      </c>
      <c r="F658" s="2">
        <f t="shared" si="42"/>
        <v>65</v>
      </c>
      <c r="G658" s="2">
        <f t="shared" si="43"/>
        <v>65</v>
      </c>
    </row>
    <row r="659" spans="1:7">
      <c r="A659" s="2">
        <v>657</v>
      </c>
      <c r="B659" s="98">
        <f t="shared" si="40"/>
        <v>7.6896033707857772</v>
      </c>
      <c r="C659" s="98">
        <v>0.08</v>
      </c>
      <c r="D659" s="2">
        <v>657</v>
      </c>
      <c r="E659" s="2">
        <f t="shared" si="41"/>
        <v>65</v>
      </c>
      <c r="F659" s="2">
        <f t="shared" si="42"/>
        <v>65</v>
      </c>
      <c r="G659" s="2">
        <f t="shared" si="43"/>
        <v>65</v>
      </c>
    </row>
    <row r="660" spans="1:7">
      <c r="A660" s="2">
        <v>658</v>
      </c>
      <c r="B660" s="98">
        <f t="shared" si="40"/>
        <v>7.6954532030283955</v>
      </c>
      <c r="C660" s="98">
        <v>0.08</v>
      </c>
      <c r="D660" s="2">
        <v>658</v>
      </c>
      <c r="E660" s="2">
        <f t="shared" si="41"/>
        <v>65</v>
      </c>
      <c r="F660" s="2">
        <f t="shared" si="42"/>
        <v>65</v>
      </c>
      <c r="G660" s="2">
        <f t="shared" si="43"/>
        <v>65</v>
      </c>
    </row>
    <row r="661" spans="1:7">
      <c r="A661" s="2">
        <v>659</v>
      </c>
      <c r="B661" s="98">
        <f t="shared" si="40"/>
        <v>7.7012985917960606</v>
      </c>
      <c r="C661" s="98">
        <v>0.08</v>
      </c>
      <c r="D661" s="2">
        <v>659</v>
      </c>
      <c r="E661" s="2">
        <f t="shared" si="41"/>
        <v>65</v>
      </c>
      <c r="F661" s="2">
        <f t="shared" si="42"/>
        <v>65</v>
      </c>
      <c r="G661" s="2">
        <f t="shared" si="43"/>
        <v>65</v>
      </c>
    </row>
    <row r="662" spans="1:7">
      <c r="A662" s="2">
        <v>660</v>
      </c>
      <c r="B662" s="98">
        <f t="shared" si="40"/>
        <v>7.7071395471990769</v>
      </c>
      <c r="C662" s="98">
        <v>0.08</v>
      </c>
      <c r="D662" s="2">
        <v>660</v>
      </c>
      <c r="E662" s="2">
        <f t="shared" si="41"/>
        <v>65</v>
      </c>
      <c r="F662" s="2">
        <f t="shared" si="42"/>
        <v>65</v>
      </c>
      <c r="G662" s="2">
        <f t="shared" si="43"/>
        <v>65</v>
      </c>
    </row>
    <row r="663" spans="1:7">
      <c r="A663" s="2">
        <v>661</v>
      </c>
      <c r="B663" s="98">
        <f t="shared" si="40"/>
        <v>7.7129760793094642</v>
      </c>
      <c r="C663" s="98">
        <v>0.08</v>
      </c>
      <c r="D663" s="2">
        <v>661</v>
      </c>
      <c r="E663" s="2">
        <f t="shared" si="41"/>
        <v>65</v>
      </c>
      <c r="F663" s="2">
        <f t="shared" si="42"/>
        <v>65</v>
      </c>
      <c r="G663" s="2">
        <f t="shared" si="43"/>
        <v>65</v>
      </c>
    </row>
    <row r="664" spans="1:7">
      <c r="A664" s="2">
        <v>662</v>
      </c>
      <c r="B664" s="98">
        <f t="shared" si="40"/>
        <v>7.718808198161164</v>
      </c>
      <c r="C664" s="98">
        <v>0.08</v>
      </c>
      <c r="D664" s="2">
        <v>662</v>
      </c>
      <c r="E664" s="2">
        <f t="shared" si="41"/>
        <v>65</v>
      </c>
      <c r="F664" s="2">
        <f t="shared" si="42"/>
        <v>65</v>
      </c>
      <c r="G664" s="2">
        <f t="shared" si="43"/>
        <v>65</v>
      </c>
    </row>
    <row r="665" spans="1:7">
      <c r="A665" s="2">
        <v>663</v>
      </c>
      <c r="B665" s="98">
        <f t="shared" si="40"/>
        <v>7.7246359137502392</v>
      </c>
      <c r="C665" s="98">
        <v>0.08</v>
      </c>
      <c r="D665" s="2">
        <v>663</v>
      </c>
      <c r="E665" s="2">
        <f t="shared" si="41"/>
        <v>65</v>
      </c>
      <c r="F665" s="2">
        <f t="shared" si="42"/>
        <v>65</v>
      </c>
      <c r="G665" s="2">
        <f t="shared" si="43"/>
        <v>65</v>
      </c>
    </row>
    <row r="666" spans="1:7">
      <c r="A666" s="2">
        <v>664</v>
      </c>
      <c r="B666" s="98">
        <f t="shared" si="40"/>
        <v>7.7304592360350757</v>
      </c>
      <c r="C666" s="98">
        <v>0.08</v>
      </c>
      <c r="D666" s="2">
        <v>664</v>
      </c>
      <c r="E666" s="2">
        <f t="shared" si="41"/>
        <v>65</v>
      </c>
      <c r="F666" s="2">
        <f t="shared" si="42"/>
        <v>65</v>
      </c>
      <c r="G666" s="2">
        <f t="shared" si="43"/>
        <v>65</v>
      </c>
    </row>
    <row r="667" spans="1:7">
      <c r="A667" s="2">
        <v>665</v>
      </c>
      <c r="B667" s="98">
        <f t="shared" si="40"/>
        <v>7.7362781749365759</v>
      </c>
      <c r="C667" s="98">
        <v>0.08</v>
      </c>
      <c r="D667" s="2">
        <v>665</v>
      </c>
      <c r="E667" s="2">
        <f t="shared" si="41"/>
        <v>65</v>
      </c>
      <c r="F667" s="2">
        <f t="shared" si="42"/>
        <v>65</v>
      </c>
      <c r="G667" s="2">
        <f t="shared" si="43"/>
        <v>65</v>
      </c>
    </row>
    <row r="668" spans="1:7">
      <c r="A668" s="2">
        <v>666</v>
      </c>
      <c r="B668" s="98">
        <f t="shared" si="40"/>
        <v>7.7420927403383635</v>
      </c>
      <c r="C668" s="98">
        <v>0.08</v>
      </c>
      <c r="D668" s="2">
        <v>666</v>
      </c>
      <c r="E668" s="2">
        <f t="shared" si="41"/>
        <v>65</v>
      </c>
      <c r="F668" s="2">
        <f t="shared" si="42"/>
        <v>65</v>
      </c>
      <c r="G668" s="2">
        <f t="shared" si="43"/>
        <v>65</v>
      </c>
    </row>
    <row r="669" spans="1:7">
      <c r="A669" s="2">
        <v>667</v>
      </c>
      <c r="B669" s="98">
        <f t="shared" si="40"/>
        <v>7.7479029420869736</v>
      </c>
      <c r="C669" s="98">
        <v>0.08</v>
      </c>
      <c r="D669" s="2">
        <v>667</v>
      </c>
      <c r="E669" s="2">
        <f t="shared" si="41"/>
        <v>65</v>
      </c>
      <c r="F669" s="2">
        <f t="shared" si="42"/>
        <v>65</v>
      </c>
      <c r="G669" s="2">
        <f t="shared" si="43"/>
        <v>65</v>
      </c>
    </row>
    <row r="670" spans="1:7">
      <c r="A670" s="2">
        <v>668</v>
      </c>
      <c r="B670" s="98">
        <f t="shared" si="40"/>
        <v>7.7537087899920509</v>
      </c>
      <c r="C670" s="98">
        <v>0.08</v>
      </c>
      <c r="D670" s="2">
        <v>668</v>
      </c>
      <c r="E670" s="2">
        <f t="shared" si="41"/>
        <v>65</v>
      </c>
      <c r="F670" s="2">
        <f t="shared" si="42"/>
        <v>65</v>
      </c>
      <c r="G670" s="2">
        <f t="shared" si="43"/>
        <v>65</v>
      </c>
    </row>
    <row r="671" spans="1:7">
      <c r="A671" s="2">
        <v>669</v>
      </c>
      <c r="B671" s="98">
        <f t="shared" si="40"/>
        <v>7.759510293826537</v>
      </c>
      <c r="C671" s="98">
        <v>0.08</v>
      </c>
      <c r="D671" s="2">
        <v>669</v>
      </c>
      <c r="E671" s="2">
        <f t="shared" si="41"/>
        <v>65</v>
      </c>
      <c r="F671" s="2">
        <f t="shared" si="42"/>
        <v>65</v>
      </c>
      <c r="G671" s="2">
        <f t="shared" si="43"/>
        <v>65</v>
      </c>
    </row>
    <row r="672" spans="1:7">
      <c r="A672" s="2">
        <v>670</v>
      </c>
      <c r="B672" s="98">
        <f t="shared" si="40"/>
        <v>7.7653074633268702</v>
      </c>
      <c r="C672" s="98">
        <v>0.08</v>
      </c>
      <c r="D672" s="2">
        <v>670</v>
      </c>
      <c r="E672" s="2">
        <f t="shared" si="41"/>
        <v>65</v>
      </c>
      <c r="F672" s="2">
        <f t="shared" si="42"/>
        <v>65</v>
      </c>
      <c r="G672" s="2">
        <f t="shared" si="43"/>
        <v>65</v>
      </c>
    </row>
    <row r="673" spans="1:7">
      <c r="A673" s="2">
        <v>671</v>
      </c>
      <c r="B673" s="98">
        <f t="shared" si="40"/>
        <v>7.7711003081931711</v>
      </c>
      <c r="C673" s="98">
        <v>0.08</v>
      </c>
      <c r="D673" s="2">
        <v>671</v>
      </c>
      <c r="E673" s="2">
        <f t="shared" si="41"/>
        <v>65</v>
      </c>
      <c r="F673" s="2">
        <f t="shared" si="42"/>
        <v>65</v>
      </c>
      <c r="G673" s="2">
        <f t="shared" si="43"/>
        <v>65</v>
      </c>
    </row>
    <row r="674" spans="1:7">
      <c r="A674" s="2">
        <v>672</v>
      </c>
      <c r="B674" s="98">
        <f t="shared" si="40"/>
        <v>7.7768888380894321</v>
      </c>
      <c r="C674" s="98">
        <v>0.08</v>
      </c>
      <c r="D674" s="2">
        <v>672</v>
      </c>
      <c r="E674" s="2">
        <f t="shared" si="41"/>
        <v>65</v>
      </c>
      <c r="F674" s="2">
        <f t="shared" si="42"/>
        <v>65</v>
      </c>
      <c r="G674" s="2">
        <f t="shared" si="43"/>
        <v>65</v>
      </c>
    </row>
    <row r="675" spans="1:7">
      <c r="A675" s="2">
        <v>673</v>
      </c>
      <c r="B675" s="98">
        <f t="shared" si="40"/>
        <v>7.782673062643708</v>
      </c>
      <c r="C675" s="98">
        <v>0.08</v>
      </c>
      <c r="D675" s="2">
        <v>673</v>
      </c>
      <c r="E675" s="2">
        <f t="shared" si="41"/>
        <v>65</v>
      </c>
      <c r="F675" s="2">
        <f t="shared" si="42"/>
        <v>65</v>
      </c>
      <c r="G675" s="2">
        <f t="shared" si="43"/>
        <v>65</v>
      </c>
    </row>
    <row r="676" spans="1:7">
      <c r="A676" s="2">
        <v>674</v>
      </c>
      <c r="B676" s="98">
        <f t="shared" si="40"/>
        <v>7.7884529914483016</v>
      </c>
      <c r="C676" s="98">
        <v>0.08</v>
      </c>
      <c r="D676" s="2">
        <v>674</v>
      </c>
      <c r="E676" s="2">
        <f t="shared" si="41"/>
        <v>65</v>
      </c>
      <c r="F676" s="2">
        <f t="shared" si="42"/>
        <v>65</v>
      </c>
      <c r="G676" s="2">
        <f t="shared" si="43"/>
        <v>65</v>
      </c>
    </row>
    <row r="677" spans="1:7">
      <c r="A677" s="2">
        <v>675</v>
      </c>
      <c r="B677" s="98">
        <f t="shared" si="40"/>
        <v>7.794228634059948</v>
      </c>
      <c r="C677" s="98">
        <v>0.08</v>
      </c>
      <c r="D677" s="2">
        <v>675</v>
      </c>
      <c r="E677" s="2">
        <f t="shared" si="41"/>
        <v>65</v>
      </c>
      <c r="F677" s="2">
        <f t="shared" si="42"/>
        <v>65</v>
      </c>
      <c r="G677" s="2">
        <f t="shared" si="43"/>
        <v>65</v>
      </c>
    </row>
    <row r="678" spans="1:7">
      <c r="A678" s="2">
        <v>676</v>
      </c>
      <c r="B678" s="98">
        <f t="shared" si="40"/>
        <v>7.8</v>
      </c>
      <c r="C678" s="98">
        <v>0.08</v>
      </c>
      <c r="D678" s="2">
        <v>676</v>
      </c>
      <c r="E678" s="2">
        <f t="shared" si="41"/>
        <v>65</v>
      </c>
      <c r="F678" s="2">
        <f t="shared" si="42"/>
        <v>65</v>
      </c>
      <c r="G678" s="2">
        <f t="shared" si="43"/>
        <v>65</v>
      </c>
    </row>
    <row r="679" spans="1:7">
      <c r="A679" s="2">
        <v>677</v>
      </c>
      <c r="B679" s="98">
        <f t="shared" si="40"/>
        <v>7.8057670987546128</v>
      </c>
      <c r="C679" s="98">
        <v>0.08</v>
      </c>
      <c r="D679" s="2">
        <v>677</v>
      </c>
      <c r="E679" s="2">
        <f t="shared" si="41"/>
        <v>65</v>
      </c>
      <c r="F679" s="2">
        <f t="shared" si="42"/>
        <v>65</v>
      </c>
      <c r="G679" s="2">
        <f t="shared" si="43"/>
        <v>65</v>
      </c>
    </row>
    <row r="680" spans="1:7">
      <c r="A680" s="2">
        <v>678</v>
      </c>
      <c r="B680" s="98">
        <f t="shared" si="40"/>
        <v>7.8115299397749212</v>
      </c>
      <c r="C680" s="98">
        <v>0.08</v>
      </c>
      <c r="D680" s="2">
        <v>678</v>
      </c>
      <c r="E680" s="2">
        <f t="shared" si="41"/>
        <v>65</v>
      </c>
      <c r="F680" s="2">
        <f t="shared" si="42"/>
        <v>65</v>
      </c>
      <c r="G680" s="2">
        <f t="shared" si="43"/>
        <v>65</v>
      </c>
    </row>
    <row r="681" spans="1:7">
      <c r="A681" s="2">
        <v>679</v>
      </c>
      <c r="B681" s="98">
        <f t="shared" si="40"/>
        <v>7.817288532477229</v>
      </c>
      <c r="C681" s="98">
        <v>0.08</v>
      </c>
      <c r="D681" s="2">
        <v>679</v>
      </c>
      <c r="E681" s="2">
        <f t="shared" si="41"/>
        <v>65</v>
      </c>
      <c r="F681" s="2">
        <f t="shared" si="42"/>
        <v>65</v>
      </c>
      <c r="G681" s="2">
        <f t="shared" si="43"/>
        <v>65</v>
      </c>
    </row>
    <row r="682" spans="1:7">
      <c r="A682" s="2">
        <v>680</v>
      </c>
      <c r="B682" s="98">
        <f t="shared" si="40"/>
        <v>7.8230428862431785</v>
      </c>
      <c r="C682" s="98">
        <v>0.08</v>
      </c>
      <c r="D682" s="2">
        <v>680</v>
      </c>
      <c r="E682" s="2">
        <f t="shared" si="41"/>
        <v>65</v>
      </c>
      <c r="F682" s="2">
        <f t="shared" si="42"/>
        <v>65</v>
      </c>
      <c r="G682" s="2">
        <f t="shared" si="43"/>
        <v>65</v>
      </c>
    </row>
    <row r="683" spans="1:7">
      <c r="A683" s="2">
        <v>681</v>
      </c>
      <c r="B683" s="98">
        <f t="shared" si="40"/>
        <v>7.8287930104199326</v>
      </c>
      <c r="C683" s="98">
        <v>0.08</v>
      </c>
      <c r="D683" s="2">
        <v>681</v>
      </c>
      <c r="E683" s="2">
        <f t="shared" si="41"/>
        <v>65</v>
      </c>
      <c r="F683" s="2">
        <f t="shared" si="42"/>
        <v>65</v>
      </c>
      <c r="G683" s="2">
        <f t="shared" si="43"/>
        <v>65</v>
      </c>
    </row>
    <row r="684" spans="1:7">
      <c r="A684" s="2">
        <v>682</v>
      </c>
      <c r="B684" s="98">
        <f t="shared" si="40"/>
        <v>7.8345389143203574</v>
      </c>
      <c r="C684" s="98">
        <v>0.08</v>
      </c>
      <c r="D684" s="2">
        <v>682</v>
      </c>
      <c r="E684" s="2">
        <f t="shared" si="41"/>
        <v>65</v>
      </c>
      <c r="F684" s="2">
        <f t="shared" si="42"/>
        <v>65</v>
      </c>
      <c r="G684" s="2">
        <f t="shared" si="43"/>
        <v>65</v>
      </c>
    </row>
    <row r="685" spans="1:7">
      <c r="A685" s="2">
        <v>683</v>
      </c>
      <c r="B685" s="98">
        <f t="shared" si="40"/>
        <v>7.8402806072231872</v>
      </c>
      <c r="C685" s="98">
        <v>0.08</v>
      </c>
      <c r="D685" s="2">
        <v>683</v>
      </c>
      <c r="E685" s="2">
        <f t="shared" si="41"/>
        <v>65</v>
      </c>
      <c r="F685" s="2">
        <f t="shared" si="42"/>
        <v>65</v>
      </c>
      <c r="G685" s="2">
        <f t="shared" si="43"/>
        <v>65</v>
      </c>
    </row>
    <row r="686" spans="1:7">
      <c r="A686" s="2">
        <v>684</v>
      </c>
      <c r="B686" s="98">
        <f t="shared" si="40"/>
        <v>7.8460180983732126</v>
      </c>
      <c r="C686" s="98">
        <v>0.08</v>
      </c>
      <c r="D686" s="2">
        <v>684</v>
      </c>
      <c r="E686" s="2">
        <f t="shared" si="41"/>
        <v>65</v>
      </c>
      <c r="F686" s="2">
        <f t="shared" si="42"/>
        <v>65</v>
      </c>
      <c r="G686" s="2">
        <f t="shared" si="43"/>
        <v>65</v>
      </c>
    </row>
    <row r="687" spans="1:7">
      <c r="A687" s="2">
        <v>685</v>
      </c>
      <c r="B687" s="98">
        <f t="shared" si="40"/>
        <v>7.8517513969814399</v>
      </c>
      <c r="C687" s="98">
        <v>0.08</v>
      </c>
      <c r="D687" s="2">
        <v>685</v>
      </c>
      <c r="E687" s="2">
        <f t="shared" si="41"/>
        <v>65</v>
      </c>
      <c r="F687" s="2">
        <f t="shared" si="42"/>
        <v>65</v>
      </c>
      <c r="G687" s="2">
        <f t="shared" si="43"/>
        <v>65</v>
      </c>
    </row>
    <row r="688" spans="1:7">
      <c r="A688" s="2">
        <v>686</v>
      </c>
      <c r="B688" s="98">
        <f t="shared" si="40"/>
        <v>7.8574805122252762</v>
      </c>
      <c r="C688" s="98">
        <v>0.08</v>
      </c>
      <c r="D688" s="2">
        <v>686</v>
      </c>
      <c r="E688" s="2">
        <f t="shared" si="41"/>
        <v>65</v>
      </c>
      <c r="F688" s="2">
        <f t="shared" si="42"/>
        <v>65</v>
      </c>
      <c r="G688" s="2">
        <f t="shared" si="43"/>
        <v>65</v>
      </c>
    </row>
    <row r="689" spans="1:7">
      <c r="A689" s="2">
        <v>687</v>
      </c>
      <c r="B689" s="98">
        <f t="shared" si="40"/>
        <v>7.8632054532486935</v>
      </c>
      <c r="C689" s="98">
        <v>0.08</v>
      </c>
      <c r="D689" s="2">
        <v>687</v>
      </c>
      <c r="E689" s="2">
        <f t="shared" si="41"/>
        <v>65</v>
      </c>
      <c r="F689" s="2">
        <f t="shared" si="42"/>
        <v>65</v>
      </c>
      <c r="G689" s="2">
        <f t="shared" si="43"/>
        <v>65</v>
      </c>
    </row>
    <row r="690" spans="1:7">
      <c r="A690" s="2">
        <v>688</v>
      </c>
      <c r="B690" s="98">
        <f t="shared" si="40"/>
        <v>7.8689262291624003</v>
      </c>
      <c r="C690" s="98">
        <v>0.08</v>
      </c>
      <c r="D690" s="2">
        <v>688</v>
      </c>
      <c r="E690" s="2">
        <f t="shared" si="41"/>
        <v>65</v>
      </c>
      <c r="F690" s="2">
        <f t="shared" si="42"/>
        <v>65</v>
      </c>
      <c r="G690" s="2">
        <f t="shared" si="43"/>
        <v>65</v>
      </c>
    </row>
    <row r="691" spans="1:7">
      <c r="A691" s="2">
        <v>689</v>
      </c>
      <c r="B691" s="98">
        <f t="shared" si="40"/>
        <v>7.8746428490440126</v>
      </c>
      <c r="C691" s="98">
        <v>0.08</v>
      </c>
      <c r="D691" s="2">
        <v>689</v>
      </c>
      <c r="E691" s="2">
        <f t="shared" si="41"/>
        <v>65</v>
      </c>
      <c r="F691" s="2">
        <f t="shared" si="42"/>
        <v>65</v>
      </c>
      <c r="G691" s="2">
        <f t="shared" si="43"/>
        <v>65</v>
      </c>
    </row>
    <row r="692" spans="1:7">
      <c r="A692" s="2">
        <v>690</v>
      </c>
      <c r="B692" s="98">
        <f t="shared" si="40"/>
        <v>7.8803553219382181</v>
      </c>
      <c r="C692" s="98">
        <v>0.08</v>
      </c>
      <c r="D692" s="2">
        <v>690</v>
      </c>
      <c r="E692" s="2">
        <f t="shared" si="41"/>
        <v>65</v>
      </c>
      <c r="F692" s="2">
        <f t="shared" si="42"/>
        <v>65</v>
      </c>
      <c r="G692" s="2">
        <f t="shared" si="43"/>
        <v>65</v>
      </c>
    </row>
    <row r="693" spans="1:7">
      <c r="A693" s="2">
        <v>691</v>
      </c>
      <c r="B693" s="98">
        <f t="shared" si="40"/>
        <v>7.8860636568569484</v>
      </c>
      <c r="C693" s="98">
        <v>0.08</v>
      </c>
      <c r="D693" s="2">
        <v>691</v>
      </c>
      <c r="E693" s="2">
        <f t="shared" si="41"/>
        <v>65</v>
      </c>
      <c r="F693" s="2">
        <f t="shared" si="42"/>
        <v>65</v>
      </c>
      <c r="G693" s="2">
        <f t="shared" si="43"/>
        <v>65</v>
      </c>
    </row>
    <row r="694" spans="1:7">
      <c r="A694" s="2">
        <v>692</v>
      </c>
      <c r="B694" s="98">
        <f t="shared" si="40"/>
        <v>7.8917678627795427</v>
      </c>
      <c r="C694" s="98">
        <v>0.08</v>
      </c>
      <c r="D694" s="2">
        <v>692</v>
      </c>
      <c r="E694" s="2">
        <f t="shared" si="41"/>
        <v>65</v>
      </c>
      <c r="F694" s="2">
        <f t="shared" si="42"/>
        <v>65</v>
      </c>
      <c r="G694" s="2">
        <f t="shared" si="43"/>
        <v>65</v>
      </c>
    </row>
    <row r="695" spans="1:7">
      <c r="A695" s="2">
        <v>693</v>
      </c>
      <c r="B695" s="98">
        <f t="shared" si="40"/>
        <v>7.8974679486529098</v>
      </c>
      <c r="C695" s="98">
        <v>0.08</v>
      </c>
      <c r="D695" s="2">
        <v>693</v>
      </c>
      <c r="E695" s="2">
        <f t="shared" si="41"/>
        <v>65</v>
      </c>
      <c r="F695" s="2">
        <f t="shared" si="42"/>
        <v>65</v>
      </c>
      <c r="G695" s="2">
        <f t="shared" si="43"/>
        <v>65</v>
      </c>
    </row>
    <row r="696" spans="1:7">
      <c r="A696" s="2">
        <v>694</v>
      </c>
      <c r="B696" s="98">
        <f t="shared" si="40"/>
        <v>7.9031639233916948</v>
      </c>
      <c r="C696" s="98">
        <v>0.08</v>
      </c>
      <c r="D696" s="2">
        <v>694</v>
      </c>
      <c r="E696" s="2">
        <f t="shared" si="41"/>
        <v>65</v>
      </c>
      <c r="F696" s="2">
        <f t="shared" si="42"/>
        <v>65</v>
      </c>
      <c r="G696" s="2">
        <f t="shared" si="43"/>
        <v>65</v>
      </c>
    </row>
    <row r="697" spans="1:7">
      <c r="A697" s="2">
        <v>695</v>
      </c>
      <c r="B697" s="98">
        <f t="shared" si="40"/>
        <v>7.9088557958784405</v>
      </c>
      <c r="C697" s="98">
        <v>0.08</v>
      </c>
      <c r="D697" s="2">
        <v>695</v>
      </c>
      <c r="E697" s="2">
        <f t="shared" si="41"/>
        <v>65</v>
      </c>
      <c r="F697" s="2">
        <f t="shared" si="42"/>
        <v>65</v>
      </c>
      <c r="G697" s="2">
        <f t="shared" si="43"/>
        <v>65</v>
      </c>
    </row>
    <row r="698" spans="1:7">
      <c r="A698" s="2">
        <v>696</v>
      </c>
      <c r="B698" s="98">
        <f t="shared" si="40"/>
        <v>7.9145435749637514</v>
      </c>
      <c r="C698" s="98">
        <v>0.08</v>
      </c>
      <c r="D698" s="2">
        <v>696</v>
      </c>
      <c r="E698" s="2">
        <f t="shared" si="41"/>
        <v>65</v>
      </c>
      <c r="F698" s="2">
        <f t="shared" si="42"/>
        <v>65</v>
      </c>
      <c r="G698" s="2">
        <f t="shared" si="43"/>
        <v>65</v>
      </c>
    </row>
    <row r="699" spans="1:7">
      <c r="A699" s="2">
        <v>697</v>
      </c>
      <c r="B699" s="98">
        <f t="shared" si="40"/>
        <v>7.9202272694664506</v>
      </c>
      <c r="C699" s="98">
        <v>0.08</v>
      </c>
      <c r="D699" s="2">
        <v>697</v>
      </c>
      <c r="E699" s="2">
        <f t="shared" si="41"/>
        <v>65</v>
      </c>
      <c r="F699" s="2">
        <f t="shared" si="42"/>
        <v>65</v>
      </c>
      <c r="G699" s="2">
        <f t="shared" si="43"/>
        <v>65</v>
      </c>
    </row>
    <row r="700" spans="1:7">
      <c r="A700" s="2">
        <v>698</v>
      </c>
      <c r="B700" s="98">
        <f t="shared" si="40"/>
        <v>7.9259068881737438</v>
      </c>
      <c r="C700" s="98">
        <v>0.08</v>
      </c>
      <c r="D700" s="2">
        <v>698</v>
      </c>
      <c r="E700" s="2">
        <f t="shared" si="41"/>
        <v>65</v>
      </c>
      <c r="F700" s="2">
        <f t="shared" si="42"/>
        <v>65</v>
      </c>
      <c r="G700" s="2">
        <f t="shared" si="43"/>
        <v>65</v>
      </c>
    </row>
    <row r="701" spans="1:7">
      <c r="A701" s="2">
        <v>699</v>
      </c>
      <c r="B701" s="98">
        <f t="shared" si="40"/>
        <v>7.931582439841371</v>
      </c>
      <c r="C701" s="98">
        <v>0.08</v>
      </c>
      <c r="D701" s="2">
        <v>699</v>
      </c>
      <c r="E701" s="2">
        <f t="shared" si="41"/>
        <v>65</v>
      </c>
      <c r="F701" s="2">
        <f t="shared" si="42"/>
        <v>65</v>
      </c>
      <c r="G701" s="2">
        <f t="shared" si="43"/>
        <v>65</v>
      </c>
    </row>
    <row r="702" spans="1:7">
      <c r="A702" s="2">
        <v>700</v>
      </c>
      <c r="B702" s="98">
        <f t="shared" si="40"/>
        <v>7.9372539331937713</v>
      </c>
      <c r="C702" s="98">
        <v>0.08</v>
      </c>
      <c r="D702" s="2">
        <v>700</v>
      </c>
      <c r="E702" s="2">
        <f t="shared" si="41"/>
        <v>65</v>
      </c>
      <c r="F702" s="2">
        <f t="shared" si="42"/>
        <v>80</v>
      </c>
      <c r="G702" s="2">
        <f t="shared" si="43"/>
        <v>66</v>
      </c>
    </row>
    <row r="703" spans="1:7">
      <c r="A703" s="2">
        <v>701</v>
      </c>
      <c r="B703" s="98">
        <f t="shared" si="40"/>
        <v>7.9429213769242359</v>
      </c>
      <c r="C703" s="98">
        <v>0.08</v>
      </c>
      <c r="D703" s="2">
        <v>701</v>
      </c>
      <c r="E703" s="2">
        <f t="shared" si="41"/>
        <v>65</v>
      </c>
      <c r="F703" s="2">
        <f t="shared" si="42"/>
        <v>80</v>
      </c>
      <c r="G703" s="2">
        <f t="shared" si="43"/>
        <v>66</v>
      </c>
    </row>
    <row r="704" spans="1:7">
      <c r="A704" s="2">
        <v>702</v>
      </c>
      <c r="B704" s="98">
        <f t="shared" si="40"/>
        <v>7.9485847796950617</v>
      </c>
      <c r="C704" s="98">
        <v>0.08</v>
      </c>
      <c r="D704" s="2">
        <v>702</v>
      </c>
      <c r="E704" s="2">
        <f t="shared" si="41"/>
        <v>65</v>
      </c>
      <c r="F704" s="2">
        <f t="shared" si="42"/>
        <v>80</v>
      </c>
      <c r="G704" s="2">
        <f t="shared" si="43"/>
        <v>66</v>
      </c>
    </row>
    <row r="705" spans="1:7">
      <c r="A705" s="2">
        <v>703</v>
      </c>
      <c r="B705" s="98">
        <f t="shared" si="40"/>
        <v>7.9542441501377104</v>
      </c>
      <c r="C705" s="98">
        <v>0.08</v>
      </c>
      <c r="D705" s="2">
        <v>703</v>
      </c>
      <c r="E705" s="2">
        <f t="shared" si="41"/>
        <v>65</v>
      </c>
      <c r="F705" s="2">
        <f t="shared" si="42"/>
        <v>80</v>
      </c>
      <c r="G705" s="2">
        <f t="shared" si="43"/>
        <v>66</v>
      </c>
    </row>
    <row r="706" spans="1:7">
      <c r="A706" s="2">
        <v>704</v>
      </c>
      <c r="B706" s="98">
        <f t="shared" si="40"/>
        <v>7.9598994968529588</v>
      </c>
      <c r="C706" s="98">
        <v>0.08</v>
      </c>
      <c r="D706" s="2">
        <v>704</v>
      </c>
      <c r="E706" s="2">
        <f t="shared" si="41"/>
        <v>65</v>
      </c>
      <c r="F706" s="2">
        <f t="shared" si="42"/>
        <v>80</v>
      </c>
      <c r="G706" s="2">
        <f t="shared" si="43"/>
        <v>66</v>
      </c>
    </row>
    <row r="707" spans="1:7">
      <c r="A707" s="2">
        <v>705</v>
      </c>
      <c r="B707" s="98">
        <f t="shared" ref="B707:B770" si="44">0.3*SQRT(A707)</f>
        <v>7.9655508284110521</v>
      </c>
      <c r="C707" s="98">
        <v>0.08</v>
      </c>
      <c r="D707" s="2">
        <v>705</v>
      </c>
      <c r="E707" s="2">
        <f t="shared" ref="E707:E770" si="45">IF(A707&lt;0.4,15,IF(A707&lt;3,20,IF(A707&lt;15,25,IF(A707&lt;43,32,IF(A707&lt;100,40,IF(A707&lt;450,50,IF(A707&lt;1300,65,IF(A707&lt;3500,80,IF(A707&lt;12000,100)))))))))</f>
        <v>65</v>
      </c>
      <c r="F707" s="2">
        <f t="shared" si="42"/>
        <v>80</v>
      </c>
      <c r="G707" s="2">
        <f t="shared" si="43"/>
        <v>66</v>
      </c>
    </row>
    <row r="708" spans="1:7">
      <c r="A708" s="2">
        <v>706</v>
      </c>
      <c r="B708" s="98">
        <f t="shared" si="44"/>
        <v>7.9711981533518532</v>
      </c>
      <c r="C708" s="98">
        <v>0.08</v>
      </c>
      <c r="D708" s="2">
        <v>706</v>
      </c>
      <c r="E708" s="2">
        <f t="shared" si="45"/>
        <v>65</v>
      </c>
      <c r="F708" s="2">
        <f t="shared" ref="F708:F771" si="46">IF(G708&lt;15,15,IF(G708&lt;20,20,IF(G708&lt;=25,25,IF(G708&lt;=32,32,IF(G708&lt;=40,40,IF(G708&lt;=50,50,IF(G708&lt;=65,65,IF(G708&lt;=80,80,IF(G708&lt;=100,100)))))))))</f>
        <v>80</v>
      </c>
      <c r="G708" s="2">
        <f t="shared" ref="G708:G771" si="47">ROUNDUP(1000*((B708/1000)/(55.934*C708^0.571))^(1/2.714),0)</f>
        <v>66</v>
      </c>
    </row>
    <row r="709" spans="1:7">
      <c r="A709" s="2">
        <v>707</v>
      </c>
      <c r="B709" s="98">
        <f t="shared" si="44"/>
        <v>7.9768414801849978</v>
      </c>
      <c r="C709" s="98">
        <v>0.08</v>
      </c>
      <c r="D709" s="2">
        <v>707</v>
      </c>
      <c r="E709" s="2">
        <f t="shared" si="45"/>
        <v>65</v>
      </c>
      <c r="F709" s="2">
        <f t="shared" si="46"/>
        <v>80</v>
      </c>
      <c r="G709" s="2">
        <f t="shared" si="47"/>
        <v>66</v>
      </c>
    </row>
    <row r="710" spans="1:7">
      <c r="A710" s="2">
        <v>708</v>
      </c>
      <c r="B710" s="98">
        <f t="shared" si="44"/>
        <v>7.9824808173900417</v>
      </c>
      <c r="C710" s="98">
        <v>0.08</v>
      </c>
      <c r="D710" s="2">
        <v>708</v>
      </c>
      <c r="E710" s="2">
        <f t="shared" si="45"/>
        <v>65</v>
      </c>
      <c r="F710" s="2">
        <f t="shared" si="46"/>
        <v>80</v>
      </c>
      <c r="G710" s="2">
        <f t="shared" si="47"/>
        <v>66</v>
      </c>
    </row>
    <row r="711" spans="1:7">
      <c r="A711" s="2">
        <v>709</v>
      </c>
      <c r="B711" s="98">
        <f t="shared" si="44"/>
        <v>7.9881161734166088</v>
      </c>
      <c r="C711" s="98">
        <v>0.08</v>
      </c>
      <c r="D711" s="2">
        <v>709</v>
      </c>
      <c r="E711" s="2">
        <f t="shared" si="45"/>
        <v>65</v>
      </c>
      <c r="F711" s="2">
        <f t="shared" si="46"/>
        <v>80</v>
      </c>
      <c r="G711" s="2">
        <f t="shared" si="47"/>
        <v>66</v>
      </c>
    </row>
    <row r="712" spans="1:7">
      <c r="A712" s="2">
        <v>710</v>
      </c>
      <c r="B712" s="98">
        <f t="shared" si="44"/>
        <v>7.9937475566845366</v>
      </c>
      <c r="C712" s="98">
        <v>0.08</v>
      </c>
      <c r="D712" s="2">
        <v>710</v>
      </c>
      <c r="E712" s="2">
        <f t="shared" si="45"/>
        <v>65</v>
      </c>
      <c r="F712" s="2">
        <f t="shared" si="46"/>
        <v>80</v>
      </c>
      <c r="G712" s="2">
        <f t="shared" si="47"/>
        <v>66</v>
      </c>
    </row>
    <row r="713" spans="1:7">
      <c r="A713" s="2">
        <v>711</v>
      </c>
      <c r="B713" s="98">
        <f t="shared" si="44"/>
        <v>7.9993749755840291</v>
      </c>
      <c r="C713" s="98">
        <v>0.08</v>
      </c>
      <c r="D713" s="2">
        <v>711</v>
      </c>
      <c r="E713" s="2">
        <f t="shared" si="45"/>
        <v>65</v>
      </c>
      <c r="F713" s="2">
        <f t="shared" si="46"/>
        <v>80</v>
      </c>
      <c r="G713" s="2">
        <f t="shared" si="47"/>
        <v>66</v>
      </c>
    </row>
    <row r="714" spans="1:7">
      <c r="A714" s="2">
        <v>712</v>
      </c>
      <c r="B714" s="98">
        <f t="shared" si="44"/>
        <v>8.0049984384758002</v>
      </c>
      <c r="C714" s="98">
        <v>0.08</v>
      </c>
      <c r="D714" s="2">
        <v>712</v>
      </c>
      <c r="E714" s="2">
        <f t="shared" si="45"/>
        <v>65</v>
      </c>
      <c r="F714" s="2">
        <f t="shared" si="46"/>
        <v>80</v>
      </c>
      <c r="G714" s="2">
        <f t="shared" si="47"/>
        <v>66</v>
      </c>
    </row>
    <row r="715" spans="1:7">
      <c r="A715" s="2">
        <v>713</v>
      </c>
      <c r="B715" s="98">
        <f t="shared" si="44"/>
        <v>8.010617953691213</v>
      </c>
      <c r="C715" s="98">
        <v>0.08</v>
      </c>
      <c r="D715" s="2">
        <v>713</v>
      </c>
      <c r="E715" s="2">
        <f t="shared" si="45"/>
        <v>65</v>
      </c>
      <c r="F715" s="2">
        <f t="shared" si="46"/>
        <v>80</v>
      </c>
      <c r="G715" s="2">
        <f t="shared" si="47"/>
        <v>66</v>
      </c>
    </row>
    <row r="716" spans="1:7">
      <c r="A716" s="2">
        <v>714</v>
      </c>
      <c r="B716" s="98">
        <f t="shared" si="44"/>
        <v>8.0162335295324318</v>
      </c>
      <c r="C716" s="98">
        <v>0.08</v>
      </c>
      <c r="D716" s="2">
        <v>714</v>
      </c>
      <c r="E716" s="2">
        <f t="shared" si="45"/>
        <v>65</v>
      </c>
      <c r="F716" s="2">
        <f t="shared" si="46"/>
        <v>80</v>
      </c>
      <c r="G716" s="2">
        <f t="shared" si="47"/>
        <v>66</v>
      </c>
    </row>
    <row r="717" spans="1:7">
      <c r="A717" s="2">
        <v>715</v>
      </c>
      <c r="B717" s="98">
        <f t="shared" si="44"/>
        <v>8.0218451742725634</v>
      </c>
      <c r="C717" s="98">
        <v>0.08</v>
      </c>
      <c r="D717" s="2">
        <v>715</v>
      </c>
      <c r="E717" s="2">
        <f t="shared" si="45"/>
        <v>65</v>
      </c>
      <c r="F717" s="2">
        <f t="shared" si="46"/>
        <v>80</v>
      </c>
      <c r="G717" s="2">
        <f t="shared" si="47"/>
        <v>66</v>
      </c>
    </row>
    <row r="718" spans="1:7">
      <c r="A718" s="2">
        <v>716</v>
      </c>
      <c r="B718" s="98">
        <f t="shared" si="44"/>
        <v>8.0274528961557916</v>
      </c>
      <c r="C718" s="98">
        <v>0.08</v>
      </c>
      <c r="D718" s="2">
        <v>716</v>
      </c>
      <c r="E718" s="2">
        <f t="shared" si="45"/>
        <v>65</v>
      </c>
      <c r="F718" s="2">
        <f t="shared" si="46"/>
        <v>80</v>
      </c>
      <c r="G718" s="2">
        <f t="shared" si="47"/>
        <v>66</v>
      </c>
    </row>
    <row r="719" spans="1:7">
      <c r="A719" s="2">
        <v>717</v>
      </c>
      <c r="B719" s="98">
        <f t="shared" si="44"/>
        <v>8.0330567033975306</v>
      </c>
      <c r="C719" s="98">
        <v>0.08</v>
      </c>
      <c r="D719" s="2">
        <v>717</v>
      </c>
      <c r="E719" s="2">
        <f t="shared" si="45"/>
        <v>65</v>
      </c>
      <c r="F719" s="2">
        <f t="shared" si="46"/>
        <v>80</v>
      </c>
      <c r="G719" s="2">
        <f t="shared" si="47"/>
        <v>66</v>
      </c>
    </row>
    <row r="720" spans="1:7">
      <c r="A720" s="2">
        <v>718</v>
      </c>
      <c r="B720" s="98">
        <f t="shared" si="44"/>
        <v>8.0386566041845562</v>
      </c>
      <c r="C720" s="98">
        <v>0.08</v>
      </c>
      <c r="D720" s="2">
        <v>718</v>
      </c>
      <c r="E720" s="2">
        <f t="shared" si="45"/>
        <v>65</v>
      </c>
      <c r="F720" s="2">
        <f t="shared" si="46"/>
        <v>80</v>
      </c>
      <c r="G720" s="2">
        <f t="shared" si="47"/>
        <v>66</v>
      </c>
    </row>
    <row r="721" spans="1:7">
      <c r="A721" s="2">
        <v>719</v>
      </c>
      <c r="B721" s="98">
        <f t="shared" si="44"/>
        <v>8.044252606675153</v>
      </c>
      <c r="C721" s="98">
        <v>0.08</v>
      </c>
      <c r="D721" s="2">
        <v>719</v>
      </c>
      <c r="E721" s="2">
        <f t="shared" si="45"/>
        <v>65</v>
      </c>
      <c r="F721" s="2">
        <f t="shared" si="46"/>
        <v>80</v>
      </c>
      <c r="G721" s="2">
        <f t="shared" si="47"/>
        <v>66</v>
      </c>
    </row>
    <row r="722" spans="1:7">
      <c r="A722" s="2">
        <v>720</v>
      </c>
      <c r="B722" s="98">
        <f t="shared" si="44"/>
        <v>8.0498447189992426</v>
      </c>
      <c r="C722" s="98">
        <v>0.08</v>
      </c>
      <c r="D722" s="2">
        <v>720</v>
      </c>
      <c r="E722" s="2">
        <f t="shared" si="45"/>
        <v>65</v>
      </c>
      <c r="F722" s="2">
        <f t="shared" si="46"/>
        <v>80</v>
      </c>
      <c r="G722" s="2">
        <f t="shared" si="47"/>
        <v>66</v>
      </c>
    </row>
    <row r="723" spans="1:7">
      <c r="A723" s="2">
        <v>721</v>
      </c>
      <c r="B723" s="98">
        <f t="shared" si="44"/>
        <v>8.055432949258531</v>
      </c>
      <c r="C723" s="98">
        <v>0.08</v>
      </c>
      <c r="D723" s="2">
        <v>721</v>
      </c>
      <c r="E723" s="2">
        <f t="shared" si="45"/>
        <v>65</v>
      </c>
      <c r="F723" s="2">
        <f t="shared" si="46"/>
        <v>80</v>
      </c>
      <c r="G723" s="2">
        <f t="shared" si="47"/>
        <v>66</v>
      </c>
    </row>
    <row r="724" spans="1:7">
      <c r="A724" s="2">
        <v>722</v>
      </c>
      <c r="B724" s="98">
        <f t="shared" si="44"/>
        <v>8.0610173055266419</v>
      </c>
      <c r="C724" s="98">
        <v>0.08</v>
      </c>
      <c r="D724" s="2">
        <v>722</v>
      </c>
      <c r="E724" s="2">
        <f t="shared" si="45"/>
        <v>65</v>
      </c>
      <c r="F724" s="2">
        <f t="shared" si="46"/>
        <v>80</v>
      </c>
      <c r="G724" s="2">
        <f t="shared" si="47"/>
        <v>66</v>
      </c>
    </row>
    <row r="725" spans="1:7">
      <c r="A725" s="2">
        <v>723</v>
      </c>
      <c r="B725" s="98">
        <f t="shared" si="44"/>
        <v>8.0665977958492512</v>
      </c>
      <c r="C725" s="98">
        <v>0.08</v>
      </c>
      <c r="D725" s="2">
        <v>723</v>
      </c>
      <c r="E725" s="2">
        <f t="shared" si="45"/>
        <v>65</v>
      </c>
      <c r="F725" s="2">
        <f t="shared" si="46"/>
        <v>80</v>
      </c>
      <c r="G725" s="2">
        <f t="shared" si="47"/>
        <v>66</v>
      </c>
    </row>
    <row r="726" spans="1:7">
      <c r="A726" s="2">
        <v>724</v>
      </c>
      <c r="B726" s="98">
        <f t="shared" si="44"/>
        <v>8.0721744282442263</v>
      </c>
      <c r="C726" s="98">
        <v>0.08</v>
      </c>
      <c r="D726" s="2">
        <v>724</v>
      </c>
      <c r="E726" s="2">
        <f t="shared" si="45"/>
        <v>65</v>
      </c>
      <c r="F726" s="2">
        <f t="shared" si="46"/>
        <v>80</v>
      </c>
      <c r="G726" s="2">
        <f t="shared" si="47"/>
        <v>66</v>
      </c>
    </row>
    <row r="727" spans="1:7">
      <c r="A727" s="2">
        <v>725</v>
      </c>
      <c r="B727" s="98">
        <f t="shared" si="44"/>
        <v>8.0777472107017552</v>
      </c>
      <c r="C727" s="98">
        <v>0.08</v>
      </c>
      <c r="D727" s="2">
        <v>725</v>
      </c>
      <c r="E727" s="2">
        <f t="shared" si="45"/>
        <v>65</v>
      </c>
      <c r="F727" s="2">
        <f t="shared" si="46"/>
        <v>80</v>
      </c>
      <c r="G727" s="2">
        <f t="shared" si="47"/>
        <v>66</v>
      </c>
    </row>
    <row r="728" spans="1:7">
      <c r="A728" s="2">
        <v>726</v>
      </c>
      <c r="B728" s="98">
        <f t="shared" si="44"/>
        <v>8.0833161511844871</v>
      </c>
      <c r="C728" s="98">
        <v>0.08</v>
      </c>
      <c r="D728" s="2">
        <v>726</v>
      </c>
      <c r="E728" s="2">
        <f t="shared" si="45"/>
        <v>65</v>
      </c>
      <c r="F728" s="2">
        <f t="shared" si="46"/>
        <v>80</v>
      </c>
      <c r="G728" s="2">
        <f t="shared" si="47"/>
        <v>66</v>
      </c>
    </row>
    <row r="729" spans="1:7">
      <c r="A729" s="2">
        <v>727</v>
      </c>
      <c r="B729" s="98">
        <f t="shared" si="44"/>
        <v>8.0888812576276585</v>
      </c>
      <c r="C729" s="98">
        <v>0.08</v>
      </c>
      <c r="D729" s="2">
        <v>727</v>
      </c>
      <c r="E729" s="2">
        <f t="shared" si="45"/>
        <v>65</v>
      </c>
      <c r="F729" s="2">
        <f t="shared" si="46"/>
        <v>80</v>
      </c>
      <c r="G729" s="2">
        <f t="shared" si="47"/>
        <v>66</v>
      </c>
    </row>
    <row r="730" spans="1:7">
      <c r="A730" s="2">
        <v>728</v>
      </c>
      <c r="B730" s="98">
        <f t="shared" si="44"/>
        <v>8.0944425379392246</v>
      </c>
      <c r="C730" s="98">
        <v>0.08</v>
      </c>
      <c r="D730" s="2">
        <v>728</v>
      </c>
      <c r="E730" s="2">
        <f t="shared" si="45"/>
        <v>65</v>
      </c>
      <c r="F730" s="2">
        <f t="shared" si="46"/>
        <v>80</v>
      </c>
      <c r="G730" s="2">
        <f t="shared" si="47"/>
        <v>66</v>
      </c>
    </row>
    <row r="731" spans="1:7">
      <c r="A731" s="2">
        <v>729</v>
      </c>
      <c r="B731" s="98">
        <f t="shared" si="44"/>
        <v>8.1</v>
      </c>
      <c r="C731" s="98">
        <v>0.08</v>
      </c>
      <c r="D731" s="2">
        <v>729</v>
      </c>
      <c r="E731" s="2">
        <f t="shared" si="45"/>
        <v>65</v>
      </c>
      <c r="F731" s="2">
        <f t="shared" si="46"/>
        <v>80</v>
      </c>
      <c r="G731" s="2">
        <f t="shared" si="47"/>
        <v>66</v>
      </c>
    </row>
    <row r="732" spans="1:7">
      <c r="A732" s="2">
        <v>730</v>
      </c>
      <c r="B732" s="98">
        <f t="shared" si="44"/>
        <v>8.1055536516637776</v>
      </c>
      <c r="C732" s="98">
        <v>0.08</v>
      </c>
      <c r="D732" s="2">
        <v>730</v>
      </c>
      <c r="E732" s="2">
        <f t="shared" si="45"/>
        <v>65</v>
      </c>
      <c r="F732" s="2">
        <f t="shared" si="46"/>
        <v>80</v>
      </c>
      <c r="G732" s="2">
        <f t="shared" si="47"/>
        <v>66</v>
      </c>
    </row>
    <row r="733" spans="1:7">
      <c r="A733" s="2">
        <v>731</v>
      </c>
      <c r="B733" s="98">
        <f t="shared" si="44"/>
        <v>8.1111035007574639</v>
      </c>
      <c r="C733" s="98">
        <v>0.08</v>
      </c>
      <c r="D733" s="2">
        <v>731</v>
      </c>
      <c r="E733" s="2">
        <f t="shared" si="45"/>
        <v>65</v>
      </c>
      <c r="F733" s="2">
        <f t="shared" si="46"/>
        <v>80</v>
      </c>
      <c r="G733" s="2">
        <f t="shared" si="47"/>
        <v>66</v>
      </c>
    </row>
    <row r="734" spans="1:7">
      <c r="A734" s="2">
        <v>732</v>
      </c>
      <c r="B734" s="98">
        <f t="shared" si="44"/>
        <v>8.1166495550812101</v>
      </c>
      <c r="C734" s="98">
        <v>0.08</v>
      </c>
      <c r="D734" s="2">
        <v>732</v>
      </c>
      <c r="E734" s="2">
        <f t="shared" si="45"/>
        <v>65</v>
      </c>
      <c r="F734" s="2">
        <f t="shared" si="46"/>
        <v>80</v>
      </c>
      <c r="G734" s="2">
        <f t="shared" si="47"/>
        <v>66</v>
      </c>
    </row>
    <row r="735" spans="1:7">
      <c r="A735" s="2">
        <v>733</v>
      </c>
      <c r="B735" s="98">
        <f t="shared" si="44"/>
        <v>8.1221918224085297</v>
      </c>
      <c r="C735" s="98">
        <v>0.08</v>
      </c>
      <c r="D735" s="2">
        <v>733</v>
      </c>
      <c r="E735" s="2">
        <f t="shared" si="45"/>
        <v>65</v>
      </c>
      <c r="F735" s="2">
        <f t="shared" si="46"/>
        <v>80</v>
      </c>
      <c r="G735" s="2">
        <f t="shared" si="47"/>
        <v>66</v>
      </c>
    </row>
    <row r="736" spans="1:7">
      <c r="A736" s="2">
        <v>734</v>
      </c>
      <c r="B736" s="98">
        <f t="shared" si="44"/>
        <v>8.1277303104864398</v>
      </c>
      <c r="C736" s="98">
        <v>0.08</v>
      </c>
      <c r="D736" s="2">
        <v>734</v>
      </c>
      <c r="E736" s="2">
        <f t="shared" si="45"/>
        <v>65</v>
      </c>
      <c r="F736" s="2">
        <f t="shared" si="46"/>
        <v>80</v>
      </c>
      <c r="G736" s="2">
        <f t="shared" si="47"/>
        <v>66</v>
      </c>
    </row>
    <row r="737" spans="1:7">
      <c r="A737" s="2">
        <v>735</v>
      </c>
      <c r="B737" s="98">
        <f t="shared" si="44"/>
        <v>8.1332650270355753</v>
      </c>
      <c r="C737" s="98">
        <v>0.08</v>
      </c>
      <c r="D737" s="2">
        <v>735</v>
      </c>
      <c r="E737" s="2">
        <f t="shared" si="45"/>
        <v>65</v>
      </c>
      <c r="F737" s="2">
        <f t="shared" si="46"/>
        <v>80</v>
      </c>
      <c r="G737" s="2">
        <f t="shared" si="47"/>
        <v>66</v>
      </c>
    </row>
    <row r="738" spans="1:7">
      <c r="A738" s="2">
        <v>736</v>
      </c>
      <c r="B738" s="98">
        <f t="shared" si="44"/>
        <v>8.1387959797503218</v>
      </c>
      <c r="C738" s="98">
        <v>0.08</v>
      </c>
      <c r="D738" s="2">
        <v>736</v>
      </c>
      <c r="E738" s="2">
        <f t="shared" si="45"/>
        <v>65</v>
      </c>
      <c r="F738" s="2">
        <f t="shared" si="46"/>
        <v>80</v>
      </c>
      <c r="G738" s="2">
        <f t="shared" si="47"/>
        <v>66</v>
      </c>
    </row>
    <row r="739" spans="1:7">
      <c r="A739" s="2">
        <v>737</v>
      </c>
      <c r="B739" s="98">
        <f t="shared" si="44"/>
        <v>8.1443231762989363</v>
      </c>
      <c r="C739" s="98">
        <v>0.08</v>
      </c>
      <c r="D739" s="2">
        <v>737</v>
      </c>
      <c r="E739" s="2">
        <f t="shared" si="45"/>
        <v>65</v>
      </c>
      <c r="F739" s="2">
        <f t="shared" si="46"/>
        <v>80</v>
      </c>
      <c r="G739" s="2">
        <f t="shared" si="47"/>
        <v>66</v>
      </c>
    </row>
    <row r="740" spans="1:7">
      <c r="A740" s="2">
        <v>738</v>
      </c>
      <c r="B740" s="98">
        <f t="shared" si="44"/>
        <v>8.1498466243236738</v>
      </c>
      <c r="C740" s="98">
        <v>0.08</v>
      </c>
      <c r="D740" s="2">
        <v>738</v>
      </c>
      <c r="E740" s="2">
        <f t="shared" si="45"/>
        <v>65</v>
      </c>
      <c r="F740" s="2">
        <f t="shared" si="46"/>
        <v>80</v>
      </c>
      <c r="G740" s="2">
        <f t="shared" si="47"/>
        <v>66</v>
      </c>
    </row>
    <row r="741" spans="1:7">
      <c r="A741" s="2">
        <v>739</v>
      </c>
      <c r="B741" s="98">
        <f t="shared" si="44"/>
        <v>8.1553663314409111</v>
      </c>
      <c r="C741" s="98">
        <v>0.08</v>
      </c>
      <c r="D741" s="2">
        <v>739</v>
      </c>
      <c r="E741" s="2">
        <f t="shared" si="45"/>
        <v>65</v>
      </c>
      <c r="F741" s="2">
        <f t="shared" si="46"/>
        <v>80</v>
      </c>
      <c r="G741" s="2">
        <f t="shared" si="47"/>
        <v>66</v>
      </c>
    </row>
    <row r="742" spans="1:7">
      <c r="A742" s="2">
        <v>740</v>
      </c>
      <c r="B742" s="98">
        <f t="shared" si="44"/>
        <v>8.160882305241266</v>
      </c>
      <c r="C742" s="98">
        <v>0.08</v>
      </c>
      <c r="D742" s="2">
        <v>740</v>
      </c>
      <c r="E742" s="2">
        <f t="shared" si="45"/>
        <v>65</v>
      </c>
      <c r="F742" s="2">
        <f t="shared" si="46"/>
        <v>80</v>
      </c>
      <c r="G742" s="2">
        <f t="shared" si="47"/>
        <v>66</v>
      </c>
    </row>
    <row r="743" spans="1:7">
      <c r="A743" s="2">
        <v>741</v>
      </c>
      <c r="B743" s="98">
        <f t="shared" si="44"/>
        <v>8.1663945532897184</v>
      </c>
      <c r="C743" s="98">
        <v>0.08</v>
      </c>
      <c r="D743" s="2">
        <v>741</v>
      </c>
      <c r="E743" s="2">
        <f t="shared" si="45"/>
        <v>65</v>
      </c>
      <c r="F743" s="2">
        <f t="shared" si="46"/>
        <v>80</v>
      </c>
      <c r="G743" s="2">
        <f t="shared" si="47"/>
        <v>66</v>
      </c>
    </row>
    <row r="744" spans="1:7">
      <c r="A744" s="2">
        <v>742</v>
      </c>
      <c r="B744" s="98">
        <f t="shared" si="44"/>
        <v>8.1719030831257413</v>
      </c>
      <c r="C744" s="98">
        <v>0.08</v>
      </c>
      <c r="D744" s="2">
        <v>742</v>
      </c>
      <c r="E744" s="2">
        <f t="shared" si="45"/>
        <v>65</v>
      </c>
      <c r="F744" s="2">
        <f t="shared" si="46"/>
        <v>80</v>
      </c>
      <c r="G744" s="2">
        <f t="shared" si="47"/>
        <v>66</v>
      </c>
    </row>
    <row r="745" spans="1:7">
      <c r="A745" s="2">
        <v>743</v>
      </c>
      <c r="B745" s="98">
        <f t="shared" si="44"/>
        <v>8.1774079022634059</v>
      </c>
      <c r="C745" s="98">
        <v>0.08</v>
      </c>
      <c r="D745" s="2">
        <v>743</v>
      </c>
      <c r="E745" s="2">
        <f t="shared" si="45"/>
        <v>65</v>
      </c>
      <c r="F745" s="2">
        <f t="shared" si="46"/>
        <v>80</v>
      </c>
      <c r="G745" s="2">
        <f t="shared" si="47"/>
        <v>66</v>
      </c>
    </row>
    <row r="746" spans="1:7">
      <c r="A746" s="2">
        <v>744</v>
      </c>
      <c r="B746" s="98">
        <f t="shared" si="44"/>
        <v>8.1829090181915127</v>
      </c>
      <c r="C746" s="98">
        <v>0.08</v>
      </c>
      <c r="D746" s="2">
        <v>744</v>
      </c>
      <c r="E746" s="2">
        <f t="shared" si="45"/>
        <v>65</v>
      </c>
      <c r="F746" s="2">
        <f t="shared" si="46"/>
        <v>80</v>
      </c>
      <c r="G746" s="2">
        <f t="shared" si="47"/>
        <v>66</v>
      </c>
    </row>
    <row r="747" spans="1:7">
      <c r="A747" s="2">
        <v>745</v>
      </c>
      <c r="B747" s="98">
        <f t="shared" si="44"/>
        <v>8.1884064383737076</v>
      </c>
      <c r="C747" s="98">
        <v>0.08</v>
      </c>
      <c r="D747" s="2">
        <v>745</v>
      </c>
      <c r="E747" s="2">
        <f t="shared" si="45"/>
        <v>65</v>
      </c>
      <c r="F747" s="2">
        <f t="shared" si="46"/>
        <v>80</v>
      </c>
      <c r="G747" s="2">
        <f t="shared" si="47"/>
        <v>66</v>
      </c>
    </row>
    <row r="748" spans="1:7">
      <c r="A748" s="2">
        <v>746</v>
      </c>
      <c r="B748" s="98">
        <f t="shared" si="44"/>
        <v>8.1939001702485967</v>
      </c>
      <c r="C748" s="98">
        <v>0.08</v>
      </c>
      <c r="D748" s="2">
        <v>746</v>
      </c>
      <c r="E748" s="2">
        <f t="shared" si="45"/>
        <v>65</v>
      </c>
      <c r="F748" s="2">
        <f t="shared" si="46"/>
        <v>80</v>
      </c>
      <c r="G748" s="2">
        <f t="shared" si="47"/>
        <v>66</v>
      </c>
    </row>
    <row r="749" spans="1:7">
      <c r="A749" s="2">
        <v>747</v>
      </c>
      <c r="B749" s="98">
        <f t="shared" si="44"/>
        <v>8.1993902212298693</v>
      </c>
      <c r="C749" s="98">
        <v>0.08</v>
      </c>
      <c r="D749" s="2">
        <v>747</v>
      </c>
      <c r="E749" s="2">
        <f t="shared" si="45"/>
        <v>65</v>
      </c>
      <c r="F749" s="2">
        <f t="shared" si="46"/>
        <v>80</v>
      </c>
      <c r="G749" s="2">
        <f t="shared" si="47"/>
        <v>66</v>
      </c>
    </row>
    <row r="750" spans="1:7">
      <c r="A750" s="2">
        <v>748</v>
      </c>
      <c r="B750" s="98">
        <f t="shared" si="44"/>
        <v>8.2048765987064058</v>
      </c>
      <c r="C750" s="98">
        <v>0.08</v>
      </c>
      <c r="D750" s="2">
        <v>748</v>
      </c>
      <c r="E750" s="2">
        <f t="shared" si="45"/>
        <v>65</v>
      </c>
      <c r="F750" s="2">
        <f t="shared" si="46"/>
        <v>80</v>
      </c>
      <c r="G750" s="2">
        <f t="shared" si="47"/>
        <v>66</v>
      </c>
    </row>
    <row r="751" spans="1:7">
      <c r="A751" s="2">
        <v>749</v>
      </c>
      <c r="B751" s="98">
        <f t="shared" si="44"/>
        <v>8.2103593100424046</v>
      </c>
      <c r="C751" s="98">
        <v>0.08</v>
      </c>
      <c r="D751" s="2">
        <v>749</v>
      </c>
      <c r="E751" s="2">
        <f t="shared" si="45"/>
        <v>65</v>
      </c>
      <c r="F751" s="2">
        <f t="shared" si="46"/>
        <v>80</v>
      </c>
      <c r="G751" s="2">
        <f t="shared" si="47"/>
        <v>66</v>
      </c>
    </row>
    <row r="752" spans="1:7">
      <c r="A752" s="2">
        <v>750</v>
      </c>
      <c r="B752" s="98">
        <f t="shared" si="44"/>
        <v>8.2158383625774913</v>
      </c>
      <c r="C752" s="98">
        <v>0.08</v>
      </c>
      <c r="D752" s="2">
        <v>750</v>
      </c>
      <c r="E752" s="2">
        <f t="shared" si="45"/>
        <v>65</v>
      </c>
      <c r="F752" s="2">
        <f t="shared" si="46"/>
        <v>80</v>
      </c>
      <c r="G752" s="2">
        <f t="shared" si="47"/>
        <v>66</v>
      </c>
    </row>
    <row r="753" spans="1:7">
      <c r="A753" s="2">
        <v>751</v>
      </c>
      <c r="B753" s="98">
        <f t="shared" si="44"/>
        <v>8.2213137636268314</v>
      </c>
      <c r="C753" s="98">
        <v>0.08</v>
      </c>
      <c r="D753" s="2">
        <v>751</v>
      </c>
      <c r="E753" s="2">
        <f t="shared" si="45"/>
        <v>65</v>
      </c>
      <c r="F753" s="2">
        <f t="shared" si="46"/>
        <v>80</v>
      </c>
      <c r="G753" s="2">
        <f t="shared" si="47"/>
        <v>66</v>
      </c>
    </row>
    <row r="754" spans="1:7">
      <c r="A754" s="2">
        <v>752</v>
      </c>
      <c r="B754" s="98">
        <f t="shared" si="44"/>
        <v>8.2267855204812523</v>
      </c>
      <c r="C754" s="98">
        <v>0.08</v>
      </c>
      <c r="D754" s="2">
        <v>752</v>
      </c>
      <c r="E754" s="2">
        <f t="shared" si="45"/>
        <v>65</v>
      </c>
      <c r="F754" s="2">
        <f t="shared" si="46"/>
        <v>80</v>
      </c>
      <c r="G754" s="2">
        <f t="shared" si="47"/>
        <v>66</v>
      </c>
    </row>
    <row r="755" spans="1:7">
      <c r="A755" s="2">
        <v>753</v>
      </c>
      <c r="B755" s="98">
        <f t="shared" si="44"/>
        <v>8.2322536404073468</v>
      </c>
      <c r="C755" s="98">
        <v>0.08</v>
      </c>
      <c r="D755" s="2">
        <v>753</v>
      </c>
      <c r="E755" s="2">
        <f t="shared" si="45"/>
        <v>65</v>
      </c>
      <c r="F755" s="2">
        <f t="shared" si="46"/>
        <v>80</v>
      </c>
      <c r="G755" s="2">
        <f t="shared" si="47"/>
        <v>66</v>
      </c>
    </row>
    <row r="756" spans="1:7">
      <c r="A756" s="2">
        <v>754</v>
      </c>
      <c r="B756" s="98">
        <f t="shared" si="44"/>
        <v>8.237718130647588</v>
      </c>
      <c r="C756" s="98">
        <v>0.08</v>
      </c>
      <c r="D756" s="2">
        <v>754</v>
      </c>
      <c r="E756" s="2">
        <f t="shared" si="45"/>
        <v>65</v>
      </c>
      <c r="F756" s="2">
        <f t="shared" si="46"/>
        <v>80</v>
      </c>
      <c r="G756" s="2">
        <f t="shared" si="47"/>
        <v>66</v>
      </c>
    </row>
    <row r="757" spans="1:7">
      <c r="A757" s="2">
        <v>755</v>
      </c>
      <c r="B757" s="98">
        <f t="shared" si="44"/>
        <v>8.2431789984204507</v>
      </c>
      <c r="C757" s="98">
        <v>0.08</v>
      </c>
      <c r="D757" s="2">
        <v>755</v>
      </c>
      <c r="E757" s="2">
        <f t="shared" si="45"/>
        <v>65</v>
      </c>
      <c r="F757" s="2">
        <f t="shared" si="46"/>
        <v>80</v>
      </c>
      <c r="G757" s="2">
        <f t="shared" si="47"/>
        <v>66</v>
      </c>
    </row>
    <row r="758" spans="1:7">
      <c r="A758" s="2">
        <v>756</v>
      </c>
      <c r="B758" s="98">
        <f t="shared" si="44"/>
        <v>8.2486362509205122</v>
      </c>
      <c r="C758" s="98">
        <v>0.08</v>
      </c>
      <c r="D758" s="2">
        <v>756</v>
      </c>
      <c r="E758" s="2">
        <f t="shared" si="45"/>
        <v>65</v>
      </c>
      <c r="F758" s="2">
        <f t="shared" si="46"/>
        <v>80</v>
      </c>
      <c r="G758" s="2">
        <f t="shared" si="47"/>
        <v>66</v>
      </c>
    </row>
    <row r="759" spans="1:7">
      <c r="A759" s="2">
        <v>757</v>
      </c>
      <c r="B759" s="98">
        <f t="shared" si="44"/>
        <v>8.2540898953185629</v>
      </c>
      <c r="C759" s="98">
        <v>0.08</v>
      </c>
      <c r="D759" s="2">
        <v>757</v>
      </c>
      <c r="E759" s="2">
        <f t="shared" si="45"/>
        <v>65</v>
      </c>
      <c r="F759" s="2">
        <f t="shared" si="46"/>
        <v>80</v>
      </c>
      <c r="G759" s="2">
        <f t="shared" si="47"/>
        <v>66</v>
      </c>
    </row>
    <row r="760" spans="1:7">
      <c r="A760" s="2">
        <v>758</v>
      </c>
      <c r="B760" s="98">
        <f t="shared" si="44"/>
        <v>8.2595399387617228</v>
      </c>
      <c r="C760" s="98">
        <v>0.08</v>
      </c>
      <c r="D760" s="2">
        <v>758</v>
      </c>
      <c r="E760" s="2">
        <f t="shared" si="45"/>
        <v>65</v>
      </c>
      <c r="F760" s="2">
        <f t="shared" si="46"/>
        <v>80</v>
      </c>
      <c r="G760" s="2">
        <f t="shared" si="47"/>
        <v>66</v>
      </c>
    </row>
    <row r="761" spans="1:7">
      <c r="A761" s="2">
        <v>759</v>
      </c>
      <c r="B761" s="98">
        <f t="shared" si="44"/>
        <v>8.2649863883735453</v>
      </c>
      <c r="C761" s="98">
        <v>0.08</v>
      </c>
      <c r="D761" s="2">
        <v>759</v>
      </c>
      <c r="E761" s="2">
        <f t="shared" si="45"/>
        <v>65</v>
      </c>
      <c r="F761" s="2">
        <f t="shared" si="46"/>
        <v>80</v>
      </c>
      <c r="G761" s="2">
        <f t="shared" si="47"/>
        <v>66</v>
      </c>
    </row>
    <row r="762" spans="1:7">
      <c r="A762" s="2">
        <v>760</v>
      </c>
      <c r="B762" s="98">
        <f t="shared" si="44"/>
        <v>8.2704292512541322</v>
      </c>
      <c r="C762" s="98">
        <v>0.08</v>
      </c>
      <c r="D762" s="2">
        <v>760</v>
      </c>
      <c r="E762" s="2">
        <f t="shared" si="45"/>
        <v>65</v>
      </c>
      <c r="F762" s="2">
        <f t="shared" si="46"/>
        <v>80</v>
      </c>
      <c r="G762" s="2">
        <f t="shared" si="47"/>
        <v>66</v>
      </c>
    </row>
    <row r="763" spans="1:7">
      <c r="A763" s="2">
        <v>761</v>
      </c>
      <c r="B763" s="98">
        <f t="shared" si="44"/>
        <v>8.2758685344802334</v>
      </c>
      <c r="C763" s="98">
        <v>0.08</v>
      </c>
      <c r="D763" s="2">
        <v>761</v>
      </c>
      <c r="E763" s="2">
        <f t="shared" si="45"/>
        <v>65</v>
      </c>
      <c r="F763" s="2">
        <f t="shared" si="46"/>
        <v>80</v>
      </c>
      <c r="G763" s="2">
        <f t="shared" si="47"/>
        <v>67</v>
      </c>
    </row>
    <row r="764" spans="1:7">
      <c r="A764" s="2">
        <v>762</v>
      </c>
      <c r="B764" s="98">
        <f t="shared" si="44"/>
        <v>8.2813042451053551</v>
      </c>
      <c r="C764" s="98">
        <v>0.08</v>
      </c>
      <c r="D764" s="2">
        <v>762</v>
      </c>
      <c r="E764" s="2">
        <f t="shared" si="45"/>
        <v>65</v>
      </c>
      <c r="F764" s="2">
        <f t="shared" si="46"/>
        <v>80</v>
      </c>
      <c r="G764" s="2">
        <f t="shared" si="47"/>
        <v>67</v>
      </c>
    </row>
    <row r="765" spans="1:7">
      <c r="A765" s="2">
        <v>763</v>
      </c>
      <c r="B765" s="98">
        <f t="shared" si="44"/>
        <v>8.286736390159879</v>
      </c>
      <c r="C765" s="98">
        <v>0.08</v>
      </c>
      <c r="D765" s="2">
        <v>763</v>
      </c>
      <c r="E765" s="2">
        <f t="shared" si="45"/>
        <v>65</v>
      </c>
      <c r="F765" s="2">
        <f t="shared" si="46"/>
        <v>80</v>
      </c>
      <c r="G765" s="2">
        <f t="shared" si="47"/>
        <v>67</v>
      </c>
    </row>
    <row r="766" spans="1:7">
      <c r="A766" s="2">
        <v>764</v>
      </c>
      <c r="B766" s="98">
        <f t="shared" si="44"/>
        <v>8.2921649766511525</v>
      </c>
      <c r="C766" s="98">
        <v>0.08</v>
      </c>
      <c r="D766" s="2">
        <v>764</v>
      </c>
      <c r="E766" s="2">
        <f t="shared" si="45"/>
        <v>65</v>
      </c>
      <c r="F766" s="2">
        <f t="shared" si="46"/>
        <v>80</v>
      </c>
      <c r="G766" s="2">
        <f t="shared" si="47"/>
        <v>67</v>
      </c>
    </row>
    <row r="767" spans="1:7">
      <c r="A767" s="2">
        <v>765</v>
      </c>
      <c r="B767" s="98">
        <f t="shared" si="44"/>
        <v>8.2975900115635977</v>
      </c>
      <c r="C767" s="98">
        <v>0.08</v>
      </c>
      <c r="D767" s="2">
        <v>765</v>
      </c>
      <c r="E767" s="2">
        <f t="shared" si="45"/>
        <v>65</v>
      </c>
      <c r="F767" s="2">
        <f t="shared" si="46"/>
        <v>80</v>
      </c>
      <c r="G767" s="2">
        <f t="shared" si="47"/>
        <v>67</v>
      </c>
    </row>
    <row r="768" spans="1:7">
      <c r="A768" s="2">
        <v>766</v>
      </c>
      <c r="B768" s="98">
        <f t="shared" si="44"/>
        <v>8.303011501858828</v>
      </c>
      <c r="C768" s="98">
        <v>0.08</v>
      </c>
      <c r="D768" s="2">
        <v>766</v>
      </c>
      <c r="E768" s="2">
        <f t="shared" si="45"/>
        <v>65</v>
      </c>
      <c r="F768" s="2">
        <f t="shared" si="46"/>
        <v>80</v>
      </c>
      <c r="G768" s="2">
        <f t="shared" si="47"/>
        <v>67</v>
      </c>
    </row>
    <row r="769" spans="1:7">
      <c r="A769" s="2">
        <v>767</v>
      </c>
      <c r="B769" s="98">
        <f t="shared" si="44"/>
        <v>8.3084294544757373</v>
      </c>
      <c r="C769" s="98">
        <v>0.08</v>
      </c>
      <c r="D769" s="2">
        <v>767</v>
      </c>
      <c r="E769" s="2">
        <f t="shared" si="45"/>
        <v>65</v>
      </c>
      <c r="F769" s="2">
        <f t="shared" si="46"/>
        <v>80</v>
      </c>
      <c r="G769" s="2">
        <f t="shared" si="47"/>
        <v>67</v>
      </c>
    </row>
    <row r="770" spans="1:7">
      <c r="A770" s="2">
        <v>768</v>
      </c>
      <c r="B770" s="98">
        <f t="shared" si="44"/>
        <v>8.3138438763306102</v>
      </c>
      <c r="C770" s="98">
        <v>0.08</v>
      </c>
      <c r="D770" s="2">
        <v>768</v>
      </c>
      <c r="E770" s="2">
        <f t="shared" si="45"/>
        <v>65</v>
      </c>
      <c r="F770" s="2">
        <f t="shared" si="46"/>
        <v>80</v>
      </c>
      <c r="G770" s="2">
        <f t="shared" si="47"/>
        <v>67</v>
      </c>
    </row>
    <row r="771" spans="1:7">
      <c r="A771" s="2">
        <v>769</v>
      </c>
      <c r="B771" s="98">
        <f t="shared" ref="B771:B834" si="48">0.3*SQRT(A771)</f>
        <v>8.319254774317228</v>
      </c>
      <c r="C771" s="98">
        <v>0.08</v>
      </c>
      <c r="D771" s="2">
        <v>769</v>
      </c>
      <c r="E771" s="2">
        <f t="shared" ref="E771:E834" si="49">IF(A771&lt;0.4,15,IF(A771&lt;3,20,IF(A771&lt;15,25,IF(A771&lt;43,32,IF(A771&lt;100,40,IF(A771&lt;450,50,IF(A771&lt;1300,65,IF(A771&lt;3500,80,IF(A771&lt;12000,100)))))))))</f>
        <v>65</v>
      </c>
      <c r="F771" s="2">
        <f t="shared" si="46"/>
        <v>80</v>
      </c>
      <c r="G771" s="2">
        <f t="shared" si="47"/>
        <v>67</v>
      </c>
    </row>
    <row r="772" spans="1:7">
      <c r="A772" s="2">
        <v>770</v>
      </c>
      <c r="B772" s="98">
        <f t="shared" si="48"/>
        <v>8.3246621553069637</v>
      </c>
      <c r="C772" s="98">
        <v>0.08</v>
      </c>
      <c r="D772" s="2">
        <v>770</v>
      </c>
      <c r="E772" s="2">
        <f t="shared" si="49"/>
        <v>65</v>
      </c>
      <c r="F772" s="2">
        <f t="shared" ref="F772:F835" si="50">IF(G772&lt;15,15,IF(G772&lt;20,20,IF(G772&lt;=25,25,IF(G772&lt;=32,32,IF(G772&lt;=40,40,IF(G772&lt;=50,50,IF(G772&lt;=65,65,IF(G772&lt;=80,80,IF(G772&lt;=100,100)))))))))</f>
        <v>80</v>
      </c>
      <c r="G772" s="2">
        <f t="shared" ref="G772:G835" si="51">ROUNDUP(1000*((B772/1000)/(55.934*C772^0.571))^(1/2.714),0)</f>
        <v>67</v>
      </c>
    </row>
    <row r="773" spans="1:7">
      <c r="A773" s="2">
        <v>771</v>
      </c>
      <c r="B773" s="98">
        <f t="shared" si="48"/>
        <v>8.3300660261488915</v>
      </c>
      <c r="C773" s="98">
        <v>0.08</v>
      </c>
      <c r="D773" s="2">
        <v>771</v>
      </c>
      <c r="E773" s="2">
        <f t="shared" si="49"/>
        <v>65</v>
      </c>
      <c r="F773" s="2">
        <f t="shared" si="50"/>
        <v>80</v>
      </c>
      <c r="G773" s="2">
        <f t="shared" si="51"/>
        <v>67</v>
      </c>
    </row>
    <row r="774" spans="1:7">
      <c r="A774" s="2">
        <v>772</v>
      </c>
      <c r="B774" s="98">
        <f t="shared" si="48"/>
        <v>8.3354663936698827</v>
      </c>
      <c r="C774" s="98">
        <v>0.08</v>
      </c>
      <c r="D774" s="2">
        <v>772</v>
      </c>
      <c r="E774" s="2">
        <f t="shared" si="49"/>
        <v>65</v>
      </c>
      <c r="F774" s="2">
        <f t="shared" si="50"/>
        <v>80</v>
      </c>
      <c r="G774" s="2">
        <f t="shared" si="51"/>
        <v>67</v>
      </c>
    </row>
    <row r="775" spans="1:7">
      <c r="A775" s="2">
        <v>773</v>
      </c>
      <c r="B775" s="98">
        <f t="shared" si="48"/>
        <v>8.3408632646747058</v>
      </c>
      <c r="C775" s="98">
        <v>0.08</v>
      </c>
      <c r="D775" s="2">
        <v>773</v>
      </c>
      <c r="E775" s="2">
        <f t="shared" si="49"/>
        <v>65</v>
      </c>
      <c r="F775" s="2">
        <f t="shared" si="50"/>
        <v>80</v>
      </c>
      <c r="G775" s="2">
        <f t="shared" si="51"/>
        <v>67</v>
      </c>
    </row>
    <row r="776" spans="1:7">
      <c r="A776" s="2">
        <v>774</v>
      </c>
      <c r="B776" s="98">
        <f t="shared" si="48"/>
        <v>8.3462566459461325</v>
      </c>
      <c r="C776" s="98">
        <v>0.08</v>
      </c>
      <c r="D776" s="2">
        <v>774</v>
      </c>
      <c r="E776" s="2">
        <f t="shared" si="49"/>
        <v>65</v>
      </c>
      <c r="F776" s="2">
        <f t="shared" si="50"/>
        <v>80</v>
      </c>
      <c r="G776" s="2">
        <f t="shared" si="51"/>
        <v>67</v>
      </c>
    </row>
    <row r="777" spans="1:7">
      <c r="A777" s="2">
        <v>775</v>
      </c>
      <c r="B777" s="98">
        <f t="shared" si="48"/>
        <v>8.3516465442450318</v>
      </c>
      <c r="C777" s="98">
        <v>0.08</v>
      </c>
      <c r="D777" s="2">
        <v>775</v>
      </c>
      <c r="E777" s="2">
        <f t="shared" si="49"/>
        <v>65</v>
      </c>
      <c r="F777" s="2">
        <f t="shared" si="50"/>
        <v>80</v>
      </c>
      <c r="G777" s="2">
        <f t="shared" si="51"/>
        <v>67</v>
      </c>
    </row>
    <row r="778" spans="1:7">
      <c r="A778" s="2">
        <v>776</v>
      </c>
      <c r="B778" s="98">
        <f t="shared" si="48"/>
        <v>8.3570329663104719</v>
      </c>
      <c r="C778" s="98">
        <v>0.08</v>
      </c>
      <c r="D778" s="2">
        <v>776</v>
      </c>
      <c r="E778" s="2">
        <f t="shared" si="49"/>
        <v>65</v>
      </c>
      <c r="F778" s="2">
        <f t="shared" si="50"/>
        <v>80</v>
      </c>
      <c r="G778" s="2">
        <f t="shared" si="51"/>
        <v>67</v>
      </c>
    </row>
    <row r="779" spans="1:7">
      <c r="A779" s="2">
        <v>777</v>
      </c>
      <c r="B779" s="98">
        <f t="shared" si="48"/>
        <v>8.3624159188598117</v>
      </c>
      <c r="C779" s="98">
        <v>0.08</v>
      </c>
      <c r="D779" s="2">
        <v>777</v>
      </c>
      <c r="E779" s="2">
        <f t="shared" si="49"/>
        <v>65</v>
      </c>
      <c r="F779" s="2">
        <f t="shared" si="50"/>
        <v>80</v>
      </c>
      <c r="G779" s="2">
        <f t="shared" si="51"/>
        <v>67</v>
      </c>
    </row>
    <row r="780" spans="1:7">
      <c r="A780" s="2">
        <v>778</v>
      </c>
      <c r="B780" s="98">
        <f t="shared" si="48"/>
        <v>8.3677954085888118</v>
      </c>
      <c r="C780" s="98">
        <v>0.08</v>
      </c>
      <c r="D780" s="2">
        <v>778</v>
      </c>
      <c r="E780" s="2">
        <f t="shared" si="49"/>
        <v>65</v>
      </c>
      <c r="F780" s="2">
        <f t="shared" si="50"/>
        <v>80</v>
      </c>
      <c r="G780" s="2">
        <f t="shared" si="51"/>
        <v>67</v>
      </c>
    </row>
    <row r="781" spans="1:7">
      <c r="A781" s="2">
        <v>779</v>
      </c>
      <c r="B781" s="98">
        <f t="shared" si="48"/>
        <v>8.3731714421717172</v>
      </c>
      <c r="C781" s="98">
        <v>0.08</v>
      </c>
      <c r="D781" s="2">
        <v>779</v>
      </c>
      <c r="E781" s="2">
        <f t="shared" si="49"/>
        <v>65</v>
      </c>
      <c r="F781" s="2">
        <f t="shared" si="50"/>
        <v>80</v>
      </c>
      <c r="G781" s="2">
        <f t="shared" si="51"/>
        <v>67</v>
      </c>
    </row>
    <row r="782" spans="1:7">
      <c r="A782" s="2">
        <v>780</v>
      </c>
      <c r="B782" s="98">
        <f t="shared" si="48"/>
        <v>8.3785440262613644</v>
      </c>
      <c r="C782" s="98">
        <v>0.08</v>
      </c>
      <c r="D782" s="2">
        <v>780</v>
      </c>
      <c r="E782" s="2">
        <f t="shared" si="49"/>
        <v>65</v>
      </c>
      <c r="F782" s="2">
        <f t="shared" si="50"/>
        <v>80</v>
      </c>
      <c r="G782" s="2">
        <f t="shared" si="51"/>
        <v>67</v>
      </c>
    </row>
    <row r="783" spans="1:7">
      <c r="A783" s="2">
        <v>781</v>
      </c>
      <c r="B783" s="98">
        <f t="shared" si="48"/>
        <v>8.383913167489272</v>
      </c>
      <c r="C783" s="98">
        <v>0.08</v>
      </c>
      <c r="D783" s="2">
        <v>781</v>
      </c>
      <c r="E783" s="2">
        <f t="shared" si="49"/>
        <v>65</v>
      </c>
      <c r="F783" s="2">
        <f t="shared" si="50"/>
        <v>80</v>
      </c>
      <c r="G783" s="2">
        <f t="shared" si="51"/>
        <v>67</v>
      </c>
    </row>
    <row r="784" spans="1:7">
      <c r="A784" s="2">
        <v>782</v>
      </c>
      <c r="B784" s="98">
        <f t="shared" si="48"/>
        <v>8.3892788724657379</v>
      </c>
      <c r="C784" s="98">
        <v>0.08</v>
      </c>
      <c r="D784" s="2">
        <v>782</v>
      </c>
      <c r="E784" s="2">
        <f t="shared" si="49"/>
        <v>65</v>
      </c>
      <c r="F784" s="2">
        <f t="shared" si="50"/>
        <v>80</v>
      </c>
      <c r="G784" s="2">
        <f t="shared" si="51"/>
        <v>67</v>
      </c>
    </row>
    <row r="785" spans="1:7">
      <c r="A785" s="2">
        <v>783</v>
      </c>
      <c r="B785" s="98">
        <f t="shared" si="48"/>
        <v>8.3946411477799323</v>
      </c>
      <c r="C785" s="98">
        <v>0.08</v>
      </c>
      <c r="D785" s="2">
        <v>783</v>
      </c>
      <c r="E785" s="2">
        <f t="shared" si="49"/>
        <v>65</v>
      </c>
      <c r="F785" s="2">
        <f t="shared" si="50"/>
        <v>80</v>
      </c>
      <c r="G785" s="2">
        <f t="shared" si="51"/>
        <v>67</v>
      </c>
    </row>
    <row r="786" spans="1:7">
      <c r="A786" s="2">
        <v>784</v>
      </c>
      <c r="B786" s="98">
        <f t="shared" si="48"/>
        <v>8.4</v>
      </c>
      <c r="C786" s="98">
        <v>0.08</v>
      </c>
      <c r="D786" s="2">
        <v>784</v>
      </c>
      <c r="E786" s="2">
        <f t="shared" si="49"/>
        <v>65</v>
      </c>
      <c r="F786" s="2">
        <f t="shared" si="50"/>
        <v>80</v>
      </c>
      <c r="G786" s="2">
        <f t="shared" si="51"/>
        <v>67</v>
      </c>
    </row>
    <row r="787" spans="1:7">
      <c r="A787" s="2">
        <v>785</v>
      </c>
      <c r="B787" s="98">
        <f t="shared" si="48"/>
        <v>8.4053554356731404</v>
      </c>
      <c r="C787" s="98">
        <v>0.08</v>
      </c>
      <c r="D787" s="2">
        <v>785</v>
      </c>
      <c r="E787" s="2">
        <f t="shared" si="49"/>
        <v>65</v>
      </c>
      <c r="F787" s="2">
        <f t="shared" si="50"/>
        <v>80</v>
      </c>
      <c r="G787" s="2">
        <f t="shared" si="51"/>
        <v>67</v>
      </c>
    </row>
    <row r="788" spans="1:7">
      <c r="A788" s="2">
        <v>786</v>
      </c>
      <c r="B788" s="98">
        <f t="shared" si="48"/>
        <v>8.4107074613257122</v>
      </c>
      <c r="C788" s="98">
        <v>0.08</v>
      </c>
      <c r="D788" s="2">
        <v>786</v>
      </c>
      <c r="E788" s="2">
        <f t="shared" si="49"/>
        <v>65</v>
      </c>
      <c r="F788" s="2">
        <f t="shared" si="50"/>
        <v>80</v>
      </c>
      <c r="G788" s="2">
        <f t="shared" si="51"/>
        <v>67</v>
      </c>
    </row>
    <row r="789" spans="1:7">
      <c r="A789" s="2">
        <v>787</v>
      </c>
      <c r="B789" s="98">
        <f t="shared" si="48"/>
        <v>8.4160560834633227</v>
      </c>
      <c r="C789" s="98">
        <v>0.08</v>
      </c>
      <c r="D789" s="2">
        <v>787</v>
      </c>
      <c r="E789" s="2">
        <f t="shared" si="49"/>
        <v>65</v>
      </c>
      <c r="F789" s="2">
        <f t="shared" si="50"/>
        <v>80</v>
      </c>
      <c r="G789" s="2">
        <f t="shared" si="51"/>
        <v>67</v>
      </c>
    </row>
    <row r="790" spans="1:7">
      <c r="A790" s="2">
        <v>788</v>
      </c>
      <c r="B790" s="98">
        <f t="shared" si="48"/>
        <v>8.4214013085709194</v>
      </c>
      <c r="C790" s="98">
        <v>0.08</v>
      </c>
      <c r="D790" s="2">
        <v>788</v>
      </c>
      <c r="E790" s="2">
        <f t="shared" si="49"/>
        <v>65</v>
      </c>
      <c r="F790" s="2">
        <f t="shared" si="50"/>
        <v>80</v>
      </c>
      <c r="G790" s="2">
        <f t="shared" si="51"/>
        <v>67</v>
      </c>
    </row>
    <row r="791" spans="1:7">
      <c r="A791" s="2">
        <v>789</v>
      </c>
      <c r="B791" s="98">
        <f t="shared" si="48"/>
        <v>8.4267431431128834</v>
      </c>
      <c r="C791" s="98">
        <v>0.08</v>
      </c>
      <c r="D791" s="2">
        <v>789</v>
      </c>
      <c r="E791" s="2">
        <f t="shared" si="49"/>
        <v>65</v>
      </c>
      <c r="F791" s="2">
        <f t="shared" si="50"/>
        <v>80</v>
      </c>
      <c r="G791" s="2">
        <f t="shared" si="51"/>
        <v>67</v>
      </c>
    </row>
    <row r="792" spans="1:7">
      <c r="A792" s="2">
        <v>790</v>
      </c>
      <c r="B792" s="98">
        <f t="shared" si="48"/>
        <v>8.4320815935331179</v>
      </c>
      <c r="C792" s="98">
        <v>0.08</v>
      </c>
      <c r="D792" s="2">
        <v>790</v>
      </c>
      <c r="E792" s="2">
        <f t="shared" si="49"/>
        <v>65</v>
      </c>
      <c r="F792" s="2">
        <f t="shared" si="50"/>
        <v>80</v>
      </c>
      <c r="G792" s="2">
        <f t="shared" si="51"/>
        <v>67</v>
      </c>
    </row>
    <row r="793" spans="1:7">
      <c r="A793" s="2">
        <v>791</v>
      </c>
      <c r="B793" s="98">
        <f t="shared" si="48"/>
        <v>8.4374166662551389</v>
      </c>
      <c r="C793" s="98">
        <v>0.08</v>
      </c>
      <c r="D793" s="2">
        <v>791</v>
      </c>
      <c r="E793" s="2">
        <f t="shared" si="49"/>
        <v>65</v>
      </c>
      <c r="F793" s="2">
        <f t="shared" si="50"/>
        <v>80</v>
      </c>
      <c r="G793" s="2">
        <f t="shared" si="51"/>
        <v>67</v>
      </c>
    </row>
    <row r="794" spans="1:7">
      <c r="A794" s="2">
        <v>792</v>
      </c>
      <c r="B794" s="98">
        <f t="shared" si="48"/>
        <v>8.4427483676821726</v>
      </c>
      <c r="C794" s="98">
        <v>0.08</v>
      </c>
      <c r="D794" s="2">
        <v>792</v>
      </c>
      <c r="E794" s="2">
        <f t="shared" si="49"/>
        <v>65</v>
      </c>
      <c r="F794" s="2">
        <f t="shared" si="50"/>
        <v>80</v>
      </c>
      <c r="G794" s="2">
        <f t="shared" si="51"/>
        <v>67</v>
      </c>
    </row>
    <row r="795" spans="1:7">
      <c r="A795" s="2">
        <v>793</v>
      </c>
      <c r="B795" s="98">
        <f t="shared" si="48"/>
        <v>8.4480767041972342</v>
      </c>
      <c r="C795" s="98">
        <v>0.08</v>
      </c>
      <c r="D795" s="2">
        <v>793</v>
      </c>
      <c r="E795" s="2">
        <f t="shared" si="49"/>
        <v>65</v>
      </c>
      <c r="F795" s="2">
        <f t="shared" si="50"/>
        <v>80</v>
      </c>
      <c r="G795" s="2">
        <f t="shared" si="51"/>
        <v>67</v>
      </c>
    </row>
    <row r="796" spans="1:7">
      <c r="A796" s="2">
        <v>794</v>
      </c>
      <c r="B796" s="98">
        <f t="shared" si="48"/>
        <v>8.4534016821632232</v>
      </c>
      <c r="C796" s="98">
        <v>0.08</v>
      </c>
      <c r="D796" s="2">
        <v>794</v>
      </c>
      <c r="E796" s="2">
        <f t="shared" si="49"/>
        <v>65</v>
      </c>
      <c r="F796" s="2">
        <f t="shared" si="50"/>
        <v>80</v>
      </c>
      <c r="G796" s="2">
        <f t="shared" si="51"/>
        <v>67</v>
      </c>
    </row>
    <row r="797" spans="1:7">
      <c r="A797" s="2">
        <v>795</v>
      </c>
      <c r="B797" s="98">
        <f t="shared" si="48"/>
        <v>8.4587233079230106</v>
      </c>
      <c r="C797" s="98">
        <v>0.08</v>
      </c>
      <c r="D797" s="2">
        <v>795</v>
      </c>
      <c r="E797" s="2">
        <f t="shared" si="49"/>
        <v>65</v>
      </c>
      <c r="F797" s="2">
        <f t="shared" si="50"/>
        <v>80</v>
      </c>
      <c r="G797" s="2">
        <f t="shared" si="51"/>
        <v>67</v>
      </c>
    </row>
    <row r="798" spans="1:7">
      <c r="A798" s="2">
        <v>796</v>
      </c>
      <c r="B798" s="98">
        <f t="shared" si="48"/>
        <v>8.4640415877995299</v>
      </c>
      <c r="C798" s="98">
        <v>0.08</v>
      </c>
      <c r="D798" s="2">
        <v>796</v>
      </c>
      <c r="E798" s="2">
        <f t="shared" si="49"/>
        <v>65</v>
      </c>
      <c r="F798" s="2">
        <f t="shared" si="50"/>
        <v>80</v>
      </c>
      <c r="G798" s="2">
        <f t="shared" si="51"/>
        <v>67</v>
      </c>
    </row>
    <row r="799" spans="1:7">
      <c r="A799" s="2">
        <v>797</v>
      </c>
      <c r="B799" s="98">
        <f t="shared" si="48"/>
        <v>8.4693565280958616</v>
      </c>
      <c r="C799" s="98">
        <v>0.08</v>
      </c>
      <c r="D799" s="2">
        <v>797</v>
      </c>
      <c r="E799" s="2">
        <f t="shared" si="49"/>
        <v>65</v>
      </c>
      <c r="F799" s="2">
        <f t="shared" si="50"/>
        <v>80</v>
      </c>
      <c r="G799" s="2">
        <f t="shared" si="51"/>
        <v>67</v>
      </c>
    </row>
    <row r="800" spans="1:7">
      <c r="A800" s="2">
        <v>798</v>
      </c>
      <c r="B800" s="98">
        <f t="shared" si="48"/>
        <v>8.474668135095321</v>
      </c>
      <c r="C800" s="98">
        <v>0.08</v>
      </c>
      <c r="D800" s="2">
        <v>798</v>
      </c>
      <c r="E800" s="2">
        <f t="shared" si="49"/>
        <v>65</v>
      </c>
      <c r="F800" s="2">
        <f t="shared" si="50"/>
        <v>80</v>
      </c>
      <c r="G800" s="2">
        <f t="shared" si="51"/>
        <v>67</v>
      </c>
    </row>
    <row r="801" spans="1:7">
      <c r="A801" s="2">
        <v>799</v>
      </c>
      <c r="B801" s="98">
        <f t="shared" si="48"/>
        <v>8.4799764150615413</v>
      </c>
      <c r="C801" s="98">
        <v>0.08</v>
      </c>
      <c r="D801" s="2">
        <v>799</v>
      </c>
      <c r="E801" s="2">
        <f t="shared" si="49"/>
        <v>65</v>
      </c>
      <c r="F801" s="2">
        <f t="shared" si="50"/>
        <v>80</v>
      </c>
      <c r="G801" s="2">
        <f t="shared" si="51"/>
        <v>67</v>
      </c>
    </row>
    <row r="802" spans="1:7">
      <c r="A802" s="2">
        <v>800</v>
      </c>
      <c r="B802" s="98">
        <f t="shared" si="48"/>
        <v>8.4852813742385695</v>
      </c>
      <c r="C802" s="98">
        <v>0.08</v>
      </c>
      <c r="D802" s="2">
        <v>800</v>
      </c>
      <c r="E802" s="2">
        <f t="shared" si="49"/>
        <v>65</v>
      </c>
      <c r="F802" s="2">
        <f t="shared" si="50"/>
        <v>80</v>
      </c>
      <c r="G802" s="2">
        <f t="shared" si="51"/>
        <v>67</v>
      </c>
    </row>
    <row r="803" spans="1:7">
      <c r="A803" s="2">
        <v>801</v>
      </c>
      <c r="B803" s="98">
        <f t="shared" si="48"/>
        <v>8.490583018850943</v>
      </c>
      <c r="C803" s="98">
        <v>0.08</v>
      </c>
      <c r="D803" s="2">
        <v>801</v>
      </c>
      <c r="E803" s="2">
        <f t="shared" si="49"/>
        <v>65</v>
      </c>
      <c r="F803" s="2">
        <f t="shared" si="50"/>
        <v>80</v>
      </c>
      <c r="G803" s="2">
        <f t="shared" si="51"/>
        <v>67</v>
      </c>
    </row>
    <row r="804" spans="1:7">
      <c r="A804" s="2">
        <v>802</v>
      </c>
      <c r="B804" s="98">
        <f t="shared" si="48"/>
        <v>8.4958813551037782</v>
      </c>
      <c r="C804" s="98">
        <v>0.08</v>
      </c>
      <c r="D804" s="2">
        <v>802</v>
      </c>
      <c r="E804" s="2">
        <f t="shared" si="49"/>
        <v>65</v>
      </c>
      <c r="F804" s="2">
        <f t="shared" si="50"/>
        <v>80</v>
      </c>
      <c r="G804" s="2">
        <f t="shared" si="51"/>
        <v>67</v>
      </c>
    </row>
    <row r="805" spans="1:7">
      <c r="A805" s="2">
        <v>803</v>
      </c>
      <c r="B805" s="98">
        <f t="shared" si="48"/>
        <v>8.5011763891828522</v>
      </c>
      <c r="C805" s="98">
        <v>0.08</v>
      </c>
      <c r="D805" s="2">
        <v>803</v>
      </c>
      <c r="E805" s="2">
        <f t="shared" si="49"/>
        <v>65</v>
      </c>
      <c r="F805" s="2">
        <f t="shared" si="50"/>
        <v>80</v>
      </c>
      <c r="G805" s="2">
        <f t="shared" si="51"/>
        <v>67</v>
      </c>
    </row>
    <row r="806" spans="1:7">
      <c r="A806" s="2">
        <v>804</v>
      </c>
      <c r="B806" s="98">
        <f t="shared" si="48"/>
        <v>8.5064681272546956</v>
      </c>
      <c r="C806" s="98">
        <v>0.08</v>
      </c>
      <c r="D806" s="2">
        <v>804</v>
      </c>
      <c r="E806" s="2">
        <f t="shared" si="49"/>
        <v>65</v>
      </c>
      <c r="F806" s="2">
        <f t="shared" si="50"/>
        <v>80</v>
      </c>
      <c r="G806" s="2">
        <f t="shared" si="51"/>
        <v>67</v>
      </c>
    </row>
    <row r="807" spans="1:7">
      <c r="A807" s="2">
        <v>805</v>
      </c>
      <c r="B807" s="98">
        <f t="shared" si="48"/>
        <v>8.5117565754666646</v>
      </c>
      <c r="C807" s="98">
        <v>0.08</v>
      </c>
      <c r="D807" s="2">
        <v>805</v>
      </c>
      <c r="E807" s="2">
        <f t="shared" si="49"/>
        <v>65</v>
      </c>
      <c r="F807" s="2">
        <f t="shared" si="50"/>
        <v>80</v>
      </c>
      <c r="G807" s="2">
        <f t="shared" si="51"/>
        <v>67</v>
      </c>
    </row>
    <row r="808" spans="1:7">
      <c r="A808" s="2">
        <v>806</v>
      </c>
      <c r="B808" s="98">
        <f t="shared" si="48"/>
        <v>8.5170417399470342</v>
      </c>
      <c r="C808" s="98">
        <v>0.08</v>
      </c>
      <c r="D808" s="2">
        <v>806</v>
      </c>
      <c r="E808" s="2">
        <f t="shared" si="49"/>
        <v>65</v>
      </c>
      <c r="F808" s="2">
        <f t="shared" si="50"/>
        <v>80</v>
      </c>
      <c r="G808" s="2">
        <f t="shared" si="51"/>
        <v>67</v>
      </c>
    </row>
    <row r="809" spans="1:7">
      <c r="A809" s="2">
        <v>807</v>
      </c>
      <c r="B809" s="98">
        <f t="shared" si="48"/>
        <v>8.5223236268050737</v>
      </c>
      <c r="C809" s="98">
        <v>0.08</v>
      </c>
      <c r="D809" s="2">
        <v>807</v>
      </c>
      <c r="E809" s="2">
        <f t="shared" si="49"/>
        <v>65</v>
      </c>
      <c r="F809" s="2">
        <f t="shared" si="50"/>
        <v>80</v>
      </c>
      <c r="G809" s="2">
        <f t="shared" si="51"/>
        <v>67</v>
      </c>
    </row>
    <row r="810" spans="1:7">
      <c r="A810" s="2">
        <v>808</v>
      </c>
      <c r="B810" s="98">
        <f t="shared" si="48"/>
        <v>8.5276022421311364</v>
      </c>
      <c r="C810" s="98">
        <v>0.08</v>
      </c>
      <c r="D810" s="2">
        <v>808</v>
      </c>
      <c r="E810" s="2">
        <f t="shared" si="49"/>
        <v>65</v>
      </c>
      <c r="F810" s="2">
        <f t="shared" si="50"/>
        <v>80</v>
      </c>
      <c r="G810" s="2">
        <f t="shared" si="51"/>
        <v>67</v>
      </c>
    </row>
    <row r="811" spans="1:7">
      <c r="A811" s="2">
        <v>809</v>
      </c>
      <c r="B811" s="98">
        <f t="shared" si="48"/>
        <v>8.5328775919967352</v>
      </c>
      <c r="C811" s="98">
        <v>0.08</v>
      </c>
      <c r="D811" s="2">
        <v>809</v>
      </c>
      <c r="E811" s="2">
        <f t="shared" si="49"/>
        <v>65</v>
      </c>
      <c r="F811" s="2">
        <f t="shared" si="50"/>
        <v>80</v>
      </c>
      <c r="G811" s="2">
        <f t="shared" si="51"/>
        <v>67</v>
      </c>
    </row>
    <row r="812" spans="1:7">
      <c r="A812" s="2">
        <v>810</v>
      </c>
      <c r="B812" s="98">
        <f t="shared" si="48"/>
        <v>8.5381496824546232</v>
      </c>
      <c r="C812" s="98">
        <v>0.08</v>
      </c>
      <c r="D812" s="2">
        <v>810</v>
      </c>
      <c r="E812" s="2">
        <f t="shared" si="49"/>
        <v>65</v>
      </c>
      <c r="F812" s="2">
        <f t="shared" si="50"/>
        <v>80</v>
      </c>
      <c r="G812" s="2">
        <f t="shared" si="51"/>
        <v>67</v>
      </c>
    </row>
    <row r="813" spans="1:7">
      <c r="A813" s="2">
        <v>811</v>
      </c>
      <c r="B813" s="98">
        <f t="shared" si="48"/>
        <v>8.5434185195388856</v>
      </c>
      <c r="C813" s="98">
        <v>0.08</v>
      </c>
      <c r="D813" s="2">
        <v>811</v>
      </c>
      <c r="E813" s="2">
        <f t="shared" si="49"/>
        <v>65</v>
      </c>
      <c r="F813" s="2">
        <f t="shared" si="50"/>
        <v>80</v>
      </c>
      <c r="G813" s="2">
        <f t="shared" si="51"/>
        <v>67</v>
      </c>
    </row>
    <row r="814" spans="1:7">
      <c r="A814" s="2">
        <v>812</v>
      </c>
      <c r="B814" s="98">
        <f t="shared" si="48"/>
        <v>8.5486841092650039</v>
      </c>
      <c r="C814" s="98">
        <v>0.08</v>
      </c>
      <c r="D814" s="2">
        <v>812</v>
      </c>
      <c r="E814" s="2">
        <f t="shared" si="49"/>
        <v>65</v>
      </c>
      <c r="F814" s="2">
        <f t="shared" si="50"/>
        <v>80</v>
      </c>
      <c r="G814" s="2">
        <f t="shared" si="51"/>
        <v>67</v>
      </c>
    </row>
    <row r="815" spans="1:7">
      <c r="A815" s="2">
        <v>813</v>
      </c>
      <c r="B815" s="98">
        <f t="shared" si="48"/>
        <v>8.5539464576299515</v>
      </c>
      <c r="C815" s="98">
        <v>0.08</v>
      </c>
      <c r="D815" s="2">
        <v>813</v>
      </c>
      <c r="E815" s="2">
        <f t="shared" si="49"/>
        <v>65</v>
      </c>
      <c r="F815" s="2">
        <f t="shared" si="50"/>
        <v>80</v>
      </c>
      <c r="G815" s="2">
        <f t="shared" si="51"/>
        <v>67</v>
      </c>
    </row>
    <row r="816" spans="1:7">
      <c r="A816" s="2">
        <v>814</v>
      </c>
      <c r="B816" s="98">
        <f t="shared" si="48"/>
        <v>8.5592055706122636</v>
      </c>
      <c r="C816" s="98">
        <v>0.08</v>
      </c>
      <c r="D816" s="2">
        <v>814</v>
      </c>
      <c r="E816" s="2">
        <f t="shared" si="49"/>
        <v>65</v>
      </c>
      <c r="F816" s="2">
        <f t="shared" si="50"/>
        <v>80</v>
      </c>
      <c r="G816" s="2">
        <f t="shared" si="51"/>
        <v>67</v>
      </c>
    </row>
    <row r="817" spans="1:7">
      <c r="A817" s="2">
        <v>815</v>
      </c>
      <c r="B817" s="98">
        <f t="shared" si="48"/>
        <v>8.5644614541721182</v>
      </c>
      <c r="C817" s="98">
        <v>0.08</v>
      </c>
      <c r="D817" s="2">
        <v>815</v>
      </c>
      <c r="E817" s="2">
        <f t="shared" si="49"/>
        <v>65</v>
      </c>
      <c r="F817" s="2">
        <f t="shared" si="50"/>
        <v>80</v>
      </c>
      <c r="G817" s="2">
        <f t="shared" si="51"/>
        <v>67</v>
      </c>
    </row>
    <row r="818" spans="1:7">
      <c r="A818" s="2">
        <v>816</v>
      </c>
      <c r="B818" s="98">
        <f t="shared" si="48"/>
        <v>8.5697141142514202</v>
      </c>
      <c r="C818" s="98">
        <v>0.08</v>
      </c>
      <c r="D818" s="2">
        <v>816</v>
      </c>
      <c r="E818" s="2">
        <f t="shared" si="49"/>
        <v>65</v>
      </c>
      <c r="F818" s="2">
        <f t="shared" si="50"/>
        <v>80</v>
      </c>
      <c r="G818" s="2">
        <f t="shared" si="51"/>
        <v>67</v>
      </c>
    </row>
    <row r="819" spans="1:7">
      <c r="A819" s="2">
        <v>817</v>
      </c>
      <c r="B819" s="98">
        <f t="shared" si="48"/>
        <v>8.57496355677387</v>
      </c>
      <c r="C819" s="98">
        <v>0.08</v>
      </c>
      <c r="D819" s="2">
        <v>817</v>
      </c>
      <c r="E819" s="2">
        <f t="shared" si="49"/>
        <v>65</v>
      </c>
      <c r="F819" s="2">
        <f t="shared" si="50"/>
        <v>80</v>
      </c>
      <c r="G819" s="2">
        <f t="shared" si="51"/>
        <v>67</v>
      </c>
    </row>
    <row r="820" spans="1:7">
      <c r="A820" s="2">
        <v>818</v>
      </c>
      <c r="B820" s="98">
        <f t="shared" si="48"/>
        <v>8.5802097876450549</v>
      </c>
      <c r="C820" s="98">
        <v>0.08</v>
      </c>
      <c r="D820" s="2">
        <v>818</v>
      </c>
      <c r="E820" s="2">
        <f t="shared" si="49"/>
        <v>65</v>
      </c>
      <c r="F820" s="2">
        <f t="shared" si="50"/>
        <v>80</v>
      </c>
      <c r="G820" s="2">
        <f t="shared" si="51"/>
        <v>67</v>
      </c>
    </row>
    <row r="821" spans="1:7">
      <c r="A821" s="2">
        <v>819</v>
      </c>
      <c r="B821" s="98">
        <f t="shared" si="48"/>
        <v>8.5854528127525107</v>
      </c>
      <c r="C821" s="98">
        <v>0.08</v>
      </c>
      <c r="D821" s="2">
        <v>819</v>
      </c>
      <c r="E821" s="2">
        <f t="shared" si="49"/>
        <v>65</v>
      </c>
      <c r="F821" s="2">
        <f t="shared" si="50"/>
        <v>80</v>
      </c>
      <c r="G821" s="2">
        <f t="shared" si="51"/>
        <v>67</v>
      </c>
    </row>
    <row r="822" spans="1:7">
      <c r="A822" s="2">
        <v>820</v>
      </c>
      <c r="B822" s="98">
        <f t="shared" si="48"/>
        <v>8.5906926379658124</v>
      </c>
      <c r="C822" s="98">
        <v>0.08</v>
      </c>
      <c r="D822" s="2">
        <v>820</v>
      </c>
      <c r="E822" s="2">
        <f t="shared" si="49"/>
        <v>65</v>
      </c>
      <c r="F822" s="2">
        <f t="shared" si="50"/>
        <v>80</v>
      </c>
      <c r="G822" s="2">
        <f t="shared" si="51"/>
        <v>67</v>
      </c>
    </row>
    <row r="823" spans="1:7">
      <c r="A823" s="2">
        <v>821</v>
      </c>
      <c r="B823" s="98">
        <f t="shared" si="48"/>
        <v>8.5959292691366418</v>
      </c>
      <c r="C823" s="98">
        <v>0.08</v>
      </c>
      <c r="D823" s="2">
        <v>821</v>
      </c>
      <c r="E823" s="2">
        <f t="shared" si="49"/>
        <v>65</v>
      </c>
      <c r="F823" s="2">
        <f t="shared" si="50"/>
        <v>80</v>
      </c>
      <c r="G823" s="2">
        <f t="shared" si="51"/>
        <v>67</v>
      </c>
    </row>
    <row r="824" spans="1:7">
      <c r="A824" s="2">
        <v>822</v>
      </c>
      <c r="B824" s="98">
        <f t="shared" si="48"/>
        <v>8.6011627120988692</v>
      </c>
      <c r="C824" s="98">
        <v>0.08</v>
      </c>
      <c r="D824" s="2">
        <v>822</v>
      </c>
      <c r="E824" s="2">
        <f t="shared" si="49"/>
        <v>65</v>
      </c>
      <c r="F824" s="2">
        <f t="shared" si="50"/>
        <v>80</v>
      </c>
      <c r="G824" s="2">
        <f t="shared" si="51"/>
        <v>67</v>
      </c>
    </row>
    <row r="825" spans="1:7">
      <c r="A825" s="2">
        <v>823</v>
      </c>
      <c r="B825" s="98">
        <f t="shared" si="48"/>
        <v>8.6063929726686315</v>
      </c>
      <c r="C825" s="98">
        <v>0.08</v>
      </c>
      <c r="D825" s="2">
        <v>823</v>
      </c>
      <c r="E825" s="2">
        <f t="shared" si="49"/>
        <v>65</v>
      </c>
      <c r="F825" s="2">
        <f t="shared" si="50"/>
        <v>80</v>
      </c>
      <c r="G825" s="2">
        <f t="shared" si="51"/>
        <v>67</v>
      </c>
    </row>
    <row r="826" spans="1:7">
      <c r="A826" s="2">
        <v>824</v>
      </c>
      <c r="B826" s="98">
        <f t="shared" si="48"/>
        <v>8.6116200566443943</v>
      </c>
      <c r="C826" s="98">
        <v>0.08</v>
      </c>
      <c r="D826" s="2">
        <v>824</v>
      </c>
      <c r="E826" s="2">
        <f t="shared" si="49"/>
        <v>65</v>
      </c>
      <c r="F826" s="2">
        <f t="shared" si="50"/>
        <v>80</v>
      </c>
      <c r="G826" s="2">
        <f t="shared" si="51"/>
        <v>67</v>
      </c>
    </row>
    <row r="827" spans="1:7">
      <c r="A827" s="2">
        <v>825</v>
      </c>
      <c r="B827" s="98">
        <f t="shared" si="48"/>
        <v>8.6168439698070429</v>
      </c>
      <c r="C827" s="98">
        <v>0.08</v>
      </c>
      <c r="D827" s="2">
        <v>825</v>
      </c>
      <c r="E827" s="2">
        <f t="shared" si="49"/>
        <v>65</v>
      </c>
      <c r="F827" s="2">
        <f t="shared" si="50"/>
        <v>80</v>
      </c>
      <c r="G827" s="2">
        <f t="shared" si="51"/>
        <v>68</v>
      </c>
    </row>
    <row r="828" spans="1:7">
      <c r="A828" s="2">
        <v>826</v>
      </c>
      <c r="B828" s="98">
        <f t="shared" si="48"/>
        <v>8.6220647179199474</v>
      </c>
      <c r="C828" s="98">
        <v>0.08</v>
      </c>
      <c r="D828" s="2">
        <v>826</v>
      </c>
      <c r="E828" s="2">
        <f t="shared" si="49"/>
        <v>65</v>
      </c>
      <c r="F828" s="2">
        <f t="shared" si="50"/>
        <v>80</v>
      </c>
      <c r="G828" s="2">
        <f t="shared" si="51"/>
        <v>68</v>
      </c>
    </row>
    <row r="829" spans="1:7">
      <c r="A829" s="2">
        <v>827</v>
      </c>
      <c r="B829" s="98">
        <f t="shared" si="48"/>
        <v>8.6272823067290432</v>
      </c>
      <c r="C829" s="98">
        <v>0.08</v>
      </c>
      <c r="D829" s="2">
        <v>827</v>
      </c>
      <c r="E829" s="2">
        <f t="shared" si="49"/>
        <v>65</v>
      </c>
      <c r="F829" s="2">
        <f t="shared" si="50"/>
        <v>80</v>
      </c>
      <c r="G829" s="2">
        <f t="shared" si="51"/>
        <v>68</v>
      </c>
    </row>
    <row r="830" spans="1:7">
      <c r="A830" s="2">
        <v>828</v>
      </c>
      <c r="B830" s="98">
        <f t="shared" si="48"/>
        <v>8.6324967419628944</v>
      </c>
      <c r="C830" s="98">
        <v>0.08</v>
      </c>
      <c r="D830" s="2">
        <v>828</v>
      </c>
      <c r="E830" s="2">
        <f t="shared" si="49"/>
        <v>65</v>
      </c>
      <c r="F830" s="2">
        <f t="shared" si="50"/>
        <v>80</v>
      </c>
      <c r="G830" s="2">
        <f t="shared" si="51"/>
        <v>68</v>
      </c>
    </row>
    <row r="831" spans="1:7">
      <c r="A831" s="2">
        <v>829</v>
      </c>
      <c r="B831" s="98">
        <f t="shared" si="48"/>
        <v>8.6377080293327815</v>
      </c>
      <c r="C831" s="98">
        <v>0.08</v>
      </c>
      <c r="D831" s="2">
        <v>829</v>
      </c>
      <c r="E831" s="2">
        <f t="shared" si="49"/>
        <v>65</v>
      </c>
      <c r="F831" s="2">
        <f t="shared" si="50"/>
        <v>80</v>
      </c>
      <c r="G831" s="2">
        <f t="shared" si="51"/>
        <v>68</v>
      </c>
    </row>
    <row r="832" spans="1:7">
      <c r="A832" s="2">
        <v>830</v>
      </c>
      <c r="B832" s="98">
        <f t="shared" si="48"/>
        <v>8.6429161745327594</v>
      </c>
      <c r="C832" s="98">
        <v>0.08</v>
      </c>
      <c r="D832" s="2">
        <v>830</v>
      </c>
      <c r="E832" s="2">
        <f t="shared" si="49"/>
        <v>65</v>
      </c>
      <c r="F832" s="2">
        <f t="shared" si="50"/>
        <v>80</v>
      </c>
      <c r="G832" s="2">
        <f t="shared" si="51"/>
        <v>68</v>
      </c>
    </row>
    <row r="833" spans="1:7">
      <c r="A833" s="2">
        <v>831</v>
      </c>
      <c r="B833" s="98">
        <f t="shared" si="48"/>
        <v>8.6481211832397431</v>
      </c>
      <c r="C833" s="98">
        <v>0.08</v>
      </c>
      <c r="D833" s="2">
        <v>831</v>
      </c>
      <c r="E833" s="2">
        <f t="shared" si="49"/>
        <v>65</v>
      </c>
      <c r="F833" s="2">
        <f t="shared" si="50"/>
        <v>80</v>
      </c>
      <c r="G833" s="2">
        <f t="shared" si="51"/>
        <v>68</v>
      </c>
    </row>
    <row r="834" spans="1:7">
      <c r="A834" s="2">
        <v>832</v>
      </c>
      <c r="B834" s="98">
        <f t="shared" si="48"/>
        <v>8.6533230611135732</v>
      </c>
      <c r="C834" s="98">
        <v>0.08</v>
      </c>
      <c r="D834" s="2">
        <v>832</v>
      </c>
      <c r="E834" s="2">
        <f t="shared" si="49"/>
        <v>65</v>
      </c>
      <c r="F834" s="2">
        <f t="shared" si="50"/>
        <v>80</v>
      </c>
      <c r="G834" s="2">
        <f t="shared" si="51"/>
        <v>68</v>
      </c>
    </row>
    <row r="835" spans="1:7">
      <c r="A835" s="2">
        <v>833</v>
      </c>
      <c r="B835" s="98">
        <f t="shared" ref="B835:B898" si="52">0.3*SQRT(A835)</f>
        <v>8.658521813797087</v>
      </c>
      <c r="C835" s="98">
        <v>0.08</v>
      </c>
      <c r="D835" s="2">
        <v>833</v>
      </c>
      <c r="E835" s="2">
        <f t="shared" ref="E835:E898" si="53">IF(A835&lt;0.4,15,IF(A835&lt;3,20,IF(A835&lt;15,25,IF(A835&lt;43,32,IF(A835&lt;100,40,IF(A835&lt;450,50,IF(A835&lt;1300,65,IF(A835&lt;3500,80,IF(A835&lt;12000,100)))))))))</f>
        <v>65</v>
      </c>
      <c r="F835" s="2">
        <f t="shared" si="50"/>
        <v>80</v>
      </c>
      <c r="G835" s="2">
        <f t="shared" si="51"/>
        <v>68</v>
      </c>
    </row>
    <row r="836" spans="1:7">
      <c r="A836" s="2">
        <v>834</v>
      </c>
      <c r="B836" s="98">
        <f t="shared" si="52"/>
        <v>8.6637174469161895</v>
      </c>
      <c r="C836" s="98">
        <v>0.08</v>
      </c>
      <c r="D836" s="2">
        <v>834</v>
      </c>
      <c r="E836" s="2">
        <f t="shared" si="53"/>
        <v>65</v>
      </c>
      <c r="F836" s="2">
        <f t="shared" ref="F836:F899" si="54">IF(G836&lt;15,15,IF(G836&lt;20,20,IF(G836&lt;=25,25,IF(G836&lt;=32,32,IF(G836&lt;=40,40,IF(G836&lt;=50,50,IF(G836&lt;=65,65,IF(G836&lt;=80,80,IF(G836&lt;=100,100)))))))))</f>
        <v>80</v>
      </c>
      <c r="G836" s="2">
        <f t="shared" ref="G836:G899" si="55">ROUNDUP(1000*((B836/1000)/(55.934*C836^0.571))^(1/2.714),0)</f>
        <v>68</v>
      </c>
    </row>
    <row r="837" spans="1:7">
      <c r="A837" s="2">
        <v>835</v>
      </c>
      <c r="B837" s="98">
        <f t="shared" si="52"/>
        <v>8.6689099660799336</v>
      </c>
      <c r="C837" s="98">
        <v>0.08</v>
      </c>
      <c r="D837" s="2">
        <v>835</v>
      </c>
      <c r="E837" s="2">
        <f t="shared" si="53"/>
        <v>65</v>
      </c>
      <c r="F837" s="2">
        <f t="shared" si="54"/>
        <v>80</v>
      </c>
      <c r="G837" s="2">
        <f t="shared" si="55"/>
        <v>68</v>
      </c>
    </row>
    <row r="838" spans="1:7">
      <c r="A838" s="2">
        <v>836</v>
      </c>
      <c r="B838" s="98">
        <f t="shared" si="52"/>
        <v>8.6740993768805765</v>
      </c>
      <c r="C838" s="98">
        <v>0.08</v>
      </c>
      <c r="D838" s="2">
        <v>836</v>
      </c>
      <c r="E838" s="2">
        <f t="shared" si="53"/>
        <v>65</v>
      </c>
      <c r="F838" s="2">
        <f t="shared" si="54"/>
        <v>80</v>
      </c>
      <c r="G838" s="2">
        <f t="shared" si="55"/>
        <v>68</v>
      </c>
    </row>
    <row r="839" spans="1:7">
      <c r="A839" s="2">
        <v>837</v>
      </c>
      <c r="B839" s="98">
        <f t="shared" si="52"/>
        <v>8.6792856848936584</v>
      </c>
      <c r="C839" s="98">
        <v>0.08</v>
      </c>
      <c r="D839" s="2">
        <v>837</v>
      </c>
      <c r="E839" s="2">
        <f t="shared" si="53"/>
        <v>65</v>
      </c>
      <c r="F839" s="2">
        <f t="shared" si="54"/>
        <v>80</v>
      </c>
      <c r="G839" s="2">
        <f t="shared" si="55"/>
        <v>68</v>
      </c>
    </row>
    <row r="840" spans="1:7">
      <c r="A840" s="2">
        <v>838</v>
      </c>
      <c r="B840" s="98">
        <f t="shared" si="52"/>
        <v>8.6844688956780764</v>
      </c>
      <c r="C840" s="98">
        <v>0.08</v>
      </c>
      <c r="D840" s="2">
        <v>838</v>
      </c>
      <c r="E840" s="2">
        <f t="shared" si="53"/>
        <v>65</v>
      </c>
      <c r="F840" s="2">
        <f t="shared" si="54"/>
        <v>80</v>
      </c>
      <c r="G840" s="2">
        <f t="shared" si="55"/>
        <v>68</v>
      </c>
    </row>
    <row r="841" spans="1:7">
      <c r="A841" s="2">
        <v>839</v>
      </c>
      <c r="B841" s="98">
        <f t="shared" si="52"/>
        <v>8.6896490147761423</v>
      </c>
      <c r="C841" s="98">
        <v>0.08</v>
      </c>
      <c r="D841" s="2">
        <v>839</v>
      </c>
      <c r="E841" s="2">
        <f t="shared" si="53"/>
        <v>65</v>
      </c>
      <c r="F841" s="2">
        <f t="shared" si="54"/>
        <v>80</v>
      </c>
      <c r="G841" s="2">
        <f t="shared" si="55"/>
        <v>68</v>
      </c>
    </row>
    <row r="842" spans="1:7">
      <c r="A842" s="2">
        <v>840</v>
      </c>
      <c r="B842" s="98">
        <f t="shared" si="52"/>
        <v>8.6948260477136632</v>
      </c>
      <c r="C842" s="98">
        <v>0.08</v>
      </c>
      <c r="D842" s="2">
        <v>840</v>
      </c>
      <c r="E842" s="2">
        <f t="shared" si="53"/>
        <v>65</v>
      </c>
      <c r="F842" s="2">
        <f t="shared" si="54"/>
        <v>80</v>
      </c>
      <c r="G842" s="2">
        <f t="shared" si="55"/>
        <v>68</v>
      </c>
    </row>
    <row r="843" spans="1:7">
      <c r="A843" s="2">
        <v>841</v>
      </c>
      <c r="B843" s="98">
        <f t="shared" si="52"/>
        <v>8.6999999999999993</v>
      </c>
      <c r="C843" s="98">
        <v>0.08</v>
      </c>
      <c r="D843" s="2">
        <v>841</v>
      </c>
      <c r="E843" s="2">
        <f t="shared" si="53"/>
        <v>65</v>
      </c>
      <c r="F843" s="2">
        <f t="shared" si="54"/>
        <v>80</v>
      </c>
      <c r="G843" s="2">
        <f t="shared" si="55"/>
        <v>68</v>
      </c>
    </row>
    <row r="844" spans="1:7">
      <c r="A844" s="2">
        <v>842</v>
      </c>
      <c r="B844" s="98">
        <f t="shared" si="52"/>
        <v>8.7051708771281451</v>
      </c>
      <c r="C844" s="98">
        <v>0.08</v>
      </c>
      <c r="D844" s="2">
        <v>842</v>
      </c>
      <c r="E844" s="2">
        <f t="shared" si="53"/>
        <v>65</v>
      </c>
      <c r="F844" s="2">
        <f t="shared" si="54"/>
        <v>80</v>
      </c>
      <c r="G844" s="2">
        <f t="shared" si="55"/>
        <v>68</v>
      </c>
    </row>
    <row r="845" spans="1:7">
      <c r="A845" s="2">
        <v>843</v>
      </c>
      <c r="B845" s="98">
        <f t="shared" si="52"/>
        <v>8.7103386845747846</v>
      </c>
      <c r="C845" s="98">
        <v>0.08</v>
      </c>
      <c r="D845" s="2">
        <v>843</v>
      </c>
      <c r="E845" s="2">
        <f t="shared" si="53"/>
        <v>65</v>
      </c>
      <c r="F845" s="2">
        <f t="shared" si="54"/>
        <v>80</v>
      </c>
      <c r="G845" s="2">
        <f t="shared" si="55"/>
        <v>68</v>
      </c>
    </row>
    <row r="846" spans="1:7">
      <c r="A846" s="2">
        <v>844</v>
      </c>
      <c r="B846" s="98">
        <f t="shared" si="52"/>
        <v>8.7155034278003694</v>
      </c>
      <c r="C846" s="98">
        <v>0.08</v>
      </c>
      <c r="D846" s="2">
        <v>844</v>
      </c>
      <c r="E846" s="2">
        <f t="shared" si="53"/>
        <v>65</v>
      </c>
      <c r="F846" s="2">
        <f t="shared" si="54"/>
        <v>80</v>
      </c>
      <c r="G846" s="2">
        <f t="shared" si="55"/>
        <v>68</v>
      </c>
    </row>
    <row r="847" spans="1:7">
      <c r="A847" s="2">
        <v>845</v>
      </c>
      <c r="B847" s="98">
        <f t="shared" si="52"/>
        <v>8.7206651122491792</v>
      </c>
      <c r="C847" s="98">
        <v>0.08</v>
      </c>
      <c r="D847" s="2">
        <v>845</v>
      </c>
      <c r="E847" s="2">
        <f t="shared" si="53"/>
        <v>65</v>
      </c>
      <c r="F847" s="2">
        <f t="shared" si="54"/>
        <v>80</v>
      </c>
      <c r="G847" s="2">
        <f t="shared" si="55"/>
        <v>68</v>
      </c>
    </row>
    <row r="848" spans="1:7">
      <c r="A848" s="2">
        <v>846</v>
      </c>
      <c r="B848" s="98">
        <f t="shared" si="52"/>
        <v>8.725823743349391</v>
      </c>
      <c r="C848" s="98">
        <v>0.08</v>
      </c>
      <c r="D848" s="2">
        <v>846</v>
      </c>
      <c r="E848" s="2">
        <f t="shared" si="53"/>
        <v>65</v>
      </c>
      <c r="F848" s="2">
        <f t="shared" si="54"/>
        <v>80</v>
      </c>
      <c r="G848" s="2">
        <f t="shared" si="55"/>
        <v>68</v>
      </c>
    </row>
    <row r="849" spans="1:7">
      <c r="A849" s="2">
        <v>847</v>
      </c>
      <c r="B849" s="98">
        <f t="shared" si="52"/>
        <v>8.7309793265131486</v>
      </c>
      <c r="C849" s="98">
        <v>0.08</v>
      </c>
      <c r="D849" s="2">
        <v>847</v>
      </c>
      <c r="E849" s="2">
        <f t="shared" si="53"/>
        <v>65</v>
      </c>
      <c r="F849" s="2">
        <f t="shared" si="54"/>
        <v>80</v>
      </c>
      <c r="G849" s="2">
        <f t="shared" si="55"/>
        <v>68</v>
      </c>
    </row>
    <row r="850" spans="1:7">
      <c r="A850" s="2">
        <v>848</v>
      </c>
      <c r="B850" s="98">
        <f t="shared" si="52"/>
        <v>8.7361318671366206</v>
      </c>
      <c r="C850" s="98">
        <v>0.08</v>
      </c>
      <c r="D850" s="2">
        <v>848</v>
      </c>
      <c r="E850" s="2">
        <f t="shared" si="53"/>
        <v>65</v>
      </c>
      <c r="F850" s="2">
        <f t="shared" si="54"/>
        <v>80</v>
      </c>
      <c r="G850" s="2">
        <f t="shared" si="55"/>
        <v>68</v>
      </c>
    </row>
    <row r="851" spans="1:7">
      <c r="A851" s="2">
        <v>849</v>
      </c>
      <c r="B851" s="98">
        <f t="shared" si="52"/>
        <v>8.7412813706000794</v>
      </c>
      <c r="C851" s="98">
        <v>0.08</v>
      </c>
      <c r="D851" s="2">
        <v>849</v>
      </c>
      <c r="E851" s="2">
        <f t="shared" si="53"/>
        <v>65</v>
      </c>
      <c r="F851" s="2">
        <f t="shared" si="54"/>
        <v>80</v>
      </c>
      <c r="G851" s="2">
        <f t="shared" si="55"/>
        <v>68</v>
      </c>
    </row>
    <row r="852" spans="1:7">
      <c r="A852" s="2">
        <v>850</v>
      </c>
      <c r="B852" s="98">
        <f t="shared" si="52"/>
        <v>8.7464278422679502</v>
      </c>
      <c r="C852" s="98">
        <v>0.08</v>
      </c>
      <c r="D852" s="2">
        <v>850</v>
      </c>
      <c r="E852" s="2">
        <f t="shared" si="53"/>
        <v>65</v>
      </c>
      <c r="F852" s="2">
        <f t="shared" si="54"/>
        <v>80</v>
      </c>
      <c r="G852" s="2">
        <f t="shared" si="55"/>
        <v>68</v>
      </c>
    </row>
    <row r="853" spans="1:7">
      <c r="A853" s="2">
        <v>851</v>
      </c>
      <c r="B853" s="98">
        <f t="shared" si="52"/>
        <v>8.7515712874888933</v>
      </c>
      <c r="C853" s="98">
        <v>0.08</v>
      </c>
      <c r="D853" s="2">
        <v>851</v>
      </c>
      <c r="E853" s="2">
        <f t="shared" si="53"/>
        <v>65</v>
      </c>
      <c r="F853" s="2">
        <f t="shared" si="54"/>
        <v>80</v>
      </c>
      <c r="G853" s="2">
        <f t="shared" si="55"/>
        <v>68</v>
      </c>
    </row>
    <row r="854" spans="1:7">
      <c r="A854" s="2">
        <v>852</v>
      </c>
      <c r="B854" s="98">
        <f t="shared" si="52"/>
        <v>8.7567117115958535</v>
      </c>
      <c r="C854" s="98">
        <v>0.08</v>
      </c>
      <c r="D854" s="2">
        <v>852</v>
      </c>
      <c r="E854" s="2">
        <f t="shared" si="53"/>
        <v>65</v>
      </c>
      <c r="F854" s="2">
        <f t="shared" si="54"/>
        <v>80</v>
      </c>
      <c r="G854" s="2">
        <f t="shared" si="55"/>
        <v>68</v>
      </c>
    </row>
    <row r="855" spans="1:7">
      <c r="A855" s="2">
        <v>853</v>
      </c>
      <c r="B855" s="98">
        <f t="shared" si="52"/>
        <v>8.7618491199061399</v>
      </c>
      <c r="C855" s="98">
        <v>0.08</v>
      </c>
      <c r="D855" s="2">
        <v>853</v>
      </c>
      <c r="E855" s="2">
        <f t="shared" si="53"/>
        <v>65</v>
      </c>
      <c r="F855" s="2">
        <f t="shared" si="54"/>
        <v>80</v>
      </c>
      <c r="G855" s="2">
        <f t="shared" si="55"/>
        <v>68</v>
      </c>
    </row>
    <row r="856" spans="1:7">
      <c r="A856" s="2">
        <v>854</v>
      </c>
      <c r="B856" s="98">
        <f t="shared" si="52"/>
        <v>8.7669835177214743</v>
      </c>
      <c r="C856" s="98">
        <v>0.08</v>
      </c>
      <c r="D856" s="2">
        <v>854</v>
      </c>
      <c r="E856" s="2">
        <f t="shared" si="53"/>
        <v>65</v>
      </c>
      <c r="F856" s="2">
        <f t="shared" si="54"/>
        <v>80</v>
      </c>
      <c r="G856" s="2">
        <f t="shared" si="55"/>
        <v>68</v>
      </c>
    </row>
    <row r="857" spans="1:7">
      <c r="A857" s="2">
        <v>855</v>
      </c>
      <c r="B857" s="98">
        <f t="shared" si="52"/>
        <v>8.7721149103280673</v>
      </c>
      <c r="C857" s="98">
        <v>0.08</v>
      </c>
      <c r="D857" s="2">
        <v>855</v>
      </c>
      <c r="E857" s="2">
        <f t="shared" si="53"/>
        <v>65</v>
      </c>
      <c r="F857" s="2">
        <f t="shared" si="54"/>
        <v>80</v>
      </c>
      <c r="G857" s="2">
        <f t="shared" si="55"/>
        <v>68</v>
      </c>
    </row>
    <row r="858" spans="1:7">
      <c r="A858" s="2">
        <v>856</v>
      </c>
      <c r="B858" s="98">
        <f t="shared" si="52"/>
        <v>8.7772433029966752</v>
      </c>
      <c r="C858" s="98">
        <v>0.08</v>
      </c>
      <c r="D858" s="2">
        <v>856</v>
      </c>
      <c r="E858" s="2">
        <f t="shared" si="53"/>
        <v>65</v>
      </c>
      <c r="F858" s="2">
        <f t="shared" si="54"/>
        <v>80</v>
      </c>
      <c r="G858" s="2">
        <f t="shared" si="55"/>
        <v>68</v>
      </c>
    </row>
    <row r="859" spans="1:7">
      <c r="A859" s="2">
        <v>857</v>
      </c>
      <c r="B859" s="98">
        <f t="shared" si="52"/>
        <v>8.7823687009826674</v>
      </c>
      <c r="C859" s="98">
        <v>0.08</v>
      </c>
      <c r="D859" s="2">
        <v>857</v>
      </c>
      <c r="E859" s="2">
        <f t="shared" si="53"/>
        <v>65</v>
      </c>
      <c r="F859" s="2">
        <f t="shared" si="54"/>
        <v>80</v>
      </c>
      <c r="G859" s="2">
        <f t="shared" si="55"/>
        <v>68</v>
      </c>
    </row>
    <row r="860" spans="1:7">
      <c r="A860" s="2">
        <v>858</v>
      </c>
      <c r="B860" s="98">
        <f t="shared" si="52"/>
        <v>8.7874911095260853</v>
      </c>
      <c r="C860" s="98">
        <v>0.08</v>
      </c>
      <c r="D860" s="2">
        <v>858</v>
      </c>
      <c r="E860" s="2">
        <f t="shared" si="53"/>
        <v>65</v>
      </c>
      <c r="F860" s="2">
        <f t="shared" si="54"/>
        <v>80</v>
      </c>
      <c r="G860" s="2">
        <f t="shared" si="55"/>
        <v>68</v>
      </c>
    </row>
    <row r="861" spans="1:7">
      <c r="A861" s="2">
        <v>859</v>
      </c>
      <c r="B861" s="98">
        <f t="shared" si="52"/>
        <v>8.7926105338517058</v>
      </c>
      <c r="C861" s="98">
        <v>0.08</v>
      </c>
      <c r="D861" s="2">
        <v>859</v>
      </c>
      <c r="E861" s="2">
        <f t="shared" si="53"/>
        <v>65</v>
      </c>
      <c r="F861" s="2">
        <f t="shared" si="54"/>
        <v>80</v>
      </c>
      <c r="G861" s="2">
        <f t="shared" si="55"/>
        <v>68</v>
      </c>
    </row>
    <row r="862" spans="1:7">
      <c r="A862" s="2">
        <v>860</v>
      </c>
      <c r="B862" s="98">
        <f t="shared" si="52"/>
        <v>8.7977269791691075</v>
      </c>
      <c r="C862" s="98">
        <v>0.08</v>
      </c>
      <c r="D862" s="2">
        <v>860</v>
      </c>
      <c r="E862" s="2">
        <f t="shared" si="53"/>
        <v>65</v>
      </c>
      <c r="F862" s="2">
        <f t="shared" si="54"/>
        <v>80</v>
      </c>
      <c r="G862" s="2">
        <f t="shared" si="55"/>
        <v>68</v>
      </c>
    </row>
    <row r="863" spans="1:7">
      <c r="A863" s="2">
        <v>861</v>
      </c>
      <c r="B863" s="98">
        <f t="shared" si="52"/>
        <v>8.8028404506727256</v>
      </c>
      <c r="C863" s="98">
        <v>0.08</v>
      </c>
      <c r="D863" s="2">
        <v>861</v>
      </c>
      <c r="E863" s="2">
        <f t="shared" si="53"/>
        <v>65</v>
      </c>
      <c r="F863" s="2">
        <f t="shared" si="54"/>
        <v>80</v>
      </c>
      <c r="G863" s="2">
        <f t="shared" si="55"/>
        <v>68</v>
      </c>
    </row>
    <row r="864" spans="1:7">
      <c r="A864" s="2">
        <v>862</v>
      </c>
      <c r="B864" s="98">
        <f t="shared" si="52"/>
        <v>8.8079509535419191</v>
      </c>
      <c r="C864" s="98">
        <v>0.08</v>
      </c>
      <c r="D864" s="2">
        <v>862</v>
      </c>
      <c r="E864" s="2">
        <f t="shared" si="53"/>
        <v>65</v>
      </c>
      <c r="F864" s="2">
        <f t="shared" si="54"/>
        <v>80</v>
      </c>
      <c r="G864" s="2">
        <f t="shared" si="55"/>
        <v>68</v>
      </c>
    </row>
    <row r="865" spans="1:7">
      <c r="A865" s="2">
        <v>863</v>
      </c>
      <c r="B865" s="98">
        <f t="shared" si="52"/>
        <v>8.8130584929410283</v>
      </c>
      <c r="C865" s="98">
        <v>0.08</v>
      </c>
      <c r="D865" s="2">
        <v>863</v>
      </c>
      <c r="E865" s="2">
        <f t="shared" si="53"/>
        <v>65</v>
      </c>
      <c r="F865" s="2">
        <f t="shared" si="54"/>
        <v>80</v>
      </c>
      <c r="G865" s="2">
        <f t="shared" si="55"/>
        <v>68</v>
      </c>
    </row>
    <row r="866" spans="1:7">
      <c r="A866" s="2">
        <v>864</v>
      </c>
      <c r="B866" s="98">
        <f t="shared" si="52"/>
        <v>8.8181630740194414</v>
      </c>
      <c r="C866" s="98">
        <v>0.08</v>
      </c>
      <c r="D866" s="2">
        <v>864</v>
      </c>
      <c r="E866" s="2">
        <f t="shared" si="53"/>
        <v>65</v>
      </c>
      <c r="F866" s="2">
        <f t="shared" si="54"/>
        <v>80</v>
      </c>
      <c r="G866" s="2">
        <f t="shared" si="55"/>
        <v>68</v>
      </c>
    </row>
    <row r="867" spans="1:7">
      <c r="A867" s="2">
        <v>865</v>
      </c>
      <c r="B867" s="98">
        <f t="shared" si="52"/>
        <v>8.8232647019116452</v>
      </c>
      <c r="C867" s="98">
        <v>0.08</v>
      </c>
      <c r="D867" s="2">
        <v>865</v>
      </c>
      <c r="E867" s="2">
        <f t="shared" si="53"/>
        <v>65</v>
      </c>
      <c r="F867" s="2">
        <f t="shared" si="54"/>
        <v>80</v>
      </c>
      <c r="G867" s="2">
        <f t="shared" si="55"/>
        <v>68</v>
      </c>
    </row>
    <row r="868" spans="1:7">
      <c r="A868" s="2">
        <v>866</v>
      </c>
      <c r="B868" s="98">
        <f t="shared" si="52"/>
        <v>8.8283633817372955</v>
      </c>
      <c r="C868" s="98">
        <v>0.08</v>
      </c>
      <c r="D868" s="2">
        <v>866</v>
      </c>
      <c r="E868" s="2">
        <f t="shared" si="53"/>
        <v>65</v>
      </c>
      <c r="F868" s="2">
        <f t="shared" si="54"/>
        <v>80</v>
      </c>
      <c r="G868" s="2">
        <f t="shared" si="55"/>
        <v>68</v>
      </c>
    </row>
    <row r="869" spans="1:7">
      <c r="A869" s="2">
        <v>867</v>
      </c>
      <c r="B869" s="98">
        <f t="shared" si="52"/>
        <v>8.8334591186012741</v>
      </c>
      <c r="C869" s="98">
        <v>0.08</v>
      </c>
      <c r="D869" s="2">
        <v>867</v>
      </c>
      <c r="E869" s="2">
        <f t="shared" si="53"/>
        <v>65</v>
      </c>
      <c r="F869" s="2">
        <f t="shared" si="54"/>
        <v>80</v>
      </c>
      <c r="G869" s="2">
        <f t="shared" si="55"/>
        <v>68</v>
      </c>
    </row>
    <row r="870" spans="1:7">
      <c r="A870" s="2">
        <v>868</v>
      </c>
      <c r="B870" s="98">
        <f t="shared" si="52"/>
        <v>8.8385519175937404</v>
      </c>
      <c r="C870" s="98">
        <v>0.08</v>
      </c>
      <c r="D870" s="2">
        <v>868</v>
      </c>
      <c r="E870" s="2">
        <f t="shared" si="53"/>
        <v>65</v>
      </c>
      <c r="F870" s="2">
        <f t="shared" si="54"/>
        <v>80</v>
      </c>
      <c r="G870" s="2">
        <f t="shared" si="55"/>
        <v>68</v>
      </c>
    </row>
    <row r="871" spans="1:7">
      <c r="A871" s="2">
        <v>869</v>
      </c>
      <c r="B871" s="98">
        <f t="shared" si="52"/>
        <v>8.8436417837902059</v>
      </c>
      <c r="C871" s="98">
        <v>0.08</v>
      </c>
      <c r="D871" s="2">
        <v>869</v>
      </c>
      <c r="E871" s="2">
        <f t="shared" si="53"/>
        <v>65</v>
      </c>
      <c r="F871" s="2">
        <f t="shared" si="54"/>
        <v>80</v>
      </c>
      <c r="G871" s="2">
        <f t="shared" si="55"/>
        <v>68</v>
      </c>
    </row>
    <row r="872" spans="1:7">
      <c r="A872" s="2">
        <v>870</v>
      </c>
      <c r="B872" s="98">
        <f t="shared" si="52"/>
        <v>8.8487287222515754</v>
      </c>
      <c r="C872" s="98">
        <v>0.08</v>
      </c>
      <c r="D872" s="2">
        <v>870</v>
      </c>
      <c r="E872" s="2">
        <f t="shared" si="53"/>
        <v>65</v>
      </c>
      <c r="F872" s="2">
        <f t="shared" si="54"/>
        <v>80</v>
      </c>
      <c r="G872" s="2">
        <f t="shared" si="55"/>
        <v>68</v>
      </c>
    </row>
    <row r="873" spans="1:7">
      <c r="A873" s="2">
        <v>871</v>
      </c>
      <c r="B873" s="98">
        <f t="shared" si="52"/>
        <v>8.8538127380242244</v>
      </c>
      <c r="C873" s="98">
        <v>0.08</v>
      </c>
      <c r="D873" s="2">
        <v>871</v>
      </c>
      <c r="E873" s="2">
        <f t="shared" si="53"/>
        <v>65</v>
      </c>
      <c r="F873" s="2">
        <f t="shared" si="54"/>
        <v>80</v>
      </c>
      <c r="G873" s="2">
        <f t="shared" si="55"/>
        <v>68</v>
      </c>
    </row>
    <row r="874" spans="1:7">
      <c r="A874" s="2">
        <v>872</v>
      </c>
      <c r="B874" s="98">
        <f t="shared" si="52"/>
        <v>8.8588938361400391</v>
      </c>
      <c r="C874" s="98">
        <v>0.08</v>
      </c>
      <c r="D874" s="2">
        <v>872</v>
      </c>
      <c r="E874" s="2">
        <f t="shared" si="53"/>
        <v>65</v>
      </c>
      <c r="F874" s="2">
        <f t="shared" si="54"/>
        <v>80</v>
      </c>
      <c r="G874" s="2">
        <f t="shared" si="55"/>
        <v>68</v>
      </c>
    </row>
    <row r="875" spans="1:7">
      <c r="A875" s="2">
        <v>873</v>
      </c>
      <c r="B875" s="98">
        <f t="shared" si="52"/>
        <v>8.8639720216164939</v>
      </c>
      <c r="C875" s="98">
        <v>0.08</v>
      </c>
      <c r="D875" s="2">
        <v>873</v>
      </c>
      <c r="E875" s="2">
        <f t="shared" si="53"/>
        <v>65</v>
      </c>
      <c r="F875" s="2">
        <f t="shared" si="54"/>
        <v>80</v>
      </c>
      <c r="G875" s="2">
        <f t="shared" si="55"/>
        <v>68</v>
      </c>
    </row>
    <row r="876" spans="1:7">
      <c r="A876" s="2">
        <v>874</v>
      </c>
      <c r="B876" s="98">
        <f t="shared" si="52"/>
        <v>8.8690472994566889</v>
      </c>
      <c r="C876" s="98">
        <v>0.08</v>
      </c>
      <c r="D876" s="2">
        <v>874</v>
      </c>
      <c r="E876" s="2">
        <f t="shared" si="53"/>
        <v>65</v>
      </c>
      <c r="F876" s="2">
        <f t="shared" si="54"/>
        <v>80</v>
      </c>
      <c r="G876" s="2">
        <f t="shared" si="55"/>
        <v>68</v>
      </c>
    </row>
    <row r="877" spans="1:7">
      <c r="A877" s="2">
        <v>875</v>
      </c>
      <c r="B877" s="98">
        <f t="shared" si="52"/>
        <v>8.8741196746494229</v>
      </c>
      <c r="C877" s="98">
        <v>0.08</v>
      </c>
      <c r="D877" s="2">
        <v>875</v>
      </c>
      <c r="E877" s="2">
        <f t="shared" si="53"/>
        <v>65</v>
      </c>
      <c r="F877" s="2">
        <f t="shared" si="54"/>
        <v>80</v>
      </c>
      <c r="G877" s="2">
        <f t="shared" si="55"/>
        <v>68</v>
      </c>
    </row>
    <row r="878" spans="1:7">
      <c r="A878" s="2">
        <v>876</v>
      </c>
      <c r="B878" s="98">
        <f t="shared" si="52"/>
        <v>8.8791891521692445</v>
      </c>
      <c r="C878" s="98">
        <v>0.08</v>
      </c>
      <c r="D878" s="2">
        <v>876</v>
      </c>
      <c r="E878" s="2">
        <f t="shared" si="53"/>
        <v>65</v>
      </c>
      <c r="F878" s="2">
        <f t="shared" si="54"/>
        <v>80</v>
      </c>
      <c r="G878" s="2">
        <f t="shared" si="55"/>
        <v>68</v>
      </c>
    </row>
    <row r="879" spans="1:7">
      <c r="A879" s="2">
        <v>877</v>
      </c>
      <c r="B879" s="98">
        <f t="shared" si="52"/>
        <v>8.8842557369765078</v>
      </c>
      <c r="C879" s="98">
        <v>0.08</v>
      </c>
      <c r="D879" s="2">
        <v>877</v>
      </c>
      <c r="E879" s="2">
        <f t="shared" si="53"/>
        <v>65</v>
      </c>
      <c r="F879" s="2">
        <f t="shared" si="54"/>
        <v>80</v>
      </c>
      <c r="G879" s="2">
        <f t="shared" si="55"/>
        <v>68</v>
      </c>
    </row>
    <row r="880" spans="1:7">
      <c r="A880" s="2">
        <v>878</v>
      </c>
      <c r="B880" s="98">
        <f t="shared" si="52"/>
        <v>8.8893194340174322</v>
      </c>
      <c r="C880" s="98">
        <v>0.08</v>
      </c>
      <c r="D880" s="2">
        <v>878</v>
      </c>
      <c r="E880" s="2">
        <f t="shared" si="53"/>
        <v>65</v>
      </c>
      <c r="F880" s="2">
        <f t="shared" si="54"/>
        <v>80</v>
      </c>
      <c r="G880" s="2">
        <f t="shared" si="55"/>
        <v>68</v>
      </c>
    </row>
    <row r="881" spans="1:7">
      <c r="A881" s="2">
        <v>879</v>
      </c>
      <c r="B881" s="98">
        <f t="shared" si="52"/>
        <v>8.8943802482241558</v>
      </c>
      <c r="C881" s="98">
        <v>0.08</v>
      </c>
      <c r="D881" s="2">
        <v>879</v>
      </c>
      <c r="E881" s="2">
        <f t="shared" si="53"/>
        <v>65</v>
      </c>
      <c r="F881" s="2">
        <f t="shared" si="54"/>
        <v>80</v>
      </c>
      <c r="G881" s="2">
        <f t="shared" si="55"/>
        <v>68</v>
      </c>
    </row>
    <row r="882" spans="1:7">
      <c r="A882" s="2">
        <v>880</v>
      </c>
      <c r="B882" s="98">
        <f t="shared" si="52"/>
        <v>8.8994381845147945</v>
      </c>
      <c r="C882" s="98">
        <v>0.08</v>
      </c>
      <c r="D882" s="2">
        <v>880</v>
      </c>
      <c r="E882" s="2">
        <f t="shared" si="53"/>
        <v>65</v>
      </c>
      <c r="F882" s="2">
        <f t="shared" si="54"/>
        <v>80</v>
      </c>
      <c r="G882" s="2">
        <f t="shared" si="55"/>
        <v>68</v>
      </c>
    </row>
    <row r="883" spans="1:7">
      <c r="A883" s="2">
        <v>881</v>
      </c>
      <c r="B883" s="98">
        <f t="shared" si="52"/>
        <v>8.9044932477934982</v>
      </c>
      <c r="C883" s="98">
        <v>0.08</v>
      </c>
      <c r="D883" s="2">
        <v>881</v>
      </c>
      <c r="E883" s="2">
        <f t="shared" si="53"/>
        <v>65</v>
      </c>
      <c r="F883" s="2">
        <f t="shared" si="54"/>
        <v>80</v>
      </c>
      <c r="G883" s="2">
        <f t="shared" si="55"/>
        <v>68</v>
      </c>
    </row>
    <row r="884" spans="1:7">
      <c r="A884" s="2">
        <v>882</v>
      </c>
      <c r="B884" s="98">
        <f t="shared" si="52"/>
        <v>8.9095454429504972</v>
      </c>
      <c r="C884" s="98">
        <v>0.08</v>
      </c>
      <c r="D884" s="2">
        <v>882</v>
      </c>
      <c r="E884" s="2">
        <f t="shared" si="53"/>
        <v>65</v>
      </c>
      <c r="F884" s="2">
        <f t="shared" si="54"/>
        <v>80</v>
      </c>
      <c r="G884" s="2">
        <f t="shared" si="55"/>
        <v>68</v>
      </c>
    </row>
    <row r="885" spans="1:7">
      <c r="A885" s="2">
        <v>883</v>
      </c>
      <c r="B885" s="98">
        <f t="shared" si="52"/>
        <v>8.9145947748621754</v>
      </c>
      <c r="C885" s="98">
        <v>0.08</v>
      </c>
      <c r="D885" s="2">
        <v>883</v>
      </c>
      <c r="E885" s="2">
        <f t="shared" si="53"/>
        <v>65</v>
      </c>
      <c r="F885" s="2">
        <f t="shared" si="54"/>
        <v>80</v>
      </c>
      <c r="G885" s="2">
        <f t="shared" si="55"/>
        <v>68</v>
      </c>
    </row>
    <row r="886" spans="1:7">
      <c r="A886" s="2">
        <v>884</v>
      </c>
      <c r="B886" s="98">
        <f t="shared" si="52"/>
        <v>8.9196412483911036</v>
      </c>
      <c r="C886" s="98">
        <v>0.08</v>
      </c>
      <c r="D886" s="2">
        <v>884</v>
      </c>
      <c r="E886" s="2">
        <f t="shared" si="53"/>
        <v>65</v>
      </c>
      <c r="F886" s="2">
        <f t="shared" si="54"/>
        <v>80</v>
      </c>
      <c r="G886" s="2">
        <f t="shared" si="55"/>
        <v>68</v>
      </c>
    </row>
    <row r="887" spans="1:7">
      <c r="A887" s="2">
        <v>885</v>
      </c>
      <c r="B887" s="98">
        <f t="shared" si="52"/>
        <v>8.9246848683861106</v>
      </c>
      <c r="C887" s="98">
        <v>0.08</v>
      </c>
      <c r="D887" s="2">
        <v>885</v>
      </c>
      <c r="E887" s="2">
        <f t="shared" si="53"/>
        <v>65</v>
      </c>
      <c r="F887" s="2">
        <f t="shared" si="54"/>
        <v>80</v>
      </c>
      <c r="G887" s="2">
        <f t="shared" si="55"/>
        <v>68</v>
      </c>
    </row>
    <row r="888" spans="1:7">
      <c r="A888" s="2">
        <v>886</v>
      </c>
      <c r="B888" s="98">
        <f t="shared" si="52"/>
        <v>8.9297256396823297</v>
      </c>
      <c r="C888" s="98">
        <v>0.08</v>
      </c>
      <c r="D888" s="2">
        <v>886</v>
      </c>
      <c r="E888" s="2">
        <f t="shared" si="53"/>
        <v>65</v>
      </c>
      <c r="F888" s="2">
        <f t="shared" si="54"/>
        <v>80</v>
      </c>
      <c r="G888" s="2">
        <f t="shared" si="55"/>
        <v>68</v>
      </c>
    </row>
    <row r="889" spans="1:7">
      <c r="A889" s="2">
        <v>887</v>
      </c>
      <c r="B889" s="98">
        <f t="shared" si="52"/>
        <v>8.9347635671012586</v>
      </c>
      <c r="C889" s="98">
        <v>0.08</v>
      </c>
      <c r="D889" s="2">
        <v>887</v>
      </c>
      <c r="E889" s="2">
        <f t="shared" si="53"/>
        <v>65</v>
      </c>
      <c r="F889" s="2">
        <f t="shared" si="54"/>
        <v>80</v>
      </c>
      <c r="G889" s="2">
        <f t="shared" si="55"/>
        <v>68</v>
      </c>
    </row>
    <row r="890" spans="1:7">
      <c r="A890" s="2">
        <v>888</v>
      </c>
      <c r="B890" s="98">
        <f t="shared" si="52"/>
        <v>8.9397986554508027</v>
      </c>
      <c r="C890" s="98">
        <v>0.08</v>
      </c>
      <c r="D890" s="2">
        <v>888</v>
      </c>
      <c r="E890" s="2">
        <f t="shared" si="53"/>
        <v>65</v>
      </c>
      <c r="F890" s="2">
        <f t="shared" si="54"/>
        <v>80</v>
      </c>
      <c r="G890" s="2">
        <f t="shared" si="55"/>
        <v>68</v>
      </c>
    </row>
    <row r="891" spans="1:7">
      <c r="A891" s="2">
        <v>889</v>
      </c>
      <c r="B891" s="98">
        <f t="shared" si="52"/>
        <v>8.9448309095253435</v>
      </c>
      <c r="C891" s="98">
        <v>0.08</v>
      </c>
      <c r="D891" s="2">
        <v>889</v>
      </c>
      <c r="E891" s="2">
        <f t="shared" si="53"/>
        <v>65</v>
      </c>
      <c r="F891" s="2">
        <f t="shared" si="54"/>
        <v>80</v>
      </c>
      <c r="G891" s="2">
        <f t="shared" si="55"/>
        <v>68</v>
      </c>
    </row>
    <row r="892" spans="1:7">
      <c r="A892" s="2">
        <v>890</v>
      </c>
      <c r="B892" s="98">
        <f t="shared" si="52"/>
        <v>8.9498603341057787</v>
      </c>
      <c r="C892" s="98">
        <v>0.08</v>
      </c>
      <c r="D892" s="2">
        <v>890</v>
      </c>
      <c r="E892" s="2">
        <f t="shared" si="53"/>
        <v>65</v>
      </c>
      <c r="F892" s="2">
        <f t="shared" si="54"/>
        <v>80</v>
      </c>
      <c r="G892" s="2">
        <f t="shared" si="55"/>
        <v>68</v>
      </c>
    </row>
    <row r="893" spans="1:7">
      <c r="A893" s="2">
        <v>891</v>
      </c>
      <c r="B893" s="98">
        <f t="shared" si="52"/>
        <v>8.95488693395958</v>
      </c>
      <c r="C893" s="98">
        <v>0.08</v>
      </c>
      <c r="D893" s="2">
        <v>891</v>
      </c>
      <c r="E893" s="2">
        <f t="shared" si="53"/>
        <v>65</v>
      </c>
      <c r="F893" s="2">
        <f t="shared" si="54"/>
        <v>80</v>
      </c>
      <c r="G893" s="2">
        <f t="shared" si="55"/>
        <v>68</v>
      </c>
    </row>
    <row r="894" spans="1:7">
      <c r="A894" s="2">
        <v>892</v>
      </c>
      <c r="B894" s="98">
        <f t="shared" si="52"/>
        <v>8.9599107138408467</v>
      </c>
      <c r="C894" s="98">
        <v>0.08</v>
      </c>
      <c r="D894" s="2">
        <v>892</v>
      </c>
      <c r="E894" s="2">
        <f t="shared" si="53"/>
        <v>65</v>
      </c>
      <c r="F894" s="2">
        <f t="shared" si="54"/>
        <v>80</v>
      </c>
      <c r="G894" s="2">
        <f t="shared" si="55"/>
        <v>68</v>
      </c>
    </row>
    <row r="895" spans="1:7">
      <c r="A895" s="2">
        <v>893</v>
      </c>
      <c r="B895" s="98">
        <f t="shared" si="52"/>
        <v>8.9649316784903608</v>
      </c>
      <c r="C895" s="98">
        <v>0.08</v>
      </c>
      <c r="D895" s="2">
        <v>893</v>
      </c>
      <c r="E895" s="2">
        <f t="shared" si="53"/>
        <v>65</v>
      </c>
      <c r="F895" s="2">
        <f t="shared" si="54"/>
        <v>80</v>
      </c>
      <c r="G895" s="2">
        <f t="shared" si="55"/>
        <v>68</v>
      </c>
    </row>
    <row r="896" spans="1:7">
      <c r="A896" s="2">
        <v>894</v>
      </c>
      <c r="B896" s="98">
        <f t="shared" si="52"/>
        <v>8.9699498326356313</v>
      </c>
      <c r="C896" s="98">
        <v>0.08</v>
      </c>
      <c r="D896" s="2">
        <v>894</v>
      </c>
      <c r="E896" s="2">
        <f t="shared" si="53"/>
        <v>65</v>
      </c>
      <c r="F896" s="2">
        <f t="shared" si="54"/>
        <v>80</v>
      </c>
      <c r="G896" s="2">
        <f t="shared" si="55"/>
        <v>69</v>
      </c>
    </row>
    <row r="897" spans="1:7">
      <c r="A897" s="2">
        <v>895</v>
      </c>
      <c r="B897" s="98">
        <f t="shared" si="52"/>
        <v>8.9749651809909547</v>
      </c>
      <c r="C897" s="98">
        <v>0.08</v>
      </c>
      <c r="D897" s="2">
        <v>895</v>
      </c>
      <c r="E897" s="2">
        <f t="shared" si="53"/>
        <v>65</v>
      </c>
      <c r="F897" s="2">
        <f t="shared" si="54"/>
        <v>80</v>
      </c>
      <c r="G897" s="2">
        <f t="shared" si="55"/>
        <v>69</v>
      </c>
    </row>
    <row r="898" spans="1:7">
      <c r="A898" s="2">
        <v>896</v>
      </c>
      <c r="B898" s="98">
        <f t="shared" si="52"/>
        <v>8.9799777282574595</v>
      </c>
      <c r="C898" s="98">
        <v>0.08</v>
      </c>
      <c r="D898" s="2">
        <v>896</v>
      </c>
      <c r="E898" s="2">
        <f t="shared" si="53"/>
        <v>65</v>
      </c>
      <c r="F898" s="2">
        <f t="shared" si="54"/>
        <v>80</v>
      </c>
      <c r="G898" s="2">
        <f t="shared" si="55"/>
        <v>69</v>
      </c>
    </row>
    <row r="899" spans="1:7">
      <c r="A899" s="2">
        <v>897</v>
      </c>
      <c r="B899" s="98">
        <f t="shared" ref="B899:B962" si="56">0.3*SQRT(A899)</f>
        <v>8.984987479123161</v>
      </c>
      <c r="C899" s="98">
        <v>0.08</v>
      </c>
      <c r="D899" s="2">
        <v>897</v>
      </c>
      <c r="E899" s="2">
        <f t="shared" ref="E899:E962" si="57">IF(A899&lt;0.4,15,IF(A899&lt;3,20,IF(A899&lt;15,25,IF(A899&lt;43,32,IF(A899&lt;100,40,IF(A899&lt;450,50,IF(A899&lt;1300,65,IF(A899&lt;3500,80,IF(A899&lt;12000,100)))))))))</f>
        <v>65</v>
      </c>
      <c r="F899" s="2">
        <f t="shared" si="54"/>
        <v>80</v>
      </c>
      <c r="G899" s="2">
        <f t="shared" si="55"/>
        <v>69</v>
      </c>
    </row>
    <row r="900" spans="1:7">
      <c r="A900" s="2">
        <v>898</v>
      </c>
      <c r="B900" s="98">
        <f t="shared" si="56"/>
        <v>8.9899944382630181</v>
      </c>
      <c r="C900" s="98">
        <v>0.08</v>
      </c>
      <c r="D900" s="2">
        <v>898</v>
      </c>
      <c r="E900" s="2">
        <f t="shared" si="57"/>
        <v>65</v>
      </c>
      <c r="F900" s="2">
        <f t="shared" ref="F900:F963" si="58">IF(G900&lt;15,15,IF(G900&lt;20,20,IF(G900&lt;=25,25,IF(G900&lt;=32,32,IF(G900&lt;=40,40,IF(G900&lt;=50,50,IF(G900&lt;=65,65,IF(G900&lt;=80,80,IF(G900&lt;=100,100)))))))))</f>
        <v>80</v>
      </c>
      <c r="G900" s="2">
        <f t="shared" ref="G900:G963" si="59">ROUNDUP(1000*((B900/1000)/(55.934*C900^0.571))^(1/2.714),0)</f>
        <v>69</v>
      </c>
    </row>
    <row r="901" spans="1:7">
      <c r="A901" s="2">
        <v>899</v>
      </c>
      <c r="B901" s="98">
        <f t="shared" si="56"/>
        <v>8.9949986103389694</v>
      </c>
      <c r="C901" s="98">
        <v>0.08</v>
      </c>
      <c r="D901" s="2">
        <v>899</v>
      </c>
      <c r="E901" s="2">
        <f t="shared" si="57"/>
        <v>65</v>
      </c>
      <c r="F901" s="2">
        <f t="shared" si="58"/>
        <v>80</v>
      </c>
      <c r="G901" s="2">
        <f t="shared" si="59"/>
        <v>69</v>
      </c>
    </row>
    <row r="902" spans="1:7">
      <c r="A902" s="2">
        <v>900</v>
      </c>
      <c r="B902" s="98">
        <f t="shared" si="56"/>
        <v>9</v>
      </c>
      <c r="C902" s="98">
        <v>0.08</v>
      </c>
      <c r="D902" s="2">
        <v>900</v>
      </c>
      <c r="E902" s="2">
        <f t="shared" si="57"/>
        <v>65</v>
      </c>
      <c r="F902" s="2">
        <f t="shared" si="58"/>
        <v>80</v>
      </c>
      <c r="G902" s="2">
        <f t="shared" si="59"/>
        <v>69</v>
      </c>
    </row>
    <row r="903" spans="1:7">
      <c r="A903" s="2">
        <v>901</v>
      </c>
      <c r="B903" s="98">
        <f t="shared" si="56"/>
        <v>9.004998611882181</v>
      </c>
      <c r="C903" s="98">
        <v>0.08</v>
      </c>
      <c r="D903" s="2">
        <v>901</v>
      </c>
      <c r="E903" s="2">
        <f t="shared" si="57"/>
        <v>65</v>
      </c>
      <c r="F903" s="2">
        <f t="shared" si="58"/>
        <v>80</v>
      </c>
      <c r="G903" s="2">
        <f t="shared" si="59"/>
        <v>69</v>
      </c>
    </row>
    <row r="904" spans="1:7">
      <c r="A904" s="2">
        <v>902</v>
      </c>
      <c r="B904" s="98">
        <f t="shared" si="56"/>
        <v>9.0099944506087244</v>
      </c>
      <c r="C904" s="98">
        <v>0.08</v>
      </c>
      <c r="D904" s="2">
        <v>902</v>
      </c>
      <c r="E904" s="2">
        <f t="shared" si="57"/>
        <v>65</v>
      </c>
      <c r="F904" s="2">
        <f t="shared" si="58"/>
        <v>80</v>
      </c>
      <c r="G904" s="2">
        <f t="shared" si="59"/>
        <v>69</v>
      </c>
    </row>
    <row r="905" spans="1:7">
      <c r="A905" s="2">
        <v>903</v>
      </c>
      <c r="B905" s="98">
        <f t="shared" si="56"/>
        <v>9.0149875207900312</v>
      </c>
      <c r="C905" s="98">
        <v>0.08</v>
      </c>
      <c r="D905" s="2">
        <v>903</v>
      </c>
      <c r="E905" s="2">
        <f t="shared" si="57"/>
        <v>65</v>
      </c>
      <c r="F905" s="2">
        <f t="shared" si="58"/>
        <v>80</v>
      </c>
      <c r="G905" s="2">
        <f t="shared" si="59"/>
        <v>69</v>
      </c>
    </row>
    <row r="906" spans="1:7">
      <c r="A906" s="2">
        <v>904</v>
      </c>
      <c r="B906" s="98">
        <f t="shared" si="56"/>
        <v>9.0199778270237445</v>
      </c>
      <c r="C906" s="98">
        <v>0.08</v>
      </c>
      <c r="D906" s="2">
        <v>904</v>
      </c>
      <c r="E906" s="2">
        <f t="shared" si="57"/>
        <v>65</v>
      </c>
      <c r="F906" s="2">
        <f t="shared" si="58"/>
        <v>80</v>
      </c>
      <c r="G906" s="2">
        <f t="shared" si="59"/>
        <v>69</v>
      </c>
    </row>
    <row r="907" spans="1:7">
      <c r="A907" s="2">
        <v>905</v>
      </c>
      <c r="B907" s="98">
        <f t="shared" si="56"/>
        <v>9.0249653738947941</v>
      </c>
      <c r="C907" s="98">
        <v>0.08</v>
      </c>
      <c r="D907" s="2">
        <v>905</v>
      </c>
      <c r="E907" s="2">
        <f t="shared" si="57"/>
        <v>65</v>
      </c>
      <c r="F907" s="2">
        <f t="shared" si="58"/>
        <v>80</v>
      </c>
      <c r="G907" s="2">
        <f t="shared" si="59"/>
        <v>69</v>
      </c>
    </row>
    <row r="908" spans="1:7">
      <c r="A908" s="2">
        <v>906</v>
      </c>
      <c r="B908" s="98">
        <f t="shared" si="56"/>
        <v>9.0299501659754462</v>
      </c>
      <c r="C908" s="98">
        <v>0.08</v>
      </c>
      <c r="D908" s="2">
        <v>906</v>
      </c>
      <c r="E908" s="2">
        <f t="shared" si="57"/>
        <v>65</v>
      </c>
      <c r="F908" s="2">
        <f t="shared" si="58"/>
        <v>80</v>
      </c>
      <c r="G908" s="2">
        <f t="shared" si="59"/>
        <v>69</v>
      </c>
    </row>
    <row r="909" spans="1:7">
      <c r="A909" s="2">
        <v>907</v>
      </c>
      <c r="B909" s="98">
        <f t="shared" si="56"/>
        <v>9.0349322078253582</v>
      </c>
      <c r="C909" s="98">
        <v>0.08</v>
      </c>
      <c r="D909" s="2">
        <v>907</v>
      </c>
      <c r="E909" s="2">
        <f t="shared" si="57"/>
        <v>65</v>
      </c>
      <c r="F909" s="2">
        <f t="shared" si="58"/>
        <v>80</v>
      </c>
      <c r="G909" s="2">
        <f t="shared" si="59"/>
        <v>69</v>
      </c>
    </row>
    <row r="910" spans="1:7">
      <c r="A910" s="2">
        <v>908</v>
      </c>
      <c r="B910" s="98">
        <f t="shared" si="56"/>
        <v>9.0399115039916182</v>
      </c>
      <c r="C910" s="98">
        <v>0.08</v>
      </c>
      <c r="D910" s="2">
        <v>908</v>
      </c>
      <c r="E910" s="2">
        <f t="shared" si="57"/>
        <v>65</v>
      </c>
      <c r="F910" s="2">
        <f t="shared" si="58"/>
        <v>80</v>
      </c>
      <c r="G910" s="2">
        <f t="shared" si="59"/>
        <v>69</v>
      </c>
    </row>
    <row r="911" spans="1:7">
      <c r="A911" s="2">
        <v>909</v>
      </c>
      <c r="B911" s="98">
        <f t="shared" si="56"/>
        <v>9.0448880590087999</v>
      </c>
      <c r="C911" s="98">
        <v>0.08</v>
      </c>
      <c r="D911" s="2">
        <v>909</v>
      </c>
      <c r="E911" s="2">
        <f t="shared" si="57"/>
        <v>65</v>
      </c>
      <c r="F911" s="2">
        <f t="shared" si="58"/>
        <v>80</v>
      </c>
      <c r="G911" s="2">
        <f t="shared" si="59"/>
        <v>69</v>
      </c>
    </row>
    <row r="912" spans="1:7">
      <c r="A912" s="2">
        <v>910</v>
      </c>
      <c r="B912" s="98">
        <f t="shared" si="56"/>
        <v>9.0498618773990138</v>
      </c>
      <c r="C912" s="98">
        <v>0.08</v>
      </c>
      <c r="D912" s="2">
        <v>910</v>
      </c>
      <c r="E912" s="2">
        <f t="shared" si="57"/>
        <v>65</v>
      </c>
      <c r="F912" s="2">
        <f t="shared" si="58"/>
        <v>80</v>
      </c>
      <c r="G912" s="2">
        <f t="shared" si="59"/>
        <v>69</v>
      </c>
    </row>
    <row r="913" spans="1:7">
      <c r="A913" s="2">
        <v>911</v>
      </c>
      <c r="B913" s="98">
        <f t="shared" si="56"/>
        <v>9.0548329636719416</v>
      </c>
      <c r="C913" s="98">
        <v>0.08</v>
      </c>
      <c r="D913" s="2">
        <v>911</v>
      </c>
      <c r="E913" s="2">
        <f t="shared" si="57"/>
        <v>65</v>
      </c>
      <c r="F913" s="2">
        <f t="shared" si="58"/>
        <v>80</v>
      </c>
      <c r="G913" s="2">
        <f t="shared" si="59"/>
        <v>69</v>
      </c>
    </row>
    <row r="914" spans="1:7">
      <c r="A914" s="2">
        <v>912</v>
      </c>
      <c r="B914" s="98">
        <f t="shared" si="56"/>
        <v>9.0598013223248994</v>
      </c>
      <c r="C914" s="98">
        <v>0.08</v>
      </c>
      <c r="D914" s="2">
        <v>912</v>
      </c>
      <c r="E914" s="2">
        <f t="shared" si="57"/>
        <v>65</v>
      </c>
      <c r="F914" s="2">
        <f t="shared" si="58"/>
        <v>80</v>
      </c>
      <c r="G914" s="2">
        <f t="shared" si="59"/>
        <v>69</v>
      </c>
    </row>
    <row r="915" spans="1:7">
      <c r="A915" s="2">
        <v>913</v>
      </c>
      <c r="B915" s="98">
        <f t="shared" si="56"/>
        <v>9.0647669578428758</v>
      </c>
      <c r="C915" s="98">
        <v>0.08</v>
      </c>
      <c r="D915" s="2">
        <v>913</v>
      </c>
      <c r="E915" s="2">
        <f t="shared" si="57"/>
        <v>65</v>
      </c>
      <c r="F915" s="2">
        <f t="shared" si="58"/>
        <v>80</v>
      </c>
      <c r="G915" s="2">
        <f t="shared" si="59"/>
        <v>69</v>
      </c>
    </row>
    <row r="916" spans="1:7">
      <c r="A916" s="2">
        <v>914</v>
      </c>
      <c r="B916" s="98">
        <f t="shared" si="56"/>
        <v>9.0697298746985844</v>
      </c>
      <c r="C916" s="98">
        <v>0.08</v>
      </c>
      <c r="D916" s="2">
        <v>914</v>
      </c>
      <c r="E916" s="2">
        <f t="shared" si="57"/>
        <v>65</v>
      </c>
      <c r="F916" s="2">
        <f t="shared" si="58"/>
        <v>80</v>
      </c>
      <c r="G916" s="2">
        <f t="shared" si="59"/>
        <v>69</v>
      </c>
    </row>
    <row r="917" spans="1:7">
      <c r="A917" s="2">
        <v>915</v>
      </c>
      <c r="B917" s="98">
        <f t="shared" si="56"/>
        <v>9.0746900773525034</v>
      </c>
      <c r="C917" s="98">
        <v>0.08</v>
      </c>
      <c r="D917" s="2">
        <v>915</v>
      </c>
      <c r="E917" s="2">
        <f t="shared" si="57"/>
        <v>65</v>
      </c>
      <c r="F917" s="2">
        <f t="shared" si="58"/>
        <v>80</v>
      </c>
      <c r="G917" s="2">
        <f t="shared" si="59"/>
        <v>69</v>
      </c>
    </row>
    <row r="918" spans="1:7">
      <c r="A918" s="2">
        <v>916</v>
      </c>
      <c r="B918" s="98">
        <f t="shared" si="56"/>
        <v>9.0796475702529342</v>
      </c>
      <c r="C918" s="98">
        <v>0.08</v>
      </c>
      <c r="D918" s="2">
        <v>916</v>
      </c>
      <c r="E918" s="2">
        <f t="shared" si="57"/>
        <v>65</v>
      </c>
      <c r="F918" s="2">
        <f t="shared" si="58"/>
        <v>80</v>
      </c>
      <c r="G918" s="2">
        <f t="shared" si="59"/>
        <v>69</v>
      </c>
    </row>
    <row r="919" spans="1:7">
      <c r="A919" s="2">
        <v>917</v>
      </c>
      <c r="B919" s="98">
        <f t="shared" si="56"/>
        <v>9.0846023578360313</v>
      </c>
      <c r="C919" s="98">
        <v>0.08</v>
      </c>
      <c r="D919" s="2">
        <v>917</v>
      </c>
      <c r="E919" s="2">
        <f t="shared" si="57"/>
        <v>65</v>
      </c>
      <c r="F919" s="2">
        <f t="shared" si="58"/>
        <v>80</v>
      </c>
      <c r="G919" s="2">
        <f t="shared" si="59"/>
        <v>69</v>
      </c>
    </row>
    <row r="920" spans="1:7">
      <c r="A920" s="2">
        <v>918</v>
      </c>
      <c r="B920" s="98">
        <f t="shared" si="56"/>
        <v>9.08955444452587</v>
      </c>
      <c r="C920" s="98">
        <v>0.08</v>
      </c>
      <c r="D920" s="2">
        <v>918</v>
      </c>
      <c r="E920" s="2">
        <f t="shared" si="57"/>
        <v>65</v>
      </c>
      <c r="F920" s="2">
        <f t="shared" si="58"/>
        <v>80</v>
      </c>
      <c r="G920" s="2">
        <f t="shared" si="59"/>
        <v>69</v>
      </c>
    </row>
    <row r="921" spans="1:7">
      <c r="A921" s="2">
        <v>919</v>
      </c>
      <c r="B921" s="98">
        <f t="shared" si="56"/>
        <v>9.0945038347344695</v>
      </c>
      <c r="C921" s="98">
        <v>0.08</v>
      </c>
      <c r="D921" s="2">
        <v>919</v>
      </c>
      <c r="E921" s="2">
        <f t="shared" si="57"/>
        <v>65</v>
      </c>
      <c r="F921" s="2">
        <f t="shared" si="58"/>
        <v>80</v>
      </c>
      <c r="G921" s="2">
        <f t="shared" si="59"/>
        <v>69</v>
      </c>
    </row>
    <row r="922" spans="1:7">
      <c r="A922" s="2">
        <v>920</v>
      </c>
      <c r="B922" s="98">
        <f t="shared" si="56"/>
        <v>9.0994505328618605</v>
      </c>
      <c r="C922" s="98">
        <v>0.08</v>
      </c>
      <c r="D922" s="2">
        <v>920</v>
      </c>
      <c r="E922" s="2">
        <f t="shared" si="57"/>
        <v>65</v>
      </c>
      <c r="F922" s="2">
        <f t="shared" si="58"/>
        <v>80</v>
      </c>
      <c r="G922" s="2">
        <f t="shared" si="59"/>
        <v>69</v>
      </c>
    </row>
    <row r="923" spans="1:7">
      <c r="A923" s="2">
        <v>921</v>
      </c>
      <c r="B923" s="98">
        <f t="shared" si="56"/>
        <v>9.1043945432961113</v>
      </c>
      <c r="C923" s="98">
        <v>0.08</v>
      </c>
      <c r="D923" s="2">
        <v>921</v>
      </c>
      <c r="E923" s="2">
        <f t="shared" si="57"/>
        <v>65</v>
      </c>
      <c r="F923" s="2">
        <f t="shared" si="58"/>
        <v>80</v>
      </c>
      <c r="G923" s="2">
        <f t="shared" si="59"/>
        <v>69</v>
      </c>
    </row>
    <row r="924" spans="1:7">
      <c r="A924" s="2">
        <v>922</v>
      </c>
      <c r="B924" s="98">
        <f t="shared" si="56"/>
        <v>9.1093358704133855</v>
      </c>
      <c r="C924" s="98">
        <v>0.08</v>
      </c>
      <c r="D924" s="2">
        <v>922</v>
      </c>
      <c r="E924" s="2">
        <f t="shared" si="57"/>
        <v>65</v>
      </c>
      <c r="F924" s="2">
        <f t="shared" si="58"/>
        <v>80</v>
      </c>
      <c r="G924" s="2">
        <f t="shared" si="59"/>
        <v>69</v>
      </c>
    </row>
    <row r="925" spans="1:7">
      <c r="A925" s="2">
        <v>923</v>
      </c>
      <c r="B925" s="98">
        <f t="shared" si="56"/>
        <v>9.1142745185779876</v>
      </c>
      <c r="C925" s="98">
        <v>0.08</v>
      </c>
      <c r="D925" s="2">
        <v>923</v>
      </c>
      <c r="E925" s="2">
        <f t="shared" si="57"/>
        <v>65</v>
      </c>
      <c r="F925" s="2">
        <f t="shared" si="58"/>
        <v>80</v>
      </c>
      <c r="G925" s="2">
        <f t="shared" si="59"/>
        <v>69</v>
      </c>
    </row>
    <row r="926" spans="1:7">
      <c r="A926" s="2">
        <v>924</v>
      </c>
      <c r="B926" s="98">
        <f t="shared" si="56"/>
        <v>9.1192104921423986</v>
      </c>
      <c r="C926" s="98">
        <v>0.08</v>
      </c>
      <c r="D926" s="2">
        <v>924</v>
      </c>
      <c r="E926" s="2">
        <f t="shared" si="57"/>
        <v>65</v>
      </c>
      <c r="F926" s="2">
        <f t="shared" si="58"/>
        <v>80</v>
      </c>
      <c r="G926" s="2">
        <f t="shared" si="59"/>
        <v>69</v>
      </c>
    </row>
    <row r="927" spans="1:7">
      <c r="A927" s="2">
        <v>925</v>
      </c>
      <c r="B927" s="98">
        <f t="shared" si="56"/>
        <v>9.1241437954473295</v>
      </c>
      <c r="C927" s="98">
        <v>0.08</v>
      </c>
      <c r="D927" s="2">
        <v>925</v>
      </c>
      <c r="E927" s="2">
        <f t="shared" si="57"/>
        <v>65</v>
      </c>
      <c r="F927" s="2">
        <f t="shared" si="58"/>
        <v>80</v>
      </c>
      <c r="G927" s="2">
        <f t="shared" si="59"/>
        <v>69</v>
      </c>
    </row>
    <row r="928" spans="1:7">
      <c r="A928" s="2">
        <v>926</v>
      </c>
      <c r="B928" s="98">
        <f t="shared" si="56"/>
        <v>9.1290744328217635</v>
      </c>
      <c r="C928" s="98">
        <v>0.08</v>
      </c>
      <c r="D928" s="2">
        <v>926</v>
      </c>
      <c r="E928" s="2">
        <f t="shared" si="57"/>
        <v>65</v>
      </c>
      <c r="F928" s="2">
        <f t="shared" si="58"/>
        <v>80</v>
      </c>
      <c r="G928" s="2">
        <f t="shared" si="59"/>
        <v>69</v>
      </c>
    </row>
    <row r="929" spans="1:7">
      <c r="A929" s="2">
        <v>927</v>
      </c>
      <c r="B929" s="98">
        <f t="shared" si="56"/>
        <v>9.1340024085829974</v>
      </c>
      <c r="C929" s="98">
        <v>0.08</v>
      </c>
      <c r="D929" s="2">
        <v>927</v>
      </c>
      <c r="E929" s="2">
        <f t="shared" si="57"/>
        <v>65</v>
      </c>
      <c r="F929" s="2">
        <f t="shared" si="58"/>
        <v>80</v>
      </c>
      <c r="G929" s="2">
        <f t="shared" si="59"/>
        <v>69</v>
      </c>
    </row>
    <row r="930" spans="1:7">
      <c r="A930" s="2">
        <v>928</v>
      </c>
      <c r="B930" s="98">
        <f t="shared" si="56"/>
        <v>9.1389277270366893</v>
      </c>
      <c r="C930" s="98">
        <v>0.08</v>
      </c>
      <c r="D930" s="2">
        <v>928</v>
      </c>
      <c r="E930" s="2">
        <f t="shared" si="57"/>
        <v>65</v>
      </c>
      <c r="F930" s="2">
        <f t="shared" si="58"/>
        <v>80</v>
      </c>
      <c r="G930" s="2">
        <f t="shared" si="59"/>
        <v>69</v>
      </c>
    </row>
    <row r="931" spans="1:7">
      <c r="A931" s="2">
        <v>929</v>
      </c>
      <c r="B931" s="98">
        <f t="shared" si="56"/>
        <v>9.143850392476903</v>
      </c>
      <c r="C931" s="98">
        <v>0.08</v>
      </c>
      <c r="D931" s="2">
        <v>929</v>
      </c>
      <c r="E931" s="2">
        <f t="shared" si="57"/>
        <v>65</v>
      </c>
      <c r="F931" s="2">
        <f t="shared" si="58"/>
        <v>80</v>
      </c>
      <c r="G931" s="2">
        <f t="shared" si="59"/>
        <v>69</v>
      </c>
    </row>
    <row r="932" spans="1:7">
      <c r="A932" s="2">
        <v>930</v>
      </c>
      <c r="B932" s="98">
        <f t="shared" si="56"/>
        <v>9.1487704091861435</v>
      </c>
      <c r="C932" s="98">
        <v>0.08</v>
      </c>
      <c r="D932" s="2">
        <v>930</v>
      </c>
      <c r="E932" s="2">
        <f t="shared" si="57"/>
        <v>65</v>
      </c>
      <c r="F932" s="2">
        <f t="shared" si="58"/>
        <v>80</v>
      </c>
      <c r="G932" s="2">
        <f t="shared" si="59"/>
        <v>69</v>
      </c>
    </row>
    <row r="933" spans="1:7">
      <c r="A933" s="2">
        <v>931</v>
      </c>
      <c r="B933" s="98">
        <f t="shared" si="56"/>
        <v>9.1536877814354138</v>
      </c>
      <c r="C933" s="98">
        <v>0.08</v>
      </c>
      <c r="D933" s="2">
        <v>931</v>
      </c>
      <c r="E933" s="2">
        <f t="shared" si="57"/>
        <v>65</v>
      </c>
      <c r="F933" s="2">
        <f t="shared" si="58"/>
        <v>80</v>
      </c>
      <c r="G933" s="2">
        <f t="shared" si="59"/>
        <v>69</v>
      </c>
    </row>
    <row r="934" spans="1:7">
      <c r="A934" s="2">
        <v>932</v>
      </c>
      <c r="B934" s="98">
        <f t="shared" si="56"/>
        <v>9.1586025134842473</v>
      </c>
      <c r="C934" s="98">
        <v>0.08</v>
      </c>
      <c r="D934" s="2">
        <v>932</v>
      </c>
      <c r="E934" s="2">
        <f t="shared" si="57"/>
        <v>65</v>
      </c>
      <c r="F934" s="2">
        <f t="shared" si="58"/>
        <v>80</v>
      </c>
      <c r="G934" s="2">
        <f t="shared" si="59"/>
        <v>69</v>
      </c>
    </row>
    <row r="935" spans="1:7">
      <c r="A935" s="2">
        <v>933</v>
      </c>
      <c r="B935" s="98">
        <f t="shared" si="56"/>
        <v>9.1635146095807585</v>
      </c>
      <c r="C935" s="98">
        <v>0.08</v>
      </c>
      <c r="D935" s="2">
        <v>933</v>
      </c>
      <c r="E935" s="2">
        <f t="shared" si="57"/>
        <v>65</v>
      </c>
      <c r="F935" s="2">
        <f t="shared" si="58"/>
        <v>80</v>
      </c>
      <c r="G935" s="2">
        <f t="shared" si="59"/>
        <v>69</v>
      </c>
    </row>
    <row r="936" spans="1:7">
      <c r="A936" s="2">
        <v>934</v>
      </c>
      <c r="B936" s="98">
        <f t="shared" si="56"/>
        <v>9.1684240739616758</v>
      </c>
      <c r="C936" s="98">
        <v>0.08</v>
      </c>
      <c r="D936" s="2">
        <v>934</v>
      </c>
      <c r="E936" s="2">
        <f t="shared" si="57"/>
        <v>65</v>
      </c>
      <c r="F936" s="2">
        <f t="shared" si="58"/>
        <v>80</v>
      </c>
      <c r="G936" s="2">
        <f t="shared" si="59"/>
        <v>69</v>
      </c>
    </row>
    <row r="937" spans="1:7">
      <c r="A937" s="2">
        <v>935</v>
      </c>
      <c r="B937" s="98">
        <f t="shared" si="56"/>
        <v>9.1733309108523926</v>
      </c>
      <c r="C937" s="98">
        <v>0.08</v>
      </c>
      <c r="D937" s="2">
        <v>935</v>
      </c>
      <c r="E937" s="2">
        <f t="shared" si="57"/>
        <v>65</v>
      </c>
      <c r="F937" s="2">
        <f t="shared" si="58"/>
        <v>80</v>
      </c>
      <c r="G937" s="2">
        <f t="shared" si="59"/>
        <v>69</v>
      </c>
    </row>
    <row r="938" spans="1:7">
      <c r="A938" s="2">
        <v>936</v>
      </c>
      <c r="B938" s="98">
        <f t="shared" si="56"/>
        <v>9.1782351244670135</v>
      </c>
      <c r="C938" s="98">
        <v>0.08</v>
      </c>
      <c r="D938" s="2">
        <v>936</v>
      </c>
      <c r="E938" s="2">
        <f t="shared" si="57"/>
        <v>65</v>
      </c>
      <c r="F938" s="2">
        <f t="shared" si="58"/>
        <v>80</v>
      </c>
      <c r="G938" s="2">
        <f t="shared" si="59"/>
        <v>69</v>
      </c>
    </row>
    <row r="939" spans="1:7">
      <c r="A939" s="2">
        <v>937</v>
      </c>
      <c r="B939" s="98">
        <f t="shared" si="56"/>
        <v>9.1831367190083792</v>
      </c>
      <c r="C939" s="98">
        <v>0.08</v>
      </c>
      <c r="D939" s="2">
        <v>937</v>
      </c>
      <c r="E939" s="2">
        <f t="shared" si="57"/>
        <v>65</v>
      </c>
      <c r="F939" s="2">
        <f t="shared" si="58"/>
        <v>80</v>
      </c>
      <c r="G939" s="2">
        <f t="shared" si="59"/>
        <v>69</v>
      </c>
    </row>
    <row r="940" spans="1:7">
      <c r="A940" s="2">
        <v>938</v>
      </c>
      <c r="B940" s="98">
        <f t="shared" si="56"/>
        <v>9.1880356986681324</v>
      </c>
      <c r="C940" s="98">
        <v>0.08</v>
      </c>
      <c r="D940" s="2">
        <v>938</v>
      </c>
      <c r="E940" s="2">
        <f t="shared" si="57"/>
        <v>65</v>
      </c>
      <c r="F940" s="2">
        <f t="shared" si="58"/>
        <v>80</v>
      </c>
      <c r="G940" s="2">
        <f t="shared" si="59"/>
        <v>69</v>
      </c>
    </row>
    <row r="941" spans="1:7">
      <c r="A941" s="2">
        <v>939</v>
      </c>
      <c r="B941" s="98">
        <f t="shared" si="56"/>
        <v>9.192932067626737</v>
      </c>
      <c r="C941" s="98">
        <v>0.08</v>
      </c>
      <c r="D941" s="2">
        <v>939</v>
      </c>
      <c r="E941" s="2">
        <f t="shared" si="57"/>
        <v>65</v>
      </c>
      <c r="F941" s="2">
        <f t="shared" si="58"/>
        <v>80</v>
      </c>
      <c r="G941" s="2">
        <f t="shared" si="59"/>
        <v>69</v>
      </c>
    </row>
    <row r="942" spans="1:7">
      <c r="A942" s="2">
        <v>940</v>
      </c>
      <c r="B942" s="98">
        <f t="shared" si="56"/>
        <v>9.1978258300535352</v>
      </c>
      <c r="C942" s="98">
        <v>0.08</v>
      </c>
      <c r="D942" s="2">
        <v>940</v>
      </c>
      <c r="E942" s="2">
        <f t="shared" si="57"/>
        <v>65</v>
      </c>
      <c r="F942" s="2">
        <f t="shared" si="58"/>
        <v>80</v>
      </c>
      <c r="G942" s="2">
        <f t="shared" si="59"/>
        <v>69</v>
      </c>
    </row>
    <row r="943" spans="1:7">
      <c r="A943" s="2">
        <v>941</v>
      </c>
      <c r="B943" s="98">
        <f t="shared" si="56"/>
        <v>9.2027169901067793</v>
      </c>
      <c r="C943" s="98">
        <v>0.08</v>
      </c>
      <c r="D943" s="2">
        <v>941</v>
      </c>
      <c r="E943" s="2">
        <f t="shared" si="57"/>
        <v>65</v>
      </c>
      <c r="F943" s="2">
        <f t="shared" si="58"/>
        <v>80</v>
      </c>
      <c r="G943" s="2">
        <f t="shared" si="59"/>
        <v>69</v>
      </c>
    </row>
    <row r="944" spans="1:7">
      <c r="A944" s="2">
        <v>942</v>
      </c>
      <c r="B944" s="98">
        <f t="shared" si="56"/>
        <v>9.2076055519336837</v>
      </c>
      <c r="C944" s="98">
        <v>0.08</v>
      </c>
      <c r="D944" s="2">
        <v>942</v>
      </c>
      <c r="E944" s="2">
        <f t="shared" si="57"/>
        <v>65</v>
      </c>
      <c r="F944" s="2">
        <f t="shared" si="58"/>
        <v>80</v>
      </c>
      <c r="G944" s="2">
        <f t="shared" si="59"/>
        <v>69</v>
      </c>
    </row>
    <row r="945" spans="1:7">
      <c r="A945" s="2">
        <v>943</v>
      </c>
      <c r="B945" s="98">
        <f t="shared" si="56"/>
        <v>9.2124915196704524</v>
      </c>
      <c r="C945" s="98">
        <v>0.08</v>
      </c>
      <c r="D945" s="2">
        <v>943</v>
      </c>
      <c r="E945" s="2">
        <f t="shared" si="57"/>
        <v>65</v>
      </c>
      <c r="F945" s="2">
        <f t="shared" si="58"/>
        <v>80</v>
      </c>
      <c r="G945" s="2">
        <f t="shared" si="59"/>
        <v>69</v>
      </c>
    </row>
    <row r="946" spans="1:7">
      <c r="A946" s="2">
        <v>944</v>
      </c>
      <c r="B946" s="98">
        <f t="shared" si="56"/>
        <v>9.2173748974423297</v>
      </c>
      <c r="C946" s="98">
        <v>0.08</v>
      </c>
      <c r="D946" s="2">
        <v>944</v>
      </c>
      <c r="E946" s="2">
        <f t="shared" si="57"/>
        <v>65</v>
      </c>
      <c r="F946" s="2">
        <f t="shared" si="58"/>
        <v>80</v>
      </c>
      <c r="G946" s="2">
        <f t="shared" si="59"/>
        <v>69</v>
      </c>
    </row>
    <row r="947" spans="1:7">
      <c r="A947" s="2">
        <v>945</v>
      </c>
      <c r="B947" s="98">
        <f t="shared" si="56"/>
        <v>9.2222556893636387</v>
      </c>
      <c r="C947" s="98">
        <v>0.08</v>
      </c>
      <c r="D947" s="2">
        <v>945</v>
      </c>
      <c r="E947" s="2">
        <f t="shared" si="57"/>
        <v>65</v>
      </c>
      <c r="F947" s="2">
        <f t="shared" si="58"/>
        <v>80</v>
      </c>
      <c r="G947" s="2">
        <f t="shared" si="59"/>
        <v>69</v>
      </c>
    </row>
    <row r="948" spans="1:7">
      <c r="A948" s="2">
        <v>946</v>
      </c>
      <c r="B948" s="98">
        <f t="shared" si="56"/>
        <v>9.2271338995378187</v>
      </c>
      <c r="C948" s="98">
        <v>0.08</v>
      </c>
      <c r="D948" s="2">
        <v>946</v>
      </c>
      <c r="E948" s="2">
        <f t="shared" si="57"/>
        <v>65</v>
      </c>
      <c r="F948" s="2">
        <f t="shared" si="58"/>
        <v>80</v>
      </c>
      <c r="G948" s="2">
        <f t="shared" si="59"/>
        <v>69</v>
      </c>
    </row>
    <row r="949" spans="1:7">
      <c r="A949" s="2">
        <v>947</v>
      </c>
      <c r="B949" s="98">
        <f t="shared" si="56"/>
        <v>9.2320095320574698</v>
      </c>
      <c r="C949" s="98">
        <v>0.08</v>
      </c>
      <c r="D949" s="2">
        <v>947</v>
      </c>
      <c r="E949" s="2">
        <f t="shared" si="57"/>
        <v>65</v>
      </c>
      <c r="F949" s="2">
        <f t="shared" si="58"/>
        <v>80</v>
      </c>
      <c r="G949" s="2">
        <f t="shared" si="59"/>
        <v>69</v>
      </c>
    </row>
    <row r="950" spans="1:7">
      <c r="A950" s="2">
        <v>948</v>
      </c>
      <c r="B950" s="98">
        <f t="shared" si="56"/>
        <v>9.2368825910043917</v>
      </c>
      <c r="C950" s="98">
        <v>0.08</v>
      </c>
      <c r="D950" s="2">
        <v>948</v>
      </c>
      <c r="E950" s="2">
        <f t="shared" si="57"/>
        <v>65</v>
      </c>
      <c r="F950" s="2">
        <f t="shared" si="58"/>
        <v>80</v>
      </c>
      <c r="G950" s="2">
        <f t="shared" si="59"/>
        <v>69</v>
      </c>
    </row>
    <row r="951" spans="1:7">
      <c r="A951" s="2">
        <v>949</v>
      </c>
      <c r="B951" s="98">
        <f t="shared" si="56"/>
        <v>9.2417530804496177</v>
      </c>
      <c r="C951" s="98">
        <v>0.08</v>
      </c>
      <c r="D951" s="2">
        <v>949</v>
      </c>
      <c r="E951" s="2">
        <f t="shared" si="57"/>
        <v>65</v>
      </c>
      <c r="F951" s="2">
        <f t="shared" si="58"/>
        <v>80</v>
      </c>
      <c r="G951" s="2">
        <f t="shared" si="59"/>
        <v>69</v>
      </c>
    </row>
    <row r="952" spans="1:7">
      <c r="A952" s="2">
        <v>950</v>
      </c>
      <c r="B952" s="98">
        <f t="shared" si="56"/>
        <v>9.2466210044534645</v>
      </c>
      <c r="C952" s="98">
        <v>0.08</v>
      </c>
      <c r="D952" s="2">
        <v>950</v>
      </c>
      <c r="E952" s="2">
        <f t="shared" si="57"/>
        <v>65</v>
      </c>
      <c r="F952" s="2">
        <f t="shared" si="58"/>
        <v>80</v>
      </c>
      <c r="G952" s="2">
        <f t="shared" si="59"/>
        <v>69</v>
      </c>
    </row>
    <row r="953" spans="1:7">
      <c r="A953" s="2">
        <v>951</v>
      </c>
      <c r="B953" s="98">
        <f t="shared" si="56"/>
        <v>9.2514863670655636</v>
      </c>
      <c r="C953" s="98">
        <v>0.08</v>
      </c>
      <c r="D953" s="2">
        <v>951</v>
      </c>
      <c r="E953" s="2">
        <f t="shared" si="57"/>
        <v>65</v>
      </c>
      <c r="F953" s="2">
        <f t="shared" si="58"/>
        <v>80</v>
      </c>
      <c r="G953" s="2">
        <f t="shared" si="59"/>
        <v>69</v>
      </c>
    </row>
    <row r="954" spans="1:7">
      <c r="A954" s="2">
        <v>952</v>
      </c>
      <c r="B954" s="98">
        <f t="shared" si="56"/>
        <v>9.2563491723249065</v>
      </c>
      <c r="C954" s="98">
        <v>0.08</v>
      </c>
      <c r="D954" s="2">
        <v>952</v>
      </c>
      <c r="E954" s="2">
        <f t="shared" si="57"/>
        <v>65</v>
      </c>
      <c r="F954" s="2">
        <f t="shared" si="58"/>
        <v>80</v>
      </c>
      <c r="G954" s="2">
        <f t="shared" si="59"/>
        <v>69</v>
      </c>
    </row>
    <row r="955" spans="1:7">
      <c r="A955" s="2">
        <v>953</v>
      </c>
      <c r="B955" s="98">
        <f t="shared" si="56"/>
        <v>9.2612094242598779</v>
      </c>
      <c r="C955" s="98">
        <v>0.08</v>
      </c>
      <c r="D955" s="2">
        <v>953</v>
      </c>
      <c r="E955" s="2">
        <f t="shared" si="57"/>
        <v>65</v>
      </c>
      <c r="F955" s="2">
        <f t="shared" si="58"/>
        <v>80</v>
      </c>
      <c r="G955" s="2">
        <f t="shared" si="59"/>
        <v>69</v>
      </c>
    </row>
    <row r="956" spans="1:7">
      <c r="A956" s="2">
        <v>954</v>
      </c>
      <c r="B956" s="98">
        <f t="shared" si="56"/>
        <v>9.2660671268883004</v>
      </c>
      <c r="C956" s="98">
        <v>0.08</v>
      </c>
      <c r="D956" s="2">
        <v>954</v>
      </c>
      <c r="E956" s="2">
        <f t="shared" si="57"/>
        <v>65</v>
      </c>
      <c r="F956" s="2">
        <f t="shared" si="58"/>
        <v>80</v>
      </c>
      <c r="G956" s="2">
        <f t="shared" si="59"/>
        <v>69</v>
      </c>
    </row>
    <row r="957" spans="1:7">
      <c r="A957" s="2">
        <v>955</v>
      </c>
      <c r="B957" s="98">
        <f t="shared" si="56"/>
        <v>9.2709222842174661</v>
      </c>
      <c r="C957" s="98">
        <v>0.08</v>
      </c>
      <c r="D957" s="2">
        <v>955</v>
      </c>
      <c r="E957" s="2">
        <f t="shared" si="57"/>
        <v>65</v>
      </c>
      <c r="F957" s="2">
        <f t="shared" si="58"/>
        <v>80</v>
      </c>
      <c r="G957" s="2">
        <f t="shared" si="59"/>
        <v>69</v>
      </c>
    </row>
    <row r="958" spans="1:7">
      <c r="A958" s="2">
        <v>956</v>
      </c>
      <c r="B958" s="98">
        <f t="shared" si="56"/>
        <v>9.2757749002441834</v>
      </c>
      <c r="C958" s="98">
        <v>0.08</v>
      </c>
      <c r="D958" s="2">
        <v>956</v>
      </c>
      <c r="E958" s="2">
        <f t="shared" si="57"/>
        <v>65</v>
      </c>
      <c r="F958" s="2">
        <f t="shared" si="58"/>
        <v>80</v>
      </c>
      <c r="G958" s="2">
        <f t="shared" si="59"/>
        <v>69</v>
      </c>
    </row>
    <row r="959" spans="1:7">
      <c r="A959" s="2">
        <v>957</v>
      </c>
      <c r="B959" s="98">
        <f t="shared" si="56"/>
        <v>9.2806249789548119</v>
      </c>
      <c r="C959" s="98">
        <v>0.08</v>
      </c>
      <c r="D959" s="2">
        <v>957</v>
      </c>
      <c r="E959" s="2">
        <f t="shared" si="57"/>
        <v>65</v>
      </c>
      <c r="F959" s="2">
        <f t="shared" si="58"/>
        <v>80</v>
      </c>
      <c r="G959" s="2">
        <f t="shared" si="59"/>
        <v>69</v>
      </c>
    </row>
    <row r="960" spans="1:7">
      <c r="A960" s="2">
        <v>958</v>
      </c>
      <c r="B960" s="98">
        <f t="shared" si="56"/>
        <v>9.2854725243252965</v>
      </c>
      <c r="C960" s="98">
        <v>0.08</v>
      </c>
      <c r="D960" s="2">
        <v>958</v>
      </c>
      <c r="E960" s="2">
        <f t="shared" si="57"/>
        <v>65</v>
      </c>
      <c r="F960" s="2">
        <f t="shared" si="58"/>
        <v>80</v>
      </c>
      <c r="G960" s="2">
        <f t="shared" si="59"/>
        <v>69</v>
      </c>
    </row>
    <row r="961" spans="1:7">
      <c r="A961" s="2">
        <v>959</v>
      </c>
      <c r="B961" s="98">
        <f t="shared" si="56"/>
        <v>9.2903175403212135</v>
      </c>
      <c r="C961" s="98">
        <v>0.08</v>
      </c>
      <c r="D961" s="2">
        <v>959</v>
      </c>
      <c r="E961" s="2">
        <f t="shared" si="57"/>
        <v>65</v>
      </c>
      <c r="F961" s="2">
        <f t="shared" si="58"/>
        <v>80</v>
      </c>
      <c r="G961" s="2">
        <f t="shared" si="59"/>
        <v>69</v>
      </c>
    </row>
    <row r="962" spans="1:7">
      <c r="A962" s="2">
        <v>960</v>
      </c>
      <c r="B962" s="98">
        <f t="shared" si="56"/>
        <v>9.2951600308978009</v>
      </c>
      <c r="C962" s="98">
        <v>0.08</v>
      </c>
      <c r="D962" s="2">
        <v>960</v>
      </c>
      <c r="E962" s="2">
        <f t="shared" si="57"/>
        <v>65</v>
      </c>
      <c r="F962" s="2">
        <f t="shared" si="58"/>
        <v>80</v>
      </c>
      <c r="G962" s="2">
        <f t="shared" si="59"/>
        <v>69</v>
      </c>
    </row>
    <row r="963" spans="1:7">
      <c r="A963" s="2">
        <v>961</v>
      </c>
      <c r="B963" s="98">
        <f t="shared" ref="B963:B1026" si="60">0.3*SQRT(A963)</f>
        <v>9.2999999999999989</v>
      </c>
      <c r="C963" s="98">
        <v>0.08</v>
      </c>
      <c r="D963" s="2">
        <v>961</v>
      </c>
      <c r="E963" s="2">
        <f t="shared" ref="E963:E1026" si="61">IF(A963&lt;0.4,15,IF(A963&lt;3,20,IF(A963&lt;15,25,IF(A963&lt;43,32,IF(A963&lt;100,40,IF(A963&lt;450,50,IF(A963&lt;1300,65,IF(A963&lt;3500,80,IF(A963&lt;12000,100)))))))))</f>
        <v>65</v>
      </c>
      <c r="F963" s="2">
        <f t="shared" si="58"/>
        <v>80</v>
      </c>
      <c r="G963" s="2">
        <f t="shared" si="59"/>
        <v>69</v>
      </c>
    </row>
    <row r="964" spans="1:7">
      <c r="A964" s="2">
        <v>962</v>
      </c>
      <c r="B964" s="98">
        <f t="shared" si="60"/>
        <v>9.3048374515624932</v>
      </c>
      <c r="C964" s="98">
        <v>0.08</v>
      </c>
      <c r="D964" s="2">
        <v>962</v>
      </c>
      <c r="E964" s="2">
        <f t="shared" si="61"/>
        <v>65</v>
      </c>
      <c r="F964" s="2">
        <f t="shared" ref="F964:F1027" si="62">IF(G964&lt;15,15,IF(G964&lt;20,20,IF(G964&lt;=25,25,IF(G964&lt;=32,32,IF(G964&lt;=40,40,IF(G964&lt;=50,50,IF(G964&lt;=65,65,IF(G964&lt;=80,80,IF(G964&lt;=100,100)))))))))</f>
        <v>80</v>
      </c>
      <c r="G964" s="2">
        <f t="shared" ref="G964:G1002" si="63">ROUNDUP(1000*((B964/1000)/(55.934*C964^0.571))^(1/2.714),0)</f>
        <v>69</v>
      </c>
    </row>
    <row r="965" spans="1:7">
      <c r="A965" s="2">
        <v>963</v>
      </c>
      <c r="B965" s="98">
        <f t="shared" si="60"/>
        <v>9.3096723895097391</v>
      </c>
      <c r="C965" s="98">
        <v>0.08</v>
      </c>
      <c r="D965" s="2">
        <v>963</v>
      </c>
      <c r="E965" s="2">
        <f t="shared" si="61"/>
        <v>65</v>
      </c>
      <c r="F965" s="2">
        <f t="shared" si="62"/>
        <v>80</v>
      </c>
      <c r="G965" s="2">
        <f t="shared" si="63"/>
        <v>69</v>
      </c>
    </row>
    <row r="966" spans="1:7">
      <c r="A966" s="2">
        <v>964</v>
      </c>
      <c r="B966" s="98">
        <f t="shared" si="60"/>
        <v>9.3145048177560135</v>
      </c>
      <c r="C966" s="98">
        <v>0.08</v>
      </c>
      <c r="D966" s="2">
        <v>964</v>
      </c>
      <c r="E966" s="2">
        <f t="shared" si="61"/>
        <v>65</v>
      </c>
      <c r="F966" s="2">
        <f t="shared" si="62"/>
        <v>80</v>
      </c>
      <c r="G966" s="2">
        <f t="shared" si="63"/>
        <v>69</v>
      </c>
    </row>
    <row r="967" spans="1:7">
      <c r="A967" s="2">
        <v>965</v>
      </c>
      <c r="B967" s="98">
        <f t="shared" si="60"/>
        <v>9.3193347402054396</v>
      </c>
      <c r="C967" s="98">
        <v>0.08</v>
      </c>
      <c r="D967" s="2">
        <v>965</v>
      </c>
      <c r="E967" s="2">
        <f t="shared" si="61"/>
        <v>65</v>
      </c>
      <c r="F967" s="2">
        <f t="shared" si="62"/>
        <v>80</v>
      </c>
      <c r="G967" s="2">
        <f t="shared" si="63"/>
        <v>69</v>
      </c>
    </row>
    <row r="968" spans="1:7">
      <c r="A968" s="2">
        <v>966</v>
      </c>
      <c r="B968" s="98">
        <f t="shared" si="60"/>
        <v>9.3241621607520315</v>
      </c>
      <c r="C968" s="98">
        <v>0.08</v>
      </c>
      <c r="D968" s="2">
        <v>966</v>
      </c>
      <c r="E968" s="2">
        <f t="shared" si="61"/>
        <v>65</v>
      </c>
      <c r="F968" s="2">
        <f t="shared" si="62"/>
        <v>80</v>
      </c>
      <c r="G968" s="2">
        <f t="shared" si="63"/>
        <v>69</v>
      </c>
    </row>
    <row r="969" spans="1:7">
      <c r="A969" s="2">
        <v>967</v>
      </c>
      <c r="B969" s="98">
        <f t="shared" si="60"/>
        <v>9.3289870832797277</v>
      </c>
      <c r="C969" s="98">
        <v>0.08</v>
      </c>
      <c r="D969" s="2">
        <v>967</v>
      </c>
      <c r="E969" s="2">
        <f t="shared" si="61"/>
        <v>65</v>
      </c>
      <c r="F969" s="2">
        <f t="shared" si="62"/>
        <v>80</v>
      </c>
      <c r="G969" s="2">
        <f t="shared" si="63"/>
        <v>69</v>
      </c>
    </row>
    <row r="970" spans="1:7">
      <c r="A970" s="2">
        <v>968</v>
      </c>
      <c r="B970" s="98">
        <f t="shared" si="60"/>
        <v>9.3338095116624267</v>
      </c>
      <c r="C970" s="98">
        <v>0.08</v>
      </c>
      <c r="D970" s="2">
        <v>968</v>
      </c>
      <c r="E970" s="2">
        <f t="shared" si="61"/>
        <v>65</v>
      </c>
      <c r="F970" s="2">
        <f t="shared" si="62"/>
        <v>80</v>
      </c>
      <c r="G970" s="2">
        <f t="shared" si="63"/>
        <v>70</v>
      </c>
    </row>
    <row r="971" spans="1:7">
      <c r="A971" s="2">
        <v>969</v>
      </c>
      <c r="B971" s="98">
        <f t="shared" si="60"/>
        <v>9.3386294497640279</v>
      </c>
      <c r="C971" s="98">
        <v>0.08</v>
      </c>
      <c r="D971" s="2">
        <v>969</v>
      </c>
      <c r="E971" s="2">
        <f t="shared" si="61"/>
        <v>65</v>
      </c>
      <c r="F971" s="2">
        <f t="shared" si="62"/>
        <v>80</v>
      </c>
      <c r="G971" s="2">
        <f t="shared" si="63"/>
        <v>70</v>
      </c>
    </row>
    <row r="972" spans="1:7">
      <c r="A972" s="2">
        <v>970</v>
      </c>
      <c r="B972" s="98">
        <f t="shared" si="60"/>
        <v>9.3434469014384618</v>
      </c>
      <c r="C972" s="98">
        <v>0.08</v>
      </c>
      <c r="D972" s="2">
        <v>970</v>
      </c>
      <c r="E972" s="2">
        <f t="shared" si="61"/>
        <v>65</v>
      </c>
      <c r="F972" s="2">
        <f t="shared" si="62"/>
        <v>80</v>
      </c>
      <c r="G972" s="2">
        <f t="shared" si="63"/>
        <v>70</v>
      </c>
    </row>
    <row r="973" spans="1:7">
      <c r="A973" s="2">
        <v>971</v>
      </c>
      <c r="B973" s="98">
        <f t="shared" si="60"/>
        <v>9.3482618705297291</v>
      </c>
      <c r="C973" s="98">
        <v>0.08</v>
      </c>
      <c r="D973" s="2">
        <v>971</v>
      </c>
      <c r="E973" s="2">
        <f t="shared" si="61"/>
        <v>65</v>
      </c>
      <c r="F973" s="2">
        <f t="shared" si="62"/>
        <v>80</v>
      </c>
      <c r="G973" s="2">
        <f t="shared" si="63"/>
        <v>70</v>
      </c>
    </row>
    <row r="974" spans="1:7">
      <c r="A974" s="2">
        <v>972</v>
      </c>
      <c r="B974" s="98">
        <f t="shared" si="60"/>
        <v>9.353074360871938</v>
      </c>
      <c r="C974" s="98">
        <v>0.08</v>
      </c>
      <c r="D974" s="2">
        <v>972</v>
      </c>
      <c r="E974" s="2">
        <f t="shared" si="61"/>
        <v>65</v>
      </c>
      <c r="F974" s="2">
        <f t="shared" si="62"/>
        <v>80</v>
      </c>
      <c r="G974" s="2">
        <f t="shared" si="63"/>
        <v>70</v>
      </c>
    </row>
    <row r="975" spans="1:7">
      <c r="A975" s="2">
        <v>973</v>
      </c>
      <c r="B975" s="98">
        <f t="shared" si="60"/>
        <v>9.3578843762893325</v>
      </c>
      <c r="C975" s="98">
        <v>0.08</v>
      </c>
      <c r="D975" s="2">
        <v>973</v>
      </c>
      <c r="E975" s="2">
        <f t="shared" si="61"/>
        <v>65</v>
      </c>
      <c r="F975" s="2">
        <f t="shared" si="62"/>
        <v>80</v>
      </c>
      <c r="G975" s="2">
        <f t="shared" si="63"/>
        <v>70</v>
      </c>
    </row>
    <row r="976" spans="1:7">
      <c r="A976" s="2">
        <v>974</v>
      </c>
      <c r="B976" s="98">
        <f t="shared" si="60"/>
        <v>9.3626919205963404</v>
      </c>
      <c r="C976" s="98">
        <v>0.08</v>
      </c>
      <c r="D976" s="2">
        <v>974</v>
      </c>
      <c r="E976" s="2">
        <f t="shared" si="61"/>
        <v>65</v>
      </c>
      <c r="F976" s="2">
        <f t="shared" si="62"/>
        <v>80</v>
      </c>
      <c r="G976" s="2">
        <f t="shared" si="63"/>
        <v>70</v>
      </c>
    </row>
    <row r="977" spans="1:7">
      <c r="A977" s="2">
        <v>975</v>
      </c>
      <c r="B977" s="98">
        <f t="shared" si="60"/>
        <v>9.3674969975975966</v>
      </c>
      <c r="C977" s="98">
        <v>0.08</v>
      </c>
      <c r="D977" s="2">
        <v>975</v>
      </c>
      <c r="E977" s="2">
        <f t="shared" si="61"/>
        <v>65</v>
      </c>
      <c r="F977" s="2">
        <f t="shared" si="62"/>
        <v>80</v>
      </c>
      <c r="G977" s="2">
        <f t="shared" si="63"/>
        <v>70</v>
      </c>
    </row>
    <row r="978" spans="1:7">
      <c r="A978" s="2">
        <v>976</v>
      </c>
      <c r="B978" s="98">
        <f t="shared" si="60"/>
        <v>9.3722996110879837</v>
      </c>
      <c r="C978" s="98">
        <v>0.08</v>
      </c>
      <c r="D978" s="2">
        <v>976</v>
      </c>
      <c r="E978" s="2">
        <f t="shared" si="61"/>
        <v>65</v>
      </c>
      <c r="F978" s="2">
        <f t="shared" si="62"/>
        <v>80</v>
      </c>
      <c r="G978" s="2">
        <f t="shared" si="63"/>
        <v>70</v>
      </c>
    </row>
    <row r="979" spans="1:7">
      <c r="A979" s="2">
        <v>977</v>
      </c>
      <c r="B979" s="98">
        <f t="shared" si="60"/>
        <v>9.3770997648526695</v>
      </c>
      <c r="C979" s="98">
        <v>0.08</v>
      </c>
      <c r="D979" s="2">
        <v>977</v>
      </c>
      <c r="E979" s="2">
        <f t="shared" si="61"/>
        <v>65</v>
      </c>
      <c r="F979" s="2">
        <f t="shared" si="62"/>
        <v>80</v>
      </c>
      <c r="G979" s="2">
        <f t="shared" si="63"/>
        <v>70</v>
      </c>
    </row>
    <row r="980" spans="1:7">
      <c r="A980" s="2">
        <v>978</v>
      </c>
      <c r="B980" s="98">
        <f t="shared" si="60"/>
        <v>9.3818974626671334</v>
      </c>
      <c r="C980" s="98">
        <v>0.08</v>
      </c>
      <c r="D980" s="2">
        <v>978</v>
      </c>
      <c r="E980" s="2">
        <f t="shared" si="61"/>
        <v>65</v>
      </c>
      <c r="F980" s="2">
        <f t="shared" si="62"/>
        <v>80</v>
      </c>
      <c r="G980" s="2">
        <f t="shared" si="63"/>
        <v>70</v>
      </c>
    </row>
    <row r="981" spans="1:7">
      <c r="A981" s="2">
        <v>979</v>
      </c>
      <c r="B981" s="98">
        <f t="shared" si="60"/>
        <v>9.3866927082972094</v>
      </c>
      <c r="C981" s="98">
        <v>0.08</v>
      </c>
      <c r="D981" s="2">
        <v>979</v>
      </c>
      <c r="E981" s="2">
        <f t="shared" si="61"/>
        <v>65</v>
      </c>
      <c r="F981" s="2">
        <f t="shared" si="62"/>
        <v>80</v>
      </c>
      <c r="G981" s="2">
        <f t="shared" si="63"/>
        <v>70</v>
      </c>
    </row>
    <row r="982" spans="1:7">
      <c r="A982" s="2">
        <v>980</v>
      </c>
      <c r="B982" s="98">
        <f t="shared" si="60"/>
        <v>9.3914855054991175</v>
      </c>
      <c r="C982" s="98">
        <v>0.08</v>
      </c>
      <c r="D982" s="2">
        <v>980</v>
      </c>
      <c r="E982" s="2">
        <f t="shared" si="61"/>
        <v>65</v>
      </c>
      <c r="F982" s="2">
        <f t="shared" si="62"/>
        <v>80</v>
      </c>
      <c r="G982" s="2">
        <f t="shared" si="63"/>
        <v>70</v>
      </c>
    </row>
    <row r="983" spans="1:7">
      <c r="A983" s="2">
        <v>981</v>
      </c>
      <c r="B983" s="98">
        <f t="shared" si="60"/>
        <v>9.3962758580194947</v>
      </c>
      <c r="C983" s="98">
        <v>0.08</v>
      </c>
      <c r="D983" s="2">
        <v>981</v>
      </c>
      <c r="E983" s="2">
        <f t="shared" si="61"/>
        <v>65</v>
      </c>
      <c r="F983" s="2">
        <f t="shared" si="62"/>
        <v>80</v>
      </c>
      <c r="G983" s="2">
        <f t="shared" si="63"/>
        <v>70</v>
      </c>
    </row>
    <row r="984" spans="1:7">
      <c r="A984" s="2">
        <v>982</v>
      </c>
      <c r="B984" s="98">
        <f t="shared" si="60"/>
        <v>9.4010637695954387</v>
      </c>
      <c r="C984" s="98">
        <v>0.08</v>
      </c>
      <c r="D984" s="2">
        <v>982</v>
      </c>
      <c r="E984" s="2">
        <f t="shared" si="61"/>
        <v>65</v>
      </c>
      <c r="F984" s="2">
        <f t="shared" si="62"/>
        <v>80</v>
      </c>
      <c r="G984" s="2">
        <f t="shared" si="63"/>
        <v>70</v>
      </c>
    </row>
    <row r="985" spans="1:7">
      <c r="A985" s="2">
        <v>983</v>
      </c>
      <c r="B985" s="98">
        <f t="shared" si="60"/>
        <v>9.4058492439545294</v>
      </c>
      <c r="C985" s="98">
        <v>0.08</v>
      </c>
      <c r="D985" s="2">
        <v>983</v>
      </c>
      <c r="E985" s="2">
        <f t="shared" si="61"/>
        <v>65</v>
      </c>
      <c r="F985" s="2">
        <f t="shared" si="62"/>
        <v>80</v>
      </c>
      <c r="G985" s="2">
        <f t="shared" si="63"/>
        <v>70</v>
      </c>
    </row>
    <row r="986" spans="1:7">
      <c r="A986" s="2">
        <v>984</v>
      </c>
      <c r="B986" s="98">
        <f t="shared" si="60"/>
        <v>9.4106322848148736</v>
      </c>
      <c r="C986" s="98">
        <v>0.08</v>
      </c>
      <c r="D986" s="2">
        <v>984</v>
      </c>
      <c r="E986" s="2">
        <f t="shared" si="61"/>
        <v>65</v>
      </c>
      <c r="F986" s="2">
        <f t="shared" si="62"/>
        <v>80</v>
      </c>
      <c r="G986" s="2">
        <f t="shared" si="63"/>
        <v>70</v>
      </c>
    </row>
    <row r="987" spans="1:7">
      <c r="A987" s="2">
        <v>985</v>
      </c>
      <c r="B987" s="98">
        <f t="shared" si="60"/>
        <v>9.4154128958851295</v>
      </c>
      <c r="C987" s="98">
        <v>0.08</v>
      </c>
      <c r="D987" s="2">
        <v>985</v>
      </c>
      <c r="E987" s="2">
        <f t="shared" si="61"/>
        <v>65</v>
      </c>
      <c r="F987" s="2">
        <f t="shared" si="62"/>
        <v>80</v>
      </c>
      <c r="G987" s="2">
        <f t="shared" si="63"/>
        <v>70</v>
      </c>
    </row>
    <row r="988" spans="1:7">
      <c r="A988" s="2">
        <v>986</v>
      </c>
      <c r="B988" s="98">
        <f t="shared" si="60"/>
        <v>9.4201910808645497</v>
      </c>
      <c r="C988" s="98">
        <v>0.08</v>
      </c>
      <c r="D988" s="2">
        <v>986</v>
      </c>
      <c r="E988" s="2">
        <f t="shared" si="61"/>
        <v>65</v>
      </c>
      <c r="F988" s="2">
        <f t="shared" si="62"/>
        <v>80</v>
      </c>
      <c r="G988" s="2">
        <f t="shared" si="63"/>
        <v>70</v>
      </c>
    </row>
    <row r="989" spans="1:7">
      <c r="A989" s="2">
        <v>987</v>
      </c>
      <c r="B989" s="98">
        <f t="shared" si="60"/>
        <v>9.4249668434430038</v>
      </c>
      <c r="C989" s="98">
        <v>0.08</v>
      </c>
      <c r="D989" s="2">
        <v>987</v>
      </c>
      <c r="E989" s="2">
        <f t="shared" si="61"/>
        <v>65</v>
      </c>
      <c r="F989" s="2">
        <f t="shared" si="62"/>
        <v>80</v>
      </c>
      <c r="G989" s="2">
        <f t="shared" si="63"/>
        <v>70</v>
      </c>
    </row>
    <row r="990" spans="1:7">
      <c r="A990" s="2">
        <v>988</v>
      </c>
      <c r="B990" s="98">
        <f t="shared" si="60"/>
        <v>9.4297401873010269</v>
      </c>
      <c r="C990" s="98">
        <v>0.08</v>
      </c>
      <c r="D990" s="2">
        <v>988</v>
      </c>
      <c r="E990" s="2">
        <f t="shared" si="61"/>
        <v>65</v>
      </c>
      <c r="F990" s="2">
        <f t="shared" si="62"/>
        <v>80</v>
      </c>
      <c r="G990" s="2">
        <f t="shared" si="63"/>
        <v>70</v>
      </c>
    </row>
    <row r="991" spans="1:7">
      <c r="A991" s="2">
        <v>989</v>
      </c>
      <c r="B991" s="98">
        <f t="shared" si="60"/>
        <v>9.4345111161098316</v>
      </c>
      <c r="C991" s="98">
        <v>0.08</v>
      </c>
      <c r="D991" s="2">
        <v>989</v>
      </c>
      <c r="E991" s="2">
        <f t="shared" si="61"/>
        <v>65</v>
      </c>
      <c r="F991" s="2">
        <f t="shared" si="62"/>
        <v>80</v>
      </c>
      <c r="G991" s="2">
        <f t="shared" si="63"/>
        <v>70</v>
      </c>
    </row>
    <row r="992" spans="1:7">
      <c r="A992" s="2">
        <v>990</v>
      </c>
      <c r="B992" s="98">
        <f t="shared" si="60"/>
        <v>9.4392796335313633</v>
      </c>
      <c r="C992" s="98">
        <v>0.08</v>
      </c>
      <c r="D992" s="2">
        <v>990</v>
      </c>
      <c r="E992" s="2">
        <f t="shared" si="61"/>
        <v>65</v>
      </c>
      <c r="F992" s="2">
        <f t="shared" si="62"/>
        <v>80</v>
      </c>
      <c r="G992" s="2">
        <f t="shared" si="63"/>
        <v>70</v>
      </c>
    </row>
    <row r="993" spans="1:7">
      <c r="A993" s="2">
        <v>991</v>
      </c>
      <c r="B993" s="98">
        <f t="shared" si="60"/>
        <v>9.4440457432183162</v>
      </c>
      <c r="C993" s="98">
        <v>0.08</v>
      </c>
      <c r="D993" s="2">
        <v>991</v>
      </c>
      <c r="E993" s="2">
        <f t="shared" si="61"/>
        <v>65</v>
      </c>
      <c r="F993" s="2">
        <f t="shared" si="62"/>
        <v>80</v>
      </c>
      <c r="G993" s="2">
        <f t="shared" si="63"/>
        <v>70</v>
      </c>
    </row>
    <row r="994" spans="1:7">
      <c r="A994" s="2">
        <v>992</v>
      </c>
      <c r="B994" s="98">
        <f t="shared" si="60"/>
        <v>9.4488094488141723</v>
      </c>
      <c r="C994" s="98">
        <v>0.08</v>
      </c>
      <c r="D994" s="2">
        <v>992</v>
      </c>
      <c r="E994" s="2">
        <f t="shared" si="61"/>
        <v>65</v>
      </c>
      <c r="F994" s="2">
        <f t="shared" si="62"/>
        <v>80</v>
      </c>
      <c r="G994" s="2">
        <f t="shared" si="63"/>
        <v>70</v>
      </c>
    </row>
    <row r="995" spans="1:7">
      <c r="A995" s="2">
        <v>993</v>
      </c>
      <c r="B995" s="98">
        <f t="shared" si="60"/>
        <v>9.4535707539532385</v>
      </c>
      <c r="C995" s="98">
        <v>0.08</v>
      </c>
      <c r="D995" s="2">
        <v>993</v>
      </c>
      <c r="E995" s="2">
        <f t="shared" si="61"/>
        <v>65</v>
      </c>
      <c r="F995" s="2">
        <f t="shared" si="62"/>
        <v>80</v>
      </c>
      <c r="G995" s="2">
        <f t="shared" si="63"/>
        <v>70</v>
      </c>
    </row>
    <row r="996" spans="1:7">
      <c r="A996" s="2">
        <v>994</v>
      </c>
      <c r="B996" s="98">
        <f t="shared" si="60"/>
        <v>9.4583296622606667</v>
      </c>
      <c r="C996" s="98">
        <v>0.08</v>
      </c>
      <c r="D996" s="2">
        <v>994</v>
      </c>
      <c r="E996" s="2">
        <f t="shared" si="61"/>
        <v>65</v>
      </c>
      <c r="F996" s="2">
        <f t="shared" si="62"/>
        <v>80</v>
      </c>
      <c r="G996" s="2">
        <f t="shared" si="63"/>
        <v>70</v>
      </c>
    </row>
    <row r="997" spans="1:7">
      <c r="A997" s="2">
        <v>995</v>
      </c>
      <c r="B997" s="98">
        <f t="shared" si="60"/>
        <v>9.463086177352503</v>
      </c>
      <c r="C997" s="98">
        <v>0.08</v>
      </c>
      <c r="D997" s="2">
        <v>995</v>
      </c>
      <c r="E997" s="2">
        <f t="shared" si="61"/>
        <v>65</v>
      </c>
      <c r="F997" s="2">
        <f t="shared" si="62"/>
        <v>80</v>
      </c>
      <c r="G997" s="2">
        <f t="shared" si="63"/>
        <v>70</v>
      </c>
    </row>
    <row r="998" spans="1:7">
      <c r="A998" s="2">
        <v>996</v>
      </c>
      <c r="B998" s="98">
        <f t="shared" si="60"/>
        <v>9.4678403028356986</v>
      </c>
      <c r="C998" s="98">
        <v>0.08</v>
      </c>
      <c r="D998" s="2">
        <v>996</v>
      </c>
      <c r="E998" s="2">
        <f t="shared" si="61"/>
        <v>65</v>
      </c>
      <c r="F998" s="2">
        <f t="shared" si="62"/>
        <v>80</v>
      </c>
      <c r="G998" s="2">
        <f t="shared" si="63"/>
        <v>70</v>
      </c>
    </row>
    <row r="999" spans="1:7">
      <c r="A999" s="2">
        <v>997</v>
      </c>
      <c r="B999" s="98">
        <f t="shared" si="60"/>
        <v>9.4725920423081664</v>
      </c>
      <c r="C999" s="98">
        <v>0.08</v>
      </c>
      <c r="D999" s="2">
        <v>997</v>
      </c>
      <c r="E999" s="2">
        <f t="shared" si="61"/>
        <v>65</v>
      </c>
      <c r="F999" s="2">
        <f t="shared" si="62"/>
        <v>80</v>
      </c>
      <c r="G999" s="2">
        <f t="shared" si="63"/>
        <v>70</v>
      </c>
    </row>
    <row r="1000" spans="1:7">
      <c r="A1000" s="2">
        <v>998</v>
      </c>
      <c r="B1000" s="98">
        <f t="shared" si="60"/>
        <v>9.4773413993587887</v>
      </c>
      <c r="C1000" s="98">
        <v>0.08</v>
      </c>
      <c r="D1000" s="2">
        <v>998</v>
      </c>
      <c r="E1000" s="2">
        <f t="shared" si="61"/>
        <v>65</v>
      </c>
      <c r="F1000" s="2">
        <f t="shared" si="62"/>
        <v>80</v>
      </c>
      <c r="G1000" s="2">
        <f t="shared" si="63"/>
        <v>70</v>
      </c>
    </row>
    <row r="1001" spans="1:7">
      <c r="A1001" s="2">
        <v>999</v>
      </c>
      <c r="B1001" s="98">
        <f t="shared" si="60"/>
        <v>9.4820883775674645</v>
      </c>
      <c r="C1001" s="98">
        <v>0.08</v>
      </c>
      <c r="D1001" s="2">
        <v>999</v>
      </c>
      <c r="E1001" s="2">
        <f t="shared" si="61"/>
        <v>65</v>
      </c>
      <c r="F1001" s="2">
        <f t="shared" si="62"/>
        <v>80</v>
      </c>
      <c r="G1001" s="2">
        <f t="shared" si="63"/>
        <v>70</v>
      </c>
    </row>
    <row r="1002" spans="1:7">
      <c r="A1002" s="2">
        <v>1000</v>
      </c>
      <c r="B1002" s="98">
        <f t="shared" si="60"/>
        <v>9.4868329805051381</v>
      </c>
      <c r="C1002" s="98">
        <v>0.08</v>
      </c>
      <c r="D1002" s="2">
        <v>1000</v>
      </c>
      <c r="E1002" s="2">
        <f t="shared" si="61"/>
        <v>65</v>
      </c>
      <c r="F1002" s="2">
        <f t="shared" si="62"/>
        <v>80</v>
      </c>
      <c r="G1002" s="2">
        <f t="shared" si="63"/>
        <v>70</v>
      </c>
    </row>
    <row r="1003" spans="1:7">
      <c r="A1003" s="2">
        <v>1001</v>
      </c>
      <c r="B1003" s="98">
        <f t="shared" si="60"/>
        <v>9.4915752117338243</v>
      </c>
      <c r="C1003" s="98">
        <v>0.08</v>
      </c>
      <c r="D1003" s="2">
        <v>1001</v>
      </c>
      <c r="E1003" s="2">
        <f t="shared" si="61"/>
        <v>65</v>
      </c>
      <c r="F1003" s="2">
        <f t="shared" si="62"/>
        <v>80</v>
      </c>
      <c r="G1003" s="2">
        <f t="shared" ref="G1003:G1066" si="64">ROUNDUP(1000*((B1003/1000)/(55.934*C1003^0.571))^(1/2.714),0)</f>
        <v>70</v>
      </c>
    </row>
    <row r="1004" spans="1:7">
      <c r="A1004" s="2">
        <v>1002</v>
      </c>
      <c r="B1004" s="98">
        <f t="shared" si="60"/>
        <v>9.4963150748066472</v>
      </c>
      <c r="C1004" s="98">
        <v>0.08</v>
      </c>
      <c r="D1004" s="2">
        <v>1002</v>
      </c>
      <c r="E1004" s="2">
        <f t="shared" si="61"/>
        <v>65</v>
      </c>
      <c r="F1004" s="2">
        <f t="shared" si="62"/>
        <v>80</v>
      </c>
      <c r="G1004" s="2">
        <f t="shared" si="64"/>
        <v>70</v>
      </c>
    </row>
    <row r="1005" spans="1:7">
      <c r="A1005" s="2">
        <v>1003</v>
      </c>
      <c r="B1005" s="98">
        <f t="shared" si="60"/>
        <v>9.5010525732678701</v>
      </c>
      <c r="C1005" s="98">
        <v>0.08</v>
      </c>
      <c r="D1005" s="2">
        <v>1003</v>
      </c>
      <c r="E1005" s="2">
        <f t="shared" si="61"/>
        <v>65</v>
      </c>
      <c r="F1005" s="2">
        <f t="shared" si="62"/>
        <v>80</v>
      </c>
      <c r="G1005" s="2">
        <f t="shared" si="64"/>
        <v>70</v>
      </c>
    </row>
    <row r="1006" spans="1:7">
      <c r="A1006" s="2">
        <v>1004</v>
      </c>
      <c r="B1006" s="98">
        <f t="shared" si="60"/>
        <v>9.5057877106529158</v>
      </c>
      <c r="C1006" s="98">
        <v>0.08</v>
      </c>
      <c r="D1006" s="2">
        <v>1004</v>
      </c>
      <c r="E1006" s="2">
        <f t="shared" si="61"/>
        <v>65</v>
      </c>
      <c r="F1006" s="2">
        <f t="shared" si="62"/>
        <v>80</v>
      </c>
      <c r="G1006" s="2">
        <f t="shared" si="64"/>
        <v>70</v>
      </c>
    </row>
    <row r="1007" spans="1:7">
      <c r="A1007" s="2">
        <v>1005</v>
      </c>
      <c r="B1007" s="98">
        <f t="shared" si="60"/>
        <v>9.510520490488414</v>
      </c>
      <c r="C1007" s="98">
        <v>0.08</v>
      </c>
      <c r="D1007" s="2">
        <v>1005</v>
      </c>
      <c r="E1007" s="2">
        <f t="shared" si="61"/>
        <v>65</v>
      </c>
      <c r="F1007" s="2">
        <f t="shared" si="62"/>
        <v>80</v>
      </c>
      <c r="G1007" s="2">
        <f t="shared" si="64"/>
        <v>70</v>
      </c>
    </row>
    <row r="1008" spans="1:7">
      <c r="A1008" s="2">
        <v>1006</v>
      </c>
      <c r="B1008" s="98">
        <f t="shared" si="60"/>
        <v>9.5152509162922225</v>
      </c>
      <c r="C1008" s="98">
        <v>0.08</v>
      </c>
      <c r="D1008" s="2">
        <v>1006</v>
      </c>
      <c r="E1008" s="2">
        <f t="shared" si="61"/>
        <v>65</v>
      </c>
      <c r="F1008" s="2">
        <f t="shared" si="62"/>
        <v>80</v>
      </c>
      <c r="G1008" s="2">
        <f t="shared" si="64"/>
        <v>70</v>
      </c>
    </row>
    <row r="1009" spans="1:7">
      <c r="A1009" s="2">
        <v>1007</v>
      </c>
      <c r="B1009" s="98">
        <f t="shared" si="60"/>
        <v>9.5199789915734581</v>
      </c>
      <c r="C1009" s="98">
        <v>0.08</v>
      </c>
      <c r="D1009" s="2">
        <v>1007</v>
      </c>
      <c r="E1009" s="2">
        <f t="shared" si="61"/>
        <v>65</v>
      </c>
      <c r="F1009" s="2">
        <f t="shared" si="62"/>
        <v>80</v>
      </c>
      <c r="G1009" s="2">
        <f t="shared" si="64"/>
        <v>70</v>
      </c>
    </row>
    <row r="1010" spans="1:7">
      <c r="A1010" s="2">
        <v>1008</v>
      </c>
      <c r="B1010" s="98">
        <f t="shared" si="60"/>
        <v>9.5247047198325259</v>
      </c>
      <c r="C1010" s="98">
        <v>0.08</v>
      </c>
      <c r="D1010" s="2">
        <v>1008</v>
      </c>
      <c r="E1010" s="2">
        <f t="shared" si="61"/>
        <v>65</v>
      </c>
      <c r="F1010" s="2">
        <f t="shared" si="62"/>
        <v>80</v>
      </c>
      <c r="G1010" s="2">
        <f t="shared" si="64"/>
        <v>70</v>
      </c>
    </row>
    <row r="1011" spans="1:7">
      <c r="A1011" s="2">
        <v>1009</v>
      </c>
      <c r="B1011" s="98">
        <f t="shared" si="60"/>
        <v>9.5294281045611537</v>
      </c>
      <c r="C1011" s="98">
        <v>0.08</v>
      </c>
      <c r="D1011" s="2">
        <v>1009</v>
      </c>
      <c r="E1011" s="2">
        <f t="shared" si="61"/>
        <v>65</v>
      </c>
      <c r="F1011" s="2">
        <f t="shared" si="62"/>
        <v>80</v>
      </c>
      <c r="G1011" s="2">
        <f t="shared" si="64"/>
        <v>70</v>
      </c>
    </row>
    <row r="1012" spans="1:7">
      <c r="A1012" s="2">
        <v>1010</v>
      </c>
      <c r="B1012" s="98">
        <f t="shared" si="60"/>
        <v>9.5341491492424222</v>
      </c>
      <c r="C1012" s="98">
        <v>0.08</v>
      </c>
      <c r="D1012" s="2">
        <v>1010</v>
      </c>
      <c r="E1012" s="2">
        <f t="shared" si="61"/>
        <v>65</v>
      </c>
      <c r="F1012" s="2">
        <f t="shared" si="62"/>
        <v>80</v>
      </c>
      <c r="G1012" s="2">
        <f t="shared" si="64"/>
        <v>70</v>
      </c>
    </row>
    <row r="1013" spans="1:7">
      <c r="A1013" s="2">
        <v>1011</v>
      </c>
      <c r="B1013" s="98">
        <f t="shared" si="60"/>
        <v>9.5388678573507875</v>
      </c>
      <c r="C1013" s="98">
        <v>0.08</v>
      </c>
      <c r="D1013" s="2">
        <v>1011</v>
      </c>
      <c r="E1013" s="2">
        <f t="shared" si="61"/>
        <v>65</v>
      </c>
      <c r="F1013" s="2">
        <f t="shared" si="62"/>
        <v>80</v>
      </c>
      <c r="G1013" s="2">
        <f t="shared" si="64"/>
        <v>70</v>
      </c>
    </row>
    <row r="1014" spans="1:7">
      <c r="A1014" s="2">
        <v>1012</v>
      </c>
      <c r="B1014" s="98">
        <f t="shared" si="60"/>
        <v>9.5435842323521189</v>
      </c>
      <c r="C1014" s="98">
        <v>0.08</v>
      </c>
      <c r="D1014" s="2">
        <v>1012</v>
      </c>
      <c r="E1014" s="2">
        <f t="shared" si="61"/>
        <v>65</v>
      </c>
      <c r="F1014" s="2">
        <f t="shared" si="62"/>
        <v>80</v>
      </c>
      <c r="G1014" s="2">
        <f t="shared" si="64"/>
        <v>70</v>
      </c>
    </row>
    <row r="1015" spans="1:7">
      <c r="A1015" s="2">
        <v>1013</v>
      </c>
      <c r="B1015" s="98">
        <f t="shared" si="60"/>
        <v>9.5482982777037293</v>
      </c>
      <c r="C1015" s="98">
        <v>0.08</v>
      </c>
      <c r="D1015" s="2">
        <v>1013</v>
      </c>
      <c r="E1015" s="2">
        <f t="shared" si="61"/>
        <v>65</v>
      </c>
      <c r="F1015" s="2">
        <f t="shared" si="62"/>
        <v>80</v>
      </c>
      <c r="G1015" s="2">
        <f t="shared" si="64"/>
        <v>70</v>
      </c>
    </row>
    <row r="1016" spans="1:7">
      <c r="A1016" s="2">
        <v>1014</v>
      </c>
      <c r="B1016" s="98">
        <f t="shared" si="60"/>
        <v>9.553009996854394</v>
      </c>
      <c r="C1016" s="98">
        <v>0.08</v>
      </c>
      <c r="D1016" s="2">
        <v>1014</v>
      </c>
      <c r="E1016" s="2">
        <f t="shared" si="61"/>
        <v>65</v>
      </c>
      <c r="F1016" s="2">
        <f t="shared" si="62"/>
        <v>80</v>
      </c>
      <c r="G1016" s="2">
        <f t="shared" si="64"/>
        <v>70</v>
      </c>
    </row>
    <row r="1017" spans="1:7">
      <c r="A1017" s="2">
        <v>1015</v>
      </c>
      <c r="B1017" s="98">
        <f t="shared" si="60"/>
        <v>9.557719393244394</v>
      </c>
      <c r="C1017" s="98">
        <v>0.08</v>
      </c>
      <c r="D1017" s="2">
        <v>1015</v>
      </c>
      <c r="E1017" s="2">
        <f t="shared" si="61"/>
        <v>65</v>
      </c>
      <c r="F1017" s="2">
        <f t="shared" si="62"/>
        <v>80</v>
      </c>
      <c r="G1017" s="2">
        <f t="shared" si="64"/>
        <v>70</v>
      </c>
    </row>
    <row r="1018" spans="1:7">
      <c r="A1018" s="2">
        <v>1016</v>
      </c>
      <c r="B1018" s="98">
        <f t="shared" si="60"/>
        <v>9.5624264703055371</v>
      </c>
      <c r="C1018" s="98">
        <v>0.08</v>
      </c>
      <c r="D1018" s="2">
        <v>1016</v>
      </c>
      <c r="E1018" s="2">
        <f t="shared" si="61"/>
        <v>65</v>
      </c>
      <c r="F1018" s="2">
        <f t="shared" si="62"/>
        <v>80</v>
      </c>
      <c r="G1018" s="2">
        <f t="shared" si="64"/>
        <v>70</v>
      </c>
    </row>
    <row r="1019" spans="1:7">
      <c r="A1019" s="2">
        <v>1017</v>
      </c>
      <c r="B1019" s="98">
        <f t="shared" si="60"/>
        <v>9.5671312314611843</v>
      </c>
      <c r="C1019" s="98">
        <v>0.08</v>
      </c>
      <c r="D1019" s="2">
        <v>1017</v>
      </c>
      <c r="E1019" s="2">
        <f t="shared" si="61"/>
        <v>65</v>
      </c>
      <c r="F1019" s="2">
        <f t="shared" si="62"/>
        <v>80</v>
      </c>
      <c r="G1019" s="2">
        <f t="shared" si="64"/>
        <v>70</v>
      </c>
    </row>
    <row r="1020" spans="1:7">
      <c r="A1020" s="2">
        <v>1018</v>
      </c>
      <c r="B1020" s="98">
        <f t="shared" si="60"/>
        <v>9.5718336801262893</v>
      </c>
      <c r="C1020" s="98">
        <v>0.08</v>
      </c>
      <c r="D1020" s="2">
        <v>1018</v>
      </c>
      <c r="E1020" s="2">
        <f t="shared" si="61"/>
        <v>65</v>
      </c>
      <c r="F1020" s="2">
        <f t="shared" si="62"/>
        <v>80</v>
      </c>
      <c r="G1020" s="2">
        <f t="shared" si="64"/>
        <v>70</v>
      </c>
    </row>
    <row r="1021" spans="1:7">
      <c r="A1021" s="2">
        <v>1019</v>
      </c>
      <c r="B1021" s="98">
        <f t="shared" si="60"/>
        <v>9.5765338197074197</v>
      </c>
      <c r="C1021" s="98">
        <v>0.08</v>
      </c>
      <c r="D1021" s="2">
        <v>1019</v>
      </c>
      <c r="E1021" s="2">
        <f t="shared" si="61"/>
        <v>65</v>
      </c>
      <c r="F1021" s="2">
        <f t="shared" si="62"/>
        <v>80</v>
      </c>
      <c r="G1021" s="2">
        <f t="shared" si="64"/>
        <v>70</v>
      </c>
    </row>
    <row r="1022" spans="1:7">
      <c r="A1022" s="2">
        <v>1020</v>
      </c>
      <c r="B1022" s="98">
        <f t="shared" si="60"/>
        <v>9.5812316536027868</v>
      </c>
      <c r="C1022" s="98">
        <v>0.08</v>
      </c>
      <c r="D1022" s="2">
        <v>1020</v>
      </c>
      <c r="E1022" s="2">
        <f t="shared" si="61"/>
        <v>65</v>
      </c>
      <c r="F1022" s="2">
        <f t="shared" si="62"/>
        <v>80</v>
      </c>
      <c r="G1022" s="2">
        <f t="shared" si="64"/>
        <v>70</v>
      </c>
    </row>
    <row r="1023" spans="1:7">
      <c r="A1023" s="2">
        <v>1021</v>
      </c>
      <c r="B1023" s="98">
        <f t="shared" si="60"/>
        <v>9.5859271852022747</v>
      </c>
      <c r="C1023" s="98">
        <v>0.08</v>
      </c>
      <c r="D1023" s="2">
        <v>1021</v>
      </c>
      <c r="E1023" s="2">
        <f t="shared" si="61"/>
        <v>65</v>
      </c>
      <c r="F1023" s="2">
        <f t="shared" si="62"/>
        <v>80</v>
      </c>
      <c r="G1023" s="2">
        <f t="shared" si="64"/>
        <v>70</v>
      </c>
    </row>
    <row r="1024" spans="1:7">
      <c r="A1024" s="2">
        <v>1022</v>
      </c>
      <c r="B1024" s="98">
        <f t="shared" si="60"/>
        <v>9.5906204178874681</v>
      </c>
      <c r="C1024" s="98">
        <v>0.08</v>
      </c>
      <c r="D1024" s="2">
        <v>1022</v>
      </c>
      <c r="E1024" s="2">
        <f t="shared" si="61"/>
        <v>65</v>
      </c>
      <c r="F1024" s="2">
        <f t="shared" si="62"/>
        <v>80</v>
      </c>
      <c r="G1024" s="2">
        <f t="shared" si="64"/>
        <v>70</v>
      </c>
    </row>
    <row r="1025" spans="1:7">
      <c r="A1025" s="2">
        <v>1023</v>
      </c>
      <c r="B1025" s="98">
        <f t="shared" si="60"/>
        <v>9.5953113550316846</v>
      </c>
      <c r="C1025" s="98">
        <v>0.08</v>
      </c>
      <c r="D1025" s="2">
        <v>1023</v>
      </c>
      <c r="E1025" s="2">
        <f t="shared" si="61"/>
        <v>65</v>
      </c>
      <c r="F1025" s="2">
        <f t="shared" si="62"/>
        <v>80</v>
      </c>
      <c r="G1025" s="2">
        <f t="shared" si="64"/>
        <v>70</v>
      </c>
    </row>
    <row r="1026" spans="1:7">
      <c r="A1026" s="2">
        <v>1024</v>
      </c>
      <c r="B1026" s="98">
        <f t="shared" si="60"/>
        <v>9.6</v>
      </c>
      <c r="C1026" s="98">
        <v>0.08</v>
      </c>
      <c r="D1026" s="2">
        <v>1024</v>
      </c>
      <c r="E1026" s="2">
        <f t="shared" si="61"/>
        <v>65</v>
      </c>
      <c r="F1026" s="2">
        <f t="shared" si="62"/>
        <v>80</v>
      </c>
      <c r="G1026" s="2">
        <f t="shared" si="64"/>
        <v>70</v>
      </c>
    </row>
    <row r="1027" spans="1:7">
      <c r="A1027" s="2">
        <v>1025</v>
      </c>
      <c r="B1027" s="98">
        <f t="shared" ref="B1027:B1090" si="65">0.3*SQRT(A1027)</f>
        <v>9.6046863561492728</v>
      </c>
      <c r="C1027" s="98">
        <v>0.08</v>
      </c>
      <c r="D1027" s="2">
        <v>1025</v>
      </c>
      <c r="E1027" s="2">
        <f t="shared" ref="E1027:E1090" si="66">IF(A1027&lt;0.4,15,IF(A1027&lt;3,20,IF(A1027&lt;15,25,IF(A1027&lt;43,32,IF(A1027&lt;100,40,IF(A1027&lt;450,50,IF(A1027&lt;1300,65,IF(A1027&lt;3500,80,IF(A1027&lt;12000,100)))))))))</f>
        <v>65</v>
      </c>
      <c r="F1027" s="2">
        <f t="shared" si="62"/>
        <v>80</v>
      </c>
      <c r="G1027" s="2">
        <f t="shared" si="64"/>
        <v>70</v>
      </c>
    </row>
    <row r="1028" spans="1:7">
      <c r="A1028" s="2">
        <v>1026</v>
      </c>
      <c r="B1028" s="98">
        <f t="shared" si="65"/>
        <v>9.6093704268281783</v>
      </c>
      <c r="C1028" s="98">
        <v>0.08</v>
      </c>
      <c r="D1028" s="2">
        <v>1026</v>
      </c>
      <c r="E1028" s="2">
        <f t="shared" si="66"/>
        <v>65</v>
      </c>
      <c r="F1028" s="2">
        <f t="shared" ref="F1028:F1091" si="67">IF(G1028&lt;15,15,IF(G1028&lt;20,20,IF(G1028&lt;=25,25,IF(G1028&lt;=32,32,IF(G1028&lt;=40,40,IF(G1028&lt;=50,50,IF(G1028&lt;=65,65,IF(G1028&lt;=80,80,IF(G1028&lt;=100,100)))))))))</f>
        <v>80</v>
      </c>
      <c r="G1028" s="2">
        <f t="shared" si="64"/>
        <v>70</v>
      </c>
    </row>
    <row r="1029" spans="1:7">
      <c r="A1029" s="2">
        <v>1027</v>
      </c>
      <c r="B1029" s="98">
        <f t="shared" si="65"/>
        <v>9.6140522153772405</v>
      </c>
      <c r="C1029" s="98">
        <v>0.08</v>
      </c>
      <c r="D1029" s="2">
        <v>1027</v>
      </c>
      <c r="E1029" s="2">
        <f t="shared" si="66"/>
        <v>65</v>
      </c>
      <c r="F1029" s="2">
        <f t="shared" si="67"/>
        <v>80</v>
      </c>
      <c r="G1029" s="2">
        <f t="shared" si="64"/>
        <v>70</v>
      </c>
    </row>
    <row r="1030" spans="1:7">
      <c r="A1030" s="2">
        <v>1028</v>
      </c>
      <c r="B1030" s="98">
        <f t="shared" si="65"/>
        <v>9.6187317251288391</v>
      </c>
      <c r="C1030" s="98">
        <v>0.08</v>
      </c>
      <c r="D1030" s="2">
        <v>1028</v>
      </c>
      <c r="E1030" s="2">
        <f t="shared" si="66"/>
        <v>65</v>
      </c>
      <c r="F1030" s="2">
        <f t="shared" si="67"/>
        <v>80</v>
      </c>
      <c r="G1030" s="2">
        <f t="shared" si="64"/>
        <v>70</v>
      </c>
    </row>
    <row r="1031" spans="1:7">
      <c r="A1031" s="2">
        <v>1029</v>
      </c>
      <c r="B1031" s="98">
        <f t="shared" si="65"/>
        <v>9.6234089594072643</v>
      </c>
      <c r="C1031" s="98">
        <v>0.08</v>
      </c>
      <c r="D1031" s="2">
        <v>1029</v>
      </c>
      <c r="E1031" s="2">
        <f t="shared" si="66"/>
        <v>65</v>
      </c>
      <c r="F1031" s="2">
        <f t="shared" si="67"/>
        <v>80</v>
      </c>
      <c r="G1031" s="2">
        <f t="shared" si="64"/>
        <v>70</v>
      </c>
    </row>
    <row r="1032" spans="1:7">
      <c r="A1032" s="2">
        <v>1030</v>
      </c>
      <c r="B1032" s="98">
        <f t="shared" si="65"/>
        <v>9.6280839215287273</v>
      </c>
      <c r="C1032" s="98">
        <v>0.08</v>
      </c>
      <c r="D1032" s="2">
        <v>1030</v>
      </c>
      <c r="E1032" s="2">
        <f t="shared" si="66"/>
        <v>65</v>
      </c>
      <c r="F1032" s="2">
        <f t="shared" si="67"/>
        <v>80</v>
      </c>
      <c r="G1032" s="2">
        <f t="shared" si="64"/>
        <v>70</v>
      </c>
    </row>
    <row r="1033" spans="1:7">
      <c r="A1033" s="2">
        <v>1031</v>
      </c>
      <c r="B1033" s="98">
        <f t="shared" si="65"/>
        <v>9.6327566148013926</v>
      </c>
      <c r="C1033" s="98">
        <v>0.08</v>
      </c>
      <c r="D1033" s="2">
        <v>1031</v>
      </c>
      <c r="E1033" s="2">
        <f t="shared" si="66"/>
        <v>65</v>
      </c>
      <c r="F1033" s="2">
        <f t="shared" si="67"/>
        <v>80</v>
      </c>
      <c r="G1033" s="2">
        <f t="shared" si="64"/>
        <v>70</v>
      </c>
    </row>
    <row r="1034" spans="1:7">
      <c r="A1034" s="2">
        <v>1032</v>
      </c>
      <c r="B1034" s="98">
        <f t="shared" si="65"/>
        <v>9.6374270425254061</v>
      </c>
      <c r="C1034" s="98">
        <v>0.08</v>
      </c>
      <c r="D1034" s="2">
        <v>1032</v>
      </c>
      <c r="E1034" s="2">
        <f t="shared" si="66"/>
        <v>65</v>
      </c>
      <c r="F1034" s="2">
        <f t="shared" si="67"/>
        <v>80</v>
      </c>
      <c r="G1034" s="2">
        <f t="shared" si="64"/>
        <v>70</v>
      </c>
    </row>
    <row r="1035" spans="1:7">
      <c r="A1035" s="2">
        <v>1033</v>
      </c>
      <c r="B1035" s="98">
        <f t="shared" si="65"/>
        <v>9.6420952079929183</v>
      </c>
      <c r="C1035" s="98">
        <v>0.08</v>
      </c>
      <c r="D1035" s="2">
        <v>1033</v>
      </c>
      <c r="E1035" s="2">
        <f t="shared" si="66"/>
        <v>65</v>
      </c>
      <c r="F1035" s="2">
        <f t="shared" si="67"/>
        <v>80</v>
      </c>
      <c r="G1035" s="2">
        <f t="shared" si="64"/>
        <v>70</v>
      </c>
    </row>
    <row r="1036" spans="1:7">
      <c r="A1036" s="2">
        <v>1034</v>
      </c>
      <c r="B1036" s="98">
        <f t="shared" si="65"/>
        <v>9.6467611144881165</v>
      </c>
      <c r="C1036" s="98">
        <v>0.08</v>
      </c>
      <c r="D1036" s="2">
        <v>1034</v>
      </c>
      <c r="E1036" s="2">
        <f t="shared" si="66"/>
        <v>65</v>
      </c>
      <c r="F1036" s="2">
        <f t="shared" si="67"/>
        <v>80</v>
      </c>
      <c r="G1036" s="2">
        <f t="shared" si="64"/>
        <v>70</v>
      </c>
    </row>
    <row r="1037" spans="1:7">
      <c r="A1037" s="2">
        <v>1035</v>
      </c>
      <c r="B1037" s="98">
        <f t="shared" si="65"/>
        <v>9.6514247652872474</v>
      </c>
      <c r="C1037" s="98">
        <v>0.08</v>
      </c>
      <c r="D1037" s="2">
        <v>1035</v>
      </c>
      <c r="E1037" s="2">
        <f t="shared" si="66"/>
        <v>65</v>
      </c>
      <c r="F1037" s="2">
        <f t="shared" si="67"/>
        <v>80</v>
      </c>
      <c r="G1037" s="2">
        <f t="shared" si="64"/>
        <v>70</v>
      </c>
    </row>
    <row r="1038" spans="1:7">
      <c r="A1038" s="2">
        <v>1036</v>
      </c>
      <c r="B1038" s="98">
        <f t="shared" si="65"/>
        <v>9.6560861636586477</v>
      </c>
      <c r="C1038" s="98">
        <v>0.08</v>
      </c>
      <c r="D1038" s="2">
        <v>1036</v>
      </c>
      <c r="E1038" s="2">
        <f t="shared" si="66"/>
        <v>65</v>
      </c>
      <c r="F1038" s="2">
        <f t="shared" si="67"/>
        <v>80</v>
      </c>
      <c r="G1038" s="2">
        <f t="shared" si="64"/>
        <v>70</v>
      </c>
    </row>
    <row r="1039" spans="1:7">
      <c r="A1039" s="2">
        <v>1037</v>
      </c>
      <c r="B1039" s="98">
        <f t="shared" si="65"/>
        <v>9.6607453128627707</v>
      </c>
      <c r="C1039" s="98">
        <v>0.08</v>
      </c>
      <c r="D1039" s="2">
        <v>1037</v>
      </c>
      <c r="E1039" s="2">
        <f t="shared" si="66"/>
        <v>65</v>
      </c>
      <c r="F1039" s="2">
        <f t="shared" si="67"/>
        <v>80</v>
      </c>
      <c r="G1039" s="2">
        <f t="shared" si="64"/>
        <v>70</v>
      </c>
    </row>
    <row r="1040" spans="1:7">
      <c r="A1040" s="2">
        <v>1038</v>
      </c>
      <c r="B1040" s="98">
        <f t="shared" si="65"/>
        <v>9.6654022161522075</v>
      </c>
      <c r="C1040" s="98">
        <v>0.08</v>
      </c>
      <c r="D1040" s="2">
        <v>1038</v>
      </c>
      <c r="E1040" s="2">
        <f t="shared" si="66"/>
        <v>65</v>
      </c>
      <c r="F1040" s="2">
        <f t="shared" si="67"/>
        <v>80</v>
      </c>
      <c r="G1040" s="2">
        <f t="shared" si="64"/>
        <v>70</v>
      </c>
    </row>
    <row r="1041" spans="1:7">
      <c r="A1041" s="2">
        <v>1039</v>
      </c>
      <c r="B1041" s="98">
        <f t="shared" si="65"/>
        <v>9.670056876771719</v>
      </c>
      <c r="C1041" s="98">
        <v>0.08</v>
      </c>
      <c r="D1041" s="2">
        <v>1039</v>
      </c>
      <c r="E1041" s="2">
        <f t="shared" si="66"/>
        <v>65</v>
      </c>
      <c r="F1041" s="2">
        <f t="shared" si="67"/>
        <v>80</v>
      </c>
      <c r="G1041" s="2">
        <f t="shared" si="64"/>
        <v>70</v>
      </c>
    </row>
    <row r="1042" spans="1:7">
      <c r="A1042" s="2">
        <v>1040</v>
      </c>
      <c r="B1042" s="98">
        <f t="shared" si="65"/>
        <v>9.674709297958259</v>
      </c>
      <c r="C1042" s="98">
        <v>0.08</v>
      </c>
      <c r="D1042" s="2">
        <v>1040</v>
      </c>
      <c r="E1042" s="2">
        <f t="shared" si="66"/>
        <v>65</v>
      </c>
      <c r="F1042" s="2">
        <f t="shared" si="67"/>
        <v>80</v>
      </c>
      <c r="G1042" s="2">
        <f t="shared" si="64"/>
        <v>70</v>
      </c>
    </row>
    <row r="1043" spans="1:7">
      <c r="A1043" s="2">
        <v>1041</v>
      </c>
      <c r="B1043" s="98">
        <f t="shared" si="65"/>
        <v>9.6793594829410061</v>
      </c>
      <c r="C1043" s="98">
        <v>0.08</v>
      </c>
      <c r="D1043" s="2">
        <v>1041</v>
      </c>
      <c r="E1043" s="2">
        <f t="shared" si="66"/>
        <v>65</v>
      </c>
      <c r="F1043" s="2">
        <f t="shared" si="67"/>
        <v>80</v>
      </c>
      <c r="G1043" s="2">
        <f t="shared" si="64"/>
        <v>70</v>
      </c>
    </row>
    <row r="1044" spans="1:7">
      <c r="A1044" s="2">
        <v>1042</v>
      </c>
      <c r="B1044" s="98">
        <f t="shared" si="65"/>
        <v>9.6840074349413836</v>
      </c>
      <c r="C1044" s="98">
        <v>0.08</v>
      </c>
      <c r="D1044" s="2">
        <v>1042</v>
      </c>
      <c r="E1044" s="2">
        <f t="shared" si="66"/>
        <v>65</v>
      </c>
      <c r="F1044" s="2">
        <f t="shared" si="67"/>
        <v>80</v>
      </c>
      <c r="G1044" s="2">
        <f t="shared" si="64"/>
        <v>70</v>
      </c>
    </row>
    <row r="1045" spans="1:7">
      <c r="A1045" s="2">
        <v>1043</v>
      </c>
      <c r="B1045" s="98">
        <f t="shared" si="65"/>
        <v>9.6886531571730856</v>
      </c>
      <c r="C1045" s="98">
        <v>0.08</v>
      </c>
      <c r="D1045" s="2">
        <v>1043</v>
      </c>
      <c r="E1045" s="2">
        <f t="shared" si="66"/>
        <v>65</v>
      </c>
      <c r="F1045" s="2">
        <f t="shared" si="67"/>
        <v>80</v>
      </c>
      <c r="G1045" s="2">
        <f t="shared" si="64"/>
        <v>70</v>
      </c>
    </row>
    <row r="1046" spans="1:7">
      <c r="A1046" s="2">
        <v>1044</v>
      </c>
      <c r="B1046" s="98">
        <f t="shared" si="65"/>
        <v>9.6932966528421058</v>
      </c>
      <c r="C1046" s="98">
        <v>0.08</v>
      </c>
      <c r="D1046" s="2">
        <v>1044</v>
      </c>
      <c r="E1046" s="2">
        <f t="shared" si="66"/>
        <v>65</v>
      </c>
      <c r="F1046" s="2">
        <f t="shared" si="67"/>
        <v>80</v>
      </c>
      <c r="G1046" s="2">
        <f t="shared" si="64"/>
        <v>70</v>
      </c>
    </row>
    <row r="1047" spans="1:7">
      <c r="A1047" s="2">
        <v>1045</v>
      </c>
      <c r="B1047" s="98">
        <f t="shared" si="65"/>
        <v>9.6979379251467677</v>
      </c>
      <c r="C1047" s="98">
        <v>0.08</v>
      </c>
      <c r="D1047" s="2">
        <v>1045</v>
      </c>
      <c r="E1047" s="2">
        <f t="shared" si="66"/>
        <v>65</v>
      </c>
      <c r="F1047" s="2">
        <f t="shared" si="67"/>
        <v>80</v>
      </c>
      <c r="G1047" s="2">
        <f t="shared" si="64"/>
        <v>70</v>
      </c>
    </row>
    <row r="1048" spans="1:7">
      <c r="A1048" s="2">
        <v>1046</v>
      </c>
      <c r="B1048" s="98">
        <f t="shared" si="65"/>
        <v>9.7025769772777366</v>
      </c>
      <c r="C1048" s="98">
        <v>0.08</v>
      </c>
      <c r="D1048" s="2">
        <v>1046</v>
      </c>
      <c r="E1048" s="2">
        <f t="shared" si="66"/>
        <v>65</v>
      </c>
      <c r="F1048" s="2">
        <f t="shared" si="67"/>
        <v>80</v>
      </c>
      <c r="G1048" s="2">
        <f t="shared" si="64"/>
        <v>70</v>
      </c>
    </row>
    <row r="1049" spans="1:7">
      <c r="A1049" s="2">
        <v>1047</v>
      </c>
      <c r="B1049" s="98">
        <f t="shared" si="65"/>
        <v>9.7072138124180629</v>
      </c>
      <c r="C1049" s="98">
        <v>0.08</v>
      </c>
      <c r="D1049" s="2">
        <v>1047</v>
      </c>
      <c r="E1049" s="2">
        <f t="shared" si="66"/>
        <v>65</v>
      </c>
      <c r="F1049" s="2">
        <f t="shared" si="67"/>
        <v>80</v>
      </c>
      <c r="G1049" s="2">
        <f t="shared" si="64"/>
        <v>71</v>
      </c>
    </row>
    <row r="1050" spans="1:7">
      <c r="A1050" s="2">
        <v>1048</v>
      </c>
      <c r="B1050" s="98">
        <f t="shared" si="65"/>
        <v>9.711848433743187</v>
      </c>
      <c r="C1050" s="98">
        <v>0.08</v>
      </c>
      <c r="D1050" s="2">
        <v>1048</v>
      </c>
      <c r="E1050" s="2">
        <f t="shared" si="66"/>
        <v>65</v>
      </c>
      <c r="F1050" s="2">
        <f t="shared" si="67"/>
        <v>80</v>
      </c>
      <c r="G1050" s="2">
        <f t="shared" si="64"/>
        <v>71</v>
      </c>
    </row>
    <row r="1051" spans="1:7">
      <c r="A1051" s="2">
        <v>1049</v>
      </c>
      <c r="B1051" s="98">
        <f t="shared" si="65"/>
        <v>9.7164808444209871</v>
      </c>
      <c r="C1051" s="98">
        <v>0.08</v>
      </c>
      <c r="D1051" s="2">
        <v>1049</v>
      </c>
      <c r="E1051" s="2">
        <f t="shared" si="66"/>
        <v>65</v>
      </c>
      <c r="F1051" s="2">
        <f t="shared" si="67"/>
        <v>80</v>
      </c>
      <c r="G1051" s="2">
        <f t="shared" si="64"/>
        <v>71</v>
      </c>
    </row>
    <row r="1052" spans="1:7">
      <c r="A1052" s="2">
        <v>1050</v>
      </c>
      <c r="B1052" s="98">
        <f t="shared" si="65"/>
        <v>9.7211110476117888</v>
      </c>
      <c r="C1052" s="98">
        <v>0.08</v>
      </c>
      <c r="D1052" s="2">
        <v>1050</v>
      </c>
      <c r="E1052" s="2">
        <f t="shared" si="66"/>
        <v>65</v>
      </c>
      <c r="F1052" s="2">
        <f t="shared" si="67"/>
        <v>80</v>
      </c>
      <c r="G1052" s="2">
        <f t="shared" si="64"/>
        <v>71</v>
      </c>
    </row>
    <row r="1053" spans="1:7">
      <c r="A1053" s="2">
        <v>1051</v>
      </c>
      <c r="B1053" s="98">
        <f t="shared" si="65"/>
        <v>9.7257390464683962</v>
      </c>
      <c r="C1053" s="98">
        <v>0.08</v>
      </c>
      <c r="D1053" s="2">
        <v>1051</v>
      </c>
      <c r="E1053" s="2">
        <f t="shared" si="66"/>
        <v>65</v>
      </c>
      <c r="F1053" s="2">
        <f t="shared" si="67"/>
        <v>80</v>
      </c>
      <c r="G1053" s="2">
        <f t="shared" si="64"/>
        <v>71</v>
      </c>
    </row>
    <row r="1054" spans="1:7">
      <c r="A1054" s="2">
        <v>1052</v>
      </c>
      <c r="B1054" s="98">
        <f t="shared" si="65"/>
        <v>9.7303648441361137</v>
      </c>
      <c r="C1054" s="98">
        <v>0.08</v>
      </c>
      <c r="D1054" s="2">
        <v>1052</v>
      </c>
      <c r="E1054" s="2">
        <f t="shared" si="66"/>
        <v>65</v>
      </c>
      <c r="F1054" s="2">
        <f t="shared" si="67"/>
        <v>80</v>
      </c>
      <c r="G1054" s="2">
        <f t="shared" si="64"/>
        <v>71</v>
      </c>
    </row>
    <row r="1055" spans="1:7">
      <c r="A1055" s="2">
        <v>1053</v>
      </c>
      <c r="B1055" s="98">
        <f t="shared" si="65"/>
        <v>9.7349884437527709</v>
      </c>
      <c r="C1055" s="98">
        <v>0.08</v>
      </c>
      <c r="D1055" s="2">
        <v>1053</v>
      </c>
      <c r="E1055" s="2">
        <f t="shared" si="66"/>
        <v>65</v>
      </c>
      <c r="F1055" s="2">
        <f t="shared" si="67"/>
        <v>80</v>
      </c>
      <c r="G1055" s="2">
        <f t="shared" si="64"/>
        <v>71</v>
      </c>
    </row>
    <row r="1056" spans="1:7">
      <c r="A1056" s="2">
        <v>1054</v>
      </c>
      <c r="B1056" s="98">
        <f t="shared" si="65"/>
        <v>9.7396098484487545</v>
      </c>
      <c r="C1056" s="98">
        <v>0.08</v>
      </c>
      <c r="D1056" s="2">
        <v>1054</v>
      </c>
      <c r="E1056" s="2">
        <f t="shared" si="66"/>
        <v>65</v>
      </c>
      <c r="F1056" s="2">
        <f t="shared" si="67"/>
        <v>80</v>
      </c>
      <c r="G1056" s="2">
        <f t="shared" si="64"/>
        <v>71</v>
      </c>
    </row>
    <row r="1057" spans="1:7">
      <c r="A1057" s="2">
        <v>1055</v>
      </c>
      <c r="B1057" s="98">
        <f t="shared" si="65"/>
        <v>9.7442290613470277</v>
      </c>
      <c r="C1057" s="98">
        <v>0.08</v>
      </c>
      <c r="D1057" s="2">
        <v>1055</v>
      </c>
      <c r="E1057" s="2">
        <f t="shared" si="66"/>
        <v>65</v>
      </c>
      <c r="F1057" s="2">
        <f t="shared" si="67"/>
        <v>80</v>
      </c>
      <c r="G1057" s="2">
        <f t="shared" si="64"/>
        <v>71</v>
      </c>
    </row>
    <row r="1058" spans="1:7">
      <c r="A1058" s="2">
        <v>1056</v>
      </c>
      <c r="B1058" s="98">
        <f t="shared" si="65"/>
        <v>9.7488460855631534</v>
      </c>
      <c r="C1058" s="98">
        <v>0.08</v>
      </c>
      <c r="D1058" s="2">
        <v>1056</v>
      </c>
      <c r="E1058" s="2">
        <f t="shared" si="66"/>
        <v>65</v>
      </c>
      <c r="F1058" s="2">
        <f t="shared" si="67"/>
        <v>80</v>
      </c>
      <c r="G1058" s="2">
        <f t="shared" si="64"/>
        <v>71</v>
      </c>
    </row>
    <row r="1059" spans="1:7">
      <c r="A1059" s="2">
        <v>1057</v>
      </c>
      <c r="B1059" s="98">
        <f t="shared" si="65"/>
        <v>9.7534609242053154</v>
      </c>
      <c r="C1059" s="98">
        <v>0.08</v>
      </c>
      <c r="D1059" s="2">
        <v>1057</v>
      </c>
      <c r="E1059" s="2">
        <f t="shared" si="66"/>
        <v>65</v>
      </c>
      <c r="F1059" s="2">
        <f t="shared" si="67"/>
        <v>80</v>
      </c>
      <c r="G1059" s="2">
        <f t="shared" si="64"/>
        <v>71</v>
      </c>
    </row>
    <row r="1060" spans="1:7">
      <c r="A1060" s="2">
        <v>1058</v>
      </c>
      <c r="B1060" s="98">
        <f t="shared" si="65"/>
        <v>9.7580735803743561</v>
      </c>
      <c r="C1060" s="98">
        <v>0.08</v>
      </c>
      <c r="D1060" s="2">
        <v>1058</v>
      </c>
      <c r="E1060" s="2">
        <f t="shared" si="66"/>
        <v>65</v>
      </c>
      <c r="F1060" s="2">
        <f t="shared" si="67"/>
        <v>80</v>
      </c>
      <c r="G1060" s="2">
        <f t="shared" si="64"/>
        <v>71</v>
      </c>
    </row>
    <row r="1061" spans="1:7">
      <c r="A1061" s="2">
        <v>1059</v>
      </c>
      <c r="B1061" s="98">
        <f t="shared" si="65"/>
        <v>9.7626840571637867</v>
      </c>
      <c r="C1061" s="98">
        <v>0.08</v>
      </c>
      <c r="D1061" s="2">
        <v>1059</v>
      </c>
      <c r="E1061" s="2">
        <f t="shared" si="66"/>
        <v>65</v>
      </c>
      <c r="F1061" s="2">
        <f t="shared" si="67"/>
        <v>80</v>
      </c>
      <c r="G1061" s="2">
        <f t="shared" si="64"/>
        <v>71</v>
      </c>
    </row>
    <row r="1062" spans="1:7">
      <c r="A1062" s="2">
        <v>1060</v>
      </c>
      <c r="B1062" s="98">
        <f t="shared" si="65"/>
        <v>9.767292357659823</v>
      </c>
      <c r="C1062" s="98">
        <v>0.08</v>
      </c>
      <c r="D1062" s="2">
        <v>1060</v>
      </c>
      <c r="E1062" s="2">
        <f t="shared" si="66"/>
        <v>65</v>
      </c>
      <c r="F1062" s="2">
        <f t="shared" si="67"/>
        <v>80</v>
      </c>
      <c r="G1062" s="2">
        <f t="shared" si="64"/>
        <v>71</v>
      </c>
    </row>
    <row r="1063" spans="1:7">
      <c r="A1063" s="2">
        <v>1061</v>
      </c>
      <c r="B1063" s="98">
        <f t="shared" si="65"/>
        <v>9.7718984849413975</v>
      </c>
      <c r="C1063" s="98">
        <v>0.08</v>
      </c>
      <c r="D1063" s="2">
        <v>1061</v>
      </c>
      <c r="E1063" s="2">
        <f t="shared" si="66"/>
        <v>65</v>
      </c>
      <c r="F1063" s="2">
        <f t="shared" si="67"/>
        <v>80</v>
      </c>
      <c r="G1063" s="2">
        <f t="shared" si="64"/>
        <v>71</v>
      </c>
    </row>
    <row r="1064" spans="1:7">
      <c r="A1064" s="2">
        <v>1062</v>
      </c>
      <c r="B1064" s="98">
        <f t="shared" si="65"/>
        <v>9.7765024420801954</v>
      </c>
      <c r="C1064" s="98">
        <v>0.08</v>
      </c>
      <c r="D1064" s="2">
        <v>1062</v>
      </c>
      <c r="E1064" s="2">
        <f t="shared" si="66"/>
        <v>65</v>
      </c>
      <c r="F1064" s="2">
        <f t="shared" si="67"/>
        <v>80</v>
      </c>
      <c r="G1064" s="2">
        <f t="shared" si="64"/>
        <v>71</v>
      </c>
    </row>
    <row r="1065" spans="1:7">
      <c r="A1065" s="2">
        <v>1063</v>
      </c>
      <c r="B1065" s="98">
        <f t="shared" si="65"/>
        <v>9.7811042321406632</v>
      </c>
      <c r="C1065" s="98">
        <v>0.08</v>
      </c>
      <c r="D1065" s="2">
        <v>1063</v>
      </c>
      <c r="E1065" s="2">
        <f t="shared" si="66"/>
        <v>65</v>
      </c>
      <c r="F1065" s="2">
        <f t="shared" si="67"/>
        <v>80</v>
      </c>
      <c r="G1065" s="2">
        <f t="shared" si="64"/>
        <v>71</v>
      </c>
    </row>
    <row r="1066" spans="1:7">
      <c r="A1066" s="2">
        <v>1064</v>
      </c>
      <c r="B1066" s="98">
        <f t="shared" si="65"/>
        <v>9.7857038581800531</v>
      </c>
      <c r="C1066" s="98">
        <v>0.08</v>
      </c>
      <c r="D1066" s="2">
        <v>1064</v>
      </c>
      <c r="E1066" s="2">
        <f t="shared" si="66"/>
        <v>65</v>
      </c>
      <c r="F1066" s="2">
        <f t="shared" si="67"/>
        <v>80</v>
      </c>
      <c r="G1066" s="2">
        <f t="shared" si="64"/>
        <v>71</v>
      </c>
    </row>
    <row r="1067" spans="1:7">
      <c r="A1067" s="2">
        <v>1065</v>
      </c>
      <c r="B1067" s="98">
        <f t="shared" si="65"/>
        <v>9.7903013232484319</v>
      </c>
      <c r="C1067" s="98">
        <v>0.08</v>
      </c>
      <c r="D1067" s="2">
        <v>1065</v>
      </c>
      <c r="E1067" s="2">
        <f t="shared" si="66"/>
        <v>65</v>
      </c>
      <c r="F1067" s="2">
        <f t="shared" si="67"/>
        <v>80</v>
      </c>
      <c r="G1067" s="2">
        <f t="shared" ref="G1067:G1130" si="68">ROUNDUP(1000*((B1067/1000)/(55.934*C1067^0.571))^(1/2.714),0)</f>
        <v>71</v>
      </c>
    </row>
    <row r="1068" spans="1:7">
      <c r="A1068" s="2">
        <v>1066</v>
      </c>
      <c r="B1068" s="98">
        <f t="shared" si="65"/>
        <v>9.7948966303887044</v>
      </c>
      <c r="C1068" s="98">
        <v>0.08</v>
      </c>
      <c r="D1068" s="2">
        <v>1066</v>
      </c>
      <c r="E1068" s="2">
        <f t="shared" si="66"/>
        <v>65</v>
      </c>
      <c r="F1068" s="2">
        <f t="shared" si="67"/>
        <v>80</v>
      </c>
      <c r="G1068" s="2">
        <f t="shared" si="68"/>
        <v>71</v>
      </c>
    </row>
    <row r="1069" spans="1:7">
      <c r="A1069" s="2">
        <v>1067</v>
      </c>
      <c r="B1069" s="98">
        <f t="shared" si="65"/>
        <v>9.7994897826366447</v>
      </c>
      <c r="C1069" s="98">
        <v>0.08</v>
      </c>
      <c r="D1069" s="2">
        <v>1067</v>
      </c>
      <c r="E1069" s="2">
        <f t="shared" si="66"/>
        <v>65</v>
      </c>
      <c r="F1069" s="2">
        <f t="shared" si="67"/>
        <v>80</v>
      </c>
      <c r="G1069" s="2">
        <f t="shared" si="68"/>
        <v>71</v>
      </c>
    </row>
    <row r="1070" spans="1:7">
      <c r="A1070" s="2">
        <v>1068</v>
      </c>
      <c r="B1070" s="98">
        <f t="shared" si="65"/>
        <v>9.8040807830209147</v>
      </c>
      <c r="C1070" s="98">
        <v>0.08</v>
      </c>
      <c r="D1070" s="2">
        <v>1068</v>
      </c>
      <c r="E1070" s="2">
        <f t="shared" si="66"/>
        <v>65</v>
      </c>
      <c r="F1070" s="2">
        <f t="shared" si="67"/>
        <v>80</v>
      </c>
      <c r="G1070" s="2">
        <f t="shared" si="68"/>
        <v>71</v>
      </c>
    </row>
    <row r="1071" spans="1:7">
      <c r="A1071" s="2">
        <v>1069</v>
      </c>
      <c r="B1071" s="98">
        <f t="shared" si="65"/>
        <v>9.8086696345630902</v>
      </c>
      <c r="C1071" s="98">
        <v>0.08</v>
      </c>
      <c r="D1071" s="2">
        <v>1069</v>
      </c>
      <c r="E1071" s="2">
        <f t="shared" si="66"/>
        <v>65</v>
      </c>
      <c r="F1071" s="2">
        <f t="shared" si="67"/>
        <v>80</v>
      </c>
      <c r="G1071" s="2">
        <f t="shared" si="68"/>
        <v>71</v>
      </c>
    </row>
    <row r="1072" spans="1:7">
      <c r="A1072" s="2">
        <v>1070</v>
      </c>
      <c r="B1072" s="98">
        <f t="shared" si="65"/>
        <v>9.8132563402776736</v>
      </c>
      <c r="C1072" s="98">
        <v>0.08</v>
      </c>
      <c r="D1072" s="2">
        <v>1070</v>
      </c>
      <c r="E1072" s="2">
        <f t="shared" si="66"/>
        <v>65</v>
      </c>
      <c r="F1072" s="2">
        <f t="shared" si="67"/>
        <v>80</v>
      </c>
      <c r="G1072" s="2">
        <f t="shared" si="68"/>
        <v>71</v>
      </c>
    </row>
    <row r="1073" spans="1:7">
      <c r="A1073" s="2">
        <v>1071</v>
      </c>
      <c r="B1073" s="98">
        <f t="shared" si="65"/>
        <v>9.8178409031721419</v>
      </c>
      <c r="C1073" s="98">
        <v>0.08</v>
      </c>
      <c r="D1073" s="2">
        <v>1071</v>
      </c>
      <c r="E1073" s="2">
        <f t="shared" si="66"/>
        <v>65</v>
      </c>
      <c r="F1073" s="2">
        <f t="shared" si="67"/>
        <v>80</v>
      </c>
      <c r="G1073" s="2">
        <f t="shared" si="68"/>
        <v>71</v>
      </c>
    </row>
    <row r="1074" spans="1:7">
      <c r="A1074" s="2">
        <v>1072</v>
      </c>
      <c r="B1074" s="98">
        <f t="shared" si="65"/>
        <v>9.8224233262469394</v>
      </c>
      <c r="C1074" s="98">
        <v>0.08</v>
      </c>
      <c r="D1074" s="2">
        <v>1072</v>
      </c>
      <c r="E1074" s="2">
        <f t="shared" si="66"/>
        <v>65</v>
      </c>
      <c r="F1074" s="2">
        <f t="shared" si="67"/>
        <v>80</v>
      </c>
      <c r="G1074" s="2">
        <f t="shared" si="68"/>
        <v>71</v>
      </c>
    </row>
    <row r="1075" spans="1:7">
      <c r="A1075" s="2">
        <v>1073</v>
      </c>
      <c r="B1075" s="98">
        <f t="shared" si="65"/>
        <v>9.8270036124955187</v>
      </c>
      <c r="C1075" s="98">
        <v>0.08</v>
      </c>
      <c r="D1075" s="2">
        <v>1073</v>
      </c>
      <c r="E1075" s="2">
        <f t="shared" si="66"/>
        <v>65</v>
      </c>
      <c r="F1075" s="2">
        <f t="shared" si="67"/>
        <v>80</v>
      </c>
      <c r="G1075" s="2">
        <f t="shared" si="68"/>
        <v>71</v>
      </c>
    </row>
    <row r="1076" spans="1:7">
      <c r="A1076" s="2">
        <v>1074</v>
      </c>
      <c r="B1076" s="98">
        <f t="shared" si="65"/>
        <v>9.8315817649043638</v>
      </c>
      <c r="C1076" s="98">
        <v>0.08</v>
      </c>
      <c r="D1076" s="2">
        <v>1074</v>
      </c>
      <c r="E1076" s="2">
        <f t="shared" si="66"/>
        <v>65</v>
      </c>
      <c r="F1076" s="2">
        <f t="shared" si="67"/>
        <v>80</v>
      </c>
      <c r="G1076" s="2">
        <f t="shared" si="68"/>
        <v>71</v>
      </c>
    </row>
    <row r="1077" spans="1:7">
      <c r="A1077" s="2">
        <v>1075</v>
      </c>
      <c r="B1077" s="98">
        <f t="shared" si="65"/>
        <v>9.8361577864530005</v>
      </c>
      <c r="C1077" s="98">
        <v>0.08</v>
      </c>
      <c r="D1077" s="2">
        <v>1075</v>
      </c>
      <c r="E1077" s="2">
        <f t="shared" si="66"/>
        <v>65</v>
      </c>
      <c r="F1077" s="2">
        <f t="shared" si="67"/>
        <v>80</v>
      </c>
      <c r="G1077" s="2">
        <f t="shared" si="68"/>
        <v>71</v>
      </c>
    </row>
    <row r="1078" spans="1:7">
      <c r="A1078" s="2">
        <v>1076</v>
      </c>
      <c r="B1078" s="98">
        <f t="shared" si="65"/>
        <v>9.8407316801140361</v>
      </c>
      <c r="C1078" s="98">
        <v>0.08</v>
      </c>
      <c r="D1078" s="2">
        <v>1076</v>
      </c>
      <c r="E1078" s="2">
        <f t="shared" si="66"/>
        <v>65</v>
      </c>
      <c r="F1078" s="2">
        <f t="shared" si="67"/>
        <v>80</v>
      </c>
      <c r="G1078" s="2">
        <f t="shared" si="68"/>
        <v>71</v>
      </c>
    </row>
    <row r="1079" spans="1:7">
      <c r="A1079" s="2">
        <v>1077</v>
      </c>
      <c r="B1079" s="98">
        <f t="shared" si="65"/>
        <v>9.8453034488531621</v>
      </c>
      <c r="C1079" s="98">
        <v>0.08</v>
      </c>
      <c r="D1079" s="2">
        <v>1077</v>
      </c>
      <c r="E1079" s="2">
        <f t="shared" si="66"/>
        <v>65</v>
      </c>
      <c r="F1079" s="2">
        <f t="shared" si="67"/>
        <v>80</v>
      </c>
      <c r="G1079" s="2">
        <f t="shared" si="68"/>
        <v>71</v>
      </c>
    </row>
    <row r="1080" spans="1:7">
      <c r="A1080" s="2">
        <v>1078</v>
      </c>
      <c r="B1080" s="98">
        <f t="shared" si="65"/>
        <v>9.8498730956292011</v>
      </c>
      <c r="C1080" s="98">
        <v>0.08</v>
      </c>
      <c r="D1080" s="2">
        <v>1078</v>
      </c>
      <c r="E1080" s="2">
        <f t="shared" si="66"/>
        <v>65</v>
      </c>
      <c r="F1080" s="2">
        <f t="shared" si="67"/>
        <v>80</v>
      </c>
      <c r="G1080" s="2">
        <f t="shared" si="68"/>
        <v>71</v>
      </c>
    </row>
    <row r="1081" spans="1:7">
      <c r="A1081" s="2">
        <v>1079</v>
      </c>
      <c r="B1081" s="98">
        <f t="shared" si="65"/>
        <v>9.8544406233941046</v>
      </c>
      <c r="C1081" s="98">
        <v>0.08</v>
      </c>
      <c r="D1081" s="2">
        <v>1079</v>
      </c>
      <c r="E1081" s="2">
        <f t="shared" si="66"/>
        <v>65</v>
      </c>
      <c r="F1081" s="2">
        <f t="shared" si="67"/>
        <v>80</v>
      </c>
      <c r="G1081" s="2">
        <f t="shared" si="68"/>
        <v>71</v>
      </c>
    </row>
    <row r="1082" spans="1:7">
      <c r="A1082" s="2">
        <v>1080</v>
      </c>
      <c r="B1082" s="98">
        <f t="shared" si="65"/>
        <v>9.8590060350929889</v>
      </c>
      <c r="C1082" s="98">
        <v>0.08</v>
      </c>
      <c r="D1082" s="2">
        <v>1080</v>
      </c>
      <c r="E1082" s="2">
        <f t="shared" si="66"/>
        <v>65</v>
      </c>
      <c r="F1082" s="2">
        <f t="shared" si="67"/>
        <v>80</v>
      </c>
      <c r="G1082" s="2">
        <f t="shared" si="68"/>
        <v>71</v>
      </c>
    </row>
    <row r="1083" spans="1:7">
      <c r="A1083" s="2">
        <v>1081</v>
      </c>
      <c r="B1083" s="98">
        <f t="shared" si="65"/>
        <v>9.8635693336641577</v>
      </c>
      <c r="C1083" s="98">
        <v>0.08</v>
      </c>
      <c r="D1083" s="2">
        <v>1081</v>
      </c>
      <c r="E1083" s="2">
        <f t="shared" si="66"/>
        <v>65</v>
      </c>
      <c r="F1083" s="2">
        <f t="shared" si="67"/>
        <v>80</v>
      </c>
      <c r="G1083" s="2">
        <f t="shared" si="68"/>
        <v>71</v>
      </c>
    </row>
    <row r="1084" spans="1:7">
      <c r="A1084" s="2">
        <v>1082</v>
      </c>
      <c r="B1084" s="98">
        <f t="shared" si="65"/>
        <v>9.8681305220391149</v>
      </c>
      <c r="C1084" s="98">
        <v>0.08</v>
      </c>
      <c r="D1084" s="2">
        <v>1082</v>
      </c>
      <c r="E1084" s="2">
        <f t="shared" si="66"/>
        <v>65</v>
      </c>
      <c r="F1084" s="2">
        <f t="shared" si="67"/>
        <v>80</v>
      </c>
      <c r="G1084" s="2">
        <f t="shared" si="68"/>
        <v>71</v>
      </c>
    </row>
    <row r="1085" spans="1:7">
      <c r="A1085" s="2">
        <v>1083</v>
      </c>
      <c r="B1085" s="98">
        <f t="shared" si="65"/>
        <v>9.8726896031426001</v>
      </c>
      <c r="C1085" s="98">
        <v>0.08</v>
      </c>
      <c r="D1085" s="2">
        <v>1083</v>
      </c>
      <c r="E1085" s="2">
        <f t="shared" si="66"/>
        <v>65</v>
      </c>
      <c r="F1085" s="2">
        <f t="shared" si="67"/>
        <v>80</v>
      </c>
      <c r="G1085" s="2">
        <f t="shared" si="68"/>
        <v>71</v>
      </c>
    </row>
    <row r="1086" spans="1:7">
      <c r="A1086" s="2">
        <v>1084</v>
      </c>
      <c r="B1086" s="98">
        <f t="shared" si="65"/>
        <v>9.8772465798925975</v>
      </c>
      <c r="C1086" s="98">
        <v>0.08</v>
      </c>
      <c r="D1086" s="2">
        <v>1084</v>
      </c>
      <c r="E1086" s="2">
        <f t="shared" si="66"/>
        <v>65</v>
      </c>
      <c r="F1086" s="2">
        <f t="shared" si="67"/>
        <v>80</v>
      </c>
      <c r="G1086" s="2">
        <f t="shared" si="68"/>
        <v>71</v>
      </c>
    </row>
    <row r="1087" spans="1:7">
      <c r="A1087" s="2">
        <v>1085</v>
      </c>
      <c r="B1087" s="98">
        <f t="shared" si="65"/>
        <v>9.8818014552003621</v>
      </c>
      <c r="C1087" s="98">
        <v>0.08</v>
      </c>
      <c r="D1087" s="2">
        <v>1085</v>
      </c>
      <c r="E1087" s="2">
        <f t="shared" si="66"/>
        <v>65</v>
      </c>
      <c r="F1087" s="2">
        <f t="shared" si="67"/>
        <v>80</v>
      </c>
      <c r="G1087" s="2">
        <f t="shared" si="68"/>
        <v>71</v>
      </c>
    </row>
    <row r="1088" spans="1:7">
      <c r="A1088" s="2">
        <v>1086</v>
      </c>
      <c r="B1088" s="98">
        <f t="shared" si="65"/>
        <v>9.8863542319704489</v>
      </c>
      <c r="C1088" s="98">
        <v>0.08</v>
      </c>
      <c r="D1088" s="2">
        <v>1086</v>
      </c>
      <c r="E1088" s="2">
        <f t="shared" si="66"/>
        <v>65</v>
      </c>
      <c r="F1088" s="2">
        <f t="shared" si="67"/>
        <v>80</v>
      </c>
      <c r="G1088" s="2">
        <f t="shared" si="68"/>
        <v>71</v>
      </c>
    </row>
    <row r="1089" spans="1:7">
      <c r="A1089" s="2">
        <v>1087</v>
      </c>
      <c r="B1089" s="98">
        <f t="shared" si="65"/>
        <v>9.8909049131007212</v>
      </c>
      <c r="C1089" s="98">
        <v>0.08</v>
      </c>
      <c r="D1089" s="2">
        <v>1087</v>
      </c>
      <c r="E1089" s="2">
        <f t="shared" si="66"/>
        <v>65</v>
      </c>
      <c r="F1089" s="2">
        <f t="shared" si="67"/>
        <v>80</v>
      </c>
      <c r="G1089" s="2">
        <f t="shared" si="68"/>
        <v>71</v>
      </c>
    </row>
    <row r="1090" spans="1:7">
      <c r="A1090" s="2">
        <v>1088</v>
      </c>
      <c r="B1090" s="98">
        <f t="shared" si="65"/>
        <v>9.8954535014823843</v>
      </c>
      <c r="C1090" s="98">
        <v>0.08</v>
      </c>
      <c r="D1090" s="2">
        <v>1088</v>
      </c>
      <c r="E1090" s="2">
        <f t="shared" si="66"/>
        <v>65</v>
      </c>
      <c r="F1090" s="2">
        <f t="shared" si="67"/>
        <v>80</v>
      </c>
      <c r="G1090" s="2">
        <f t="shared" si="68"/>
        <v>71</v>
      </c>
    </row>
    <row r="1091" spans="1:7">
      <c r="A1091" s="2">
        <v>1089</v>
      </c>
      <c r="B1091" s="98">
        <f t="shared" ref="B1091:B1154" si="69">0.3*SQRT(A1091)</f>
        <v>9.9</v>
      </c>
      <c r="C1091" s="98">
        <v>0.08</v>
      </c>
      <c r="D1091" s="2">
        <v>1089</v>
      </c>
      <c r="E1091" s="2">
        <f t="shared" ref="E1091:E1154" si="70">IF(A1091&lt;0.4,15,IF(A1091&lt;3,20,IF(A1091&lt;15,25,IF(A1091&lt;43,32,IF(A1091&lt;100,40,IF(A1091&lt;450,50,IF(A1091&lt;1300,65,IF(A1091&lt;3500,80,IF(A1091&lt;12000,100)))))))))</f>
        <v>65</v>
      </c>
      <c r="F1091" s="2">
        <f t="shared" si="67"/>
        <v>80</v>
      </c>
      <c r="G1091" s="2">
        <f t="shared" si="68"/>
        <v>71</v>
      </c>
    </row>
    <row r="1092" spans="1:7">
      <c r="A1092" s="2">
        <v>1090</v>
      </c>
      <c r="B1092" s="98">
        <f t="shared" si="69"/>
        <v>9.9045444115315053</v>
      </c>
      <c r="C1092" s="98">
        <v>0.08</v>
      </c>
      <c r="D1092" s="2">
        <v>1090</v>
      </c>
      <c r="E1092" s="2">
        <f t="shared" si="70"/>
        <v>65</v>
      </c>
      <c r="F1092" s="2">
        <f t="shared" ref="F1092:F1155" si="71">IF(G1092&lt;15,15,IF(G1092&lt;20,20,IF(G1092&lt;=25,25,IF(G1092&lt;=32,32,IF(G1092&lt;=40,40,IF(G1092&lt;=50,50,IF(G1092&lt;=65,65,IF(G1092&lt;=80,80,IF(G1092&lt;=100,100)))))))))</f>
        <v>80</v>
      </c>
      <c r="G1092" s="2">
        <f t="shared" si="68"/>
        <v>71</v>
      </c>
    </row>
    <row r="1093" spans="1:7">
      <c r="A1093" s="2">
        <v>1091</v>
      </c>
      <c r="B1093" s="98">
        <f t="shared" si="69"/>
        <v>9.9090867389482451</v>
      </c>
      <c r="C1093" s="98">
        <v>0.08</v>
      </c>
      <c r="D1093" s="2">
        <v>1091</v>
      </c>
      <c r="E1093" s="2">
        <f t="shared" si="70"/>
        <v>65</v>
      </c>
      <c r="F1093" s="2">
        <f t="shared" si="71"/>
        <v>80</v>
      </c>
      <c r="G1093" s="2">
        <f t="shared" si="68"/>
        <v>71</v>
      </c>
    </row>
    <row r="1094" spans="1:7">
      <c r="A1094" s="2">
        <v>1092</v>
      </c>
      <c r="B1094" s="98">
        <f t="shared" si="69"/>
        <v>9.9136269851149823</v>
      </c>
      <c r="C1094" s="98">
        <v>0.08</v>
      </c>
      <c r="D1094" s="2">
        <v>1092</v>
      </c>
      <c r="E1094" s="2">
        <f t="shared" si="70"/>
        <v>65</v>
      </c>
      <c r="F1094" s="2">
        <f t="shared" si="71"/>
        <v>80</v>
      </c>
      <c r="G1094" s="2">
        <f t="shared" si="68"/>
        <v>71</v>
      </c>
    </row>
    <row r="1095" spans="1:7">
      <c r="A1095" s="2">
        <v>1093</v>
      </c>
      <c r="B1095" s="98">
        <f t="shared" si="69"/>
        <v>9.9181651528899248</v>
      </c>
      <c r="C1095" s="98">
        <v>0.08</v>
      </c>
      <c r="D1095" s="2">
        <v>1093</v>
      </c>
      <c r="E1095" s="2">
        <f t="shared" si="70"/>
        <v>65</v>
      </c>
      <c r="F1095" s="2">
        <f t="shared" si="71"/>
        <v>80</v>
      </c>
      <c r="G1095" s="2">
        <f t="shared" si="68"/>
        <v>71</v>
      </c>
    </row>
    <row r="1096" spans="1:7">
      <c r="A1096" s="2">
        <v>1094</v>
      </c>
      <c r="B1096" s="98">
        <f t="shared" si="69"/>
        <v>9.9227012451247365</v>
      </c>
      <c r="C1096" s="98">
        <v>0.08</v>
      </c>
      <c r="D1096" s="2">
        <v>1094</v>
      </c>
      <c r="E1096" s="2">
        <f t="shared" si="70"/>
        <v>65</v>
      </c>
      <c r="F1096" s="2">
        <f t="shared" si="71"/>
        <v>80</v>
      </c>
      <c r="G1096" s="2">
        <f t="shared" si="68"/>
        <v>71</v>
      </c>
    </row>
    <row r="1097" spans="1:7">
      <c r="A1097" s="2">
        <v>1095</v>
      </c>
      <c r="B1097" s="98">
        <f t="shared" si="69"/>
        <v>9.9272352646645778</v>
      </c>
      <c r="C1097" s="98">
        <v>0.08</v>
      </c>
      <c r="D1097" s="2">
        <v>1095</v>
      </c>
      <c r="E1097" s="2">
        <f t="shared" si="70"/>
        <v>65</v>
      </c>
      <c r="F1097" s="2">
        <f t="shared" si="71"/>
        <v>80</v>
      </c>
      <c r="G1097" s="2">
        <f t="shared" si="68"/>
        <v>71</v>
      </c>
    </row>
    <row r="1098" spans="1:7">
      <c r="A1098" s="2">
        <v>1096</v>
      </c>
      <c r="B1098" s="98">
        <f t="shared" si="69"/>
        <v>9.9317672143481079</v>
      </c>
      <c r="C1098" s="98">
        <v>0.08</v>
      </c>
      <c r="D1098" s="2">
        <v>1096</v>
      </c>
      <c r="E1098" s="2">
        <f t="shared" si="70"/>
        <v>65</v>
      </c>
      <c r="F1098" s="2">
        <f t="shared" si="71"/>
        <v>80</v>
      </c>
      <c r="G1098" s="2">
        <f t="shared" si="68"/>
        <v>71</v>
      </c>
    </row>
    <row r="1099" spans="1:7">
      <c r="A1099" s="2">
        <v>1097</v>
      </c>
      <c r="B1099" s="98">
        <f t="shared" si="69"/>
        <v>9.9362970970075164</v>
      </c>
      <c r="C1099" s="98">
        <v>0.08</v>
      </c>
      <c r="D1099" s="2">
        <v>1097</v>
      </c>
      <c r="E1099" s="2">
        <f t="shared" si="70"/>
        <v>65</v>
      </c>
      <c r="F1099" s="2">
        <f t="shared" si="71"/>
        <v>80</v>
      </c>
      <c r="G1099" s="2">
        <f t="shared" si="68"/>
        <v>71</v>
      </c>
    </row>
    <row r="1100" spans="1:7">
      <c r="A1100" s="2">
        <v>1098</v>
      </c>
      <c r="B1100" s="98">
        <f t="shared" si="69"/>
        <v>9.940824915468534</v>
      </c>
      <c r="C1100" s="98">
        <v>0.08</v>
      </c>
      <c r="D1100" s="2">
        <v>1098</v>
      </c>
      <c r="E1100" s="2">
        <f t="shared" si="70"/>
        <v>65</v>
      </c>
      <c r="F1100" s="2">
        <f t="shared" si="71"/>
        <v>80</v>
      </c>
      <c r="G1100" s="2">
        <f t="shared" si="68"/>
        <v>71</v>
      </c>
    </row>
    <row r="1101" spans="1:7">
      <c r="A1101" s="2">
        <v>1099</v>
      </c>
      <c r="B1101" s="98">
        <f t="shared" si="69"/>
        <v>9.9453506725504663</v>
      </c>
      <c r="C1101" s="98">
        <v>0.08</v>
      </c>
      <c r="D1101" s="2">
        <v>1099</v>
      </c>
      <c r="E1101" s="2">
        <f t="shared" si="70"/>
        <v>65</v>
      </c>
      <c r="F1101" s="2">
        <f t="shared" si="71"/>
        <v>80</v>
      </c>
      <c r="G1101" s="2">
        <f t="shared" si="68"/>
        <v>71</v>
      </c>
    </row>
    <row r="1102" spans="1:7">
      <c r="A1102" s="2">
        <v>1100</v>
      </c>
      <c r="B1102" s="98">
        <f t="shared" si="69"/>
        <v>9.9498743710661994</v>
      </c>
      <c r="C1102" s="98">
        <v>0.08</v>
      </c>
      <c r="D1102" s="2">
        <v>1100</v>
      </c>
      <c r="E1102" s="2">
        <f t="shared" si="70"/>
        <v>65</v>
      </c>
      <c r="F1102" s="2">
        <f t="shared" si="71"/>
        <v>80</v>
      </c>
      <c r="G1102" s="2">
        <f t="shared" si="68"/>
        <v>71</v>
      </c>
    </row>
    <row r="1103" spans="1:7">
      <c r="A1103" s="2">
        <v>1101</v>
      </c>
      <c r="B1103" s="98">
        <f t="shared" si="69"/>
        <v>9.9543960138222332</v>
      </c>
      <c r="C1103" s="98">
        <v>0.08</v>
      </c>
      <c r="D1103" s="2">
        <v>1101</v>
      </c>
      <c r="E1103" s="2">
        <f t="shared" si="70"/>
        <v>65</v>
      </c>
      <c r="F1103" s="2">
        <f t="shared" si="71"/>
        <v>80</v>
      </c>
      <c r="G1103" s="2">
        <f t="shared" si="68"/>
        <v>71</v>
      </c>
    </row>
    <row r="1104" spans="1:7">
      <c r="A1104" s="2">
        <v>1102</v>
      </c>
      <c r="B1104" s="98">
        <f t="shared" si="69"/>
        <v>9.9589156036186974</v>
      </c>
      <c r="C1104" s="98">
        <v>0.08</v>
      </c>
      <c r="D1104" s="2">
        <v>1102</v>
      </c>
      <c r="E1104" s="2">
        <f t="shared" si="70"/>
        <v>65</v>
      </c>
      <c r="F1104" s="2">
        <f t="shared" si="71"/>
        <v>80</v>
      </c>
      <c r="G1104" s="2">
        <f t="shared" si="68"/>
        <v>71</v>
      </c>
    </row>
    <row r="1105" spans="1:7">
      <c r="A1105" s="2">
        <v>1103</v>
      </c>
      <c r="B1105" s="98">
        <f t="shared" si="69"/>
        <v>9.9634331432493681</v>
      </c>
      <c r="C1105" s="98">
        <v>0.08</v>
      </c>
      <c r="D1105" s="2">
        <v>1103</v>
      </c>
      <c r="E1105" s="2">
        <f t="shared" si="70"/>
        <v>65</v>
      </c>
      <c r="F1105" s="2">
        <f t="shared" si="71"/>
        <v>80</v>
      </c>
      <c r="G1105" s="2">
        <f t="shared" si="68"/>
        <v>71</v>
      </c>
    </row>
    <row r="1106" spans="1:7">
      <c r="A1106" s="2">
        <v>1104</v>
      </c>
      <c r="B1106" s="98">
        <f t="shared" si="69"/>
        <v>9.9679486355016902</v>
      </c>
      <c r="C1106" s="98">
        <v>0.08</v>
      </c>
      <c r="D1106" s="2">
        <v>1104</v>
      </c>
      <c r="E1106" s="2">
        <f t="shared" si="70"/>
        <v>65</v>
      </c>
      <c r="F1106" s="2">
        <f t="shared" si="71"/>
        <v>80</v>
      </c>
      <c r="G1106" s="2">
        <f t="shared" si="68"/>
        <v>71</v>
      </c>
    </row>
    <row r="1107" spans="1:7">
      <c r="A1107" s="2">
        <v>1105</v>
      </c>
      <c r="B1107" s="98">
        <f t="shared" si="69"/>
        <v>9.9724620831567972</v>
      </c>
      <c r="C1107" s="98">
        <v>0.08</v>
      </c>
      <c r="D1107" s="2">
        <v>1105</v>
      </c>
      <c r="E1107" s="2">
        <f t="shared" si="70"/>
        <v>65</v>
      </c>
      <c r="F1107" s="2">
        <f t="shared" si="71"/>
        <v>80</v>
      </c>
      <c r="G1107" s="2">
        <f t="shared" si="68"/>
        <v>71</v>
      </c>
    </row>
    <row r="1108" spans="1:7">
      <c r="A1108" s="2">
        <v>1106</v>
      </c>
      <c r="B1108" s="98">
        <f t="shared" si="69"/>
        <v>9.9769734889895343</v>
      </c>
      <c r="C1108" s="98">
        <v>0.08</v>
      </c>
      <c r="D1108" s="2">
        <v>1106</v>
      </c>
      <c r="E1108" s="2">
        <f t="shared" si="70"/>
        <v>65</v>
      </c>
      <c r="F1108" s="2">
        <f t="shared" si="71"/>
        <v>80</v>
      </c>
      <c r="G1108" s="2">
        <f t="shared" si="68"/>
        <v>71</v>
      </c>
    </row>
    <row r="1109" spans="1:7">
      <c r="A1109" s="2">
        <v>1107</v>
      </c>
      <c r="B1109" s="98">
        <f t="shared" si="69"/>
        <v>9.9814828557684745</v>
      </c>
      <c r="C1109" s="98">
        <v>0.08</v>
      </c>
      <c r="D1109" s="2">
        <v>1107</v>
      </c>
      <c r="E1109" s="2">
        <f t="shared" si="70"/>
        <v>65</v>
      </c>
      <c r="F1109" s="2">
        <f t="shared" si="71"/>
        <v>80</v>
      </c>
      <c r="G1109" s="2">
        <f t="shared" si="68"/>
        <v>71</v>
      </c>
    </row>
    <row r="1110" spans="1:7">
      <c r="A1110" s="2">
        <v>1108</v>
      </c>
      <c r="B1110" s="98">
        <f t="shared" si="69"/>
        <v>9.9859901862559433</v>
      </c>
      <c r="C1110" s="98">
        <v>0.08</v>
      </c>
      <c r="D1110" s="2">
        <v>1108</v>
      </c>
      <c r="E1110" s="2">
        <f t="shared" si="70"/>
        <v>65</v>
      </c>
      <c r="F1110" s="2">
        <f t="shared" si="71"/>
        <v>80</v>
      </c>
      <c r="G1110" s="2">
        <f t="shared" si="68"/>
        <v>71</v>
      </c>
    </row>
    <row r="1111" spans="1:7">
      <c r="A1111" s="2">
        <v>1109</v>
      </c>
      <c r="B1111" s="98">
        <f t="shared" si="69"/>
        <v>9.9904954832080275</v>
      </c>
      <c r="C1111" s="98">
        <v>0.08</v>
      </c>
      <c r="D1111" s="2">
        <v>1109</v>
      </c>
      <c r="E1111" s="2">
        <f t="shared" si="70"/>
        <v>65</v>
      </c>
      <c r="F1111" s="2">
        <f t="shared" si="71"/>
        <v>80</v>
      </c>
      <c r="G1111" s="2">
        <f t="shared" si="68"/>
        <v>71</v>
      </c>
    </row>
    <row r="1112" spans="1:7">
      <c r="A1112" s="2">
        <v>1110</v>
      </c>
      <c r="B1112" s="98">
        <f t="shared" si="69"/>
        <v>9.9949987493746093</v>
      </c>
      <c r="C1112" s="98">
        <v>0.08</v>
      </c>
      <c r="D1112" s="2">
        <v>1110</v>
      </c>
      <c r="E1112" s="2">
        <f t="shared" si="70"/>
        <v>65</v>
      </c>
      <c r="F1112" s="2">
        <f t="shared" si="71"/>
        <v>80</v>
      </c>
      <c r="G1112" s="2">
        <f t="shared" si="68"/>
        <v>71</v>
      </c>
    </row>
    <row r="1113" spans="1:7">
      <c r="A1113" s="2">
        <v>1111</v>
      </c>
      <c r="B1113" s="98">
        <f t="shared" si="69"/>
        <v>9.9994999874993749</v>
      </c>
      <c r="C1113" s="98">
        <v>0.08</v>
      </c>
      <c r="D1113" s="2">
        <v>1111</v>
      </c>
      <c r="E1113" s="2">
        <f t="shared" si="70"/>
        <v>65</v>
      </c>
      <c r="F1113" s="2">
        <f t="shared" si="71"/>
        <v>80</v>
      </c>
      <c r="G1113" s="2">
        <f t="shared" si="68"/>
        <v>71</v>
      </c>
    </row>
    <row r="1114" spans="1:7">
      <c r="A1114" s="2">
        <v>1112</v>
      </c>
      <c r="B1114" s="98">
        <f t="shared" si="69"/>
        <v>10.003999200319839</v>
      </c>
      <c r="C1114" s="98">
        <v>0.08</v>
      </c>
      <c r="D1114" s="2">
        <v>1112</v>
      </c>
      <c r="E1114" s="2">
        <f t="shared" si="70"/>
        <v>65</v>
      </c>
      <c r="F1114" s="2">
        <f t="shared" si="71"/>
        <v>80</v>
      </c>
      <c r="G1114" s="2">
        <f t="shared" si="68"/>
        <v>71</v>
      </c>
    </row>
    <row r="1115" spans="1:7">
      <c r="A1115" s="2">
        <v>1113</v>
      </c>
      <c r="B1115" s="98">
        <f t="shared" si="69"/>
        <v>10.008496390567366</v>
      </c>
      <c r="C1115" s="98">
        <v>0.08</v>
      </c>
      <c r="D1115" s="2">
        <v>1113</v>
      </c>
      <c r="E1115" s="2">
        <f t="shared" si="70"/>
        <v>65</v>
      </c>
      <c r="F1115" s="2">
        <f t="shared" si="71"/>
        <v>80</v>
      </c>
      <c r="G1115" s="2">
        <f t="shared" si="68"/>
        <v>71</v>
      </c>
    </row>
    <row r="1116" spans="1:7">
      <c r="A1116" s="2">
        <v>1114</v>
      </c>
      <c r="B1116" s="98">
        <f t="shared" si="69"/>
        <v>10.012991560967182</v>
      </c>
      <c r="C1116" s="98">
        <v>0.08</v>
      </c>
      <c r="D1116" s="2">
        <v>1114</v>
      </c>
      <c r="E1116" s="2">
        <f t="shared" si="70"/>
        <v>65</v>
      </c>
      <c r="F1116" s="2">
        <f t="shared" si="71"/>
        <v>80</v>
      </c>
      <c r="G1116" s="2">
        <f t="shared" si="68"/>
        <v>71</v>
      </c>
    </row>
    <row r="1117" spans="1:7">
      <c r="A1117" s="2">
        <v>1115</v>
      </c>
      <c r="B1117" s="98">
        <f t="shared" si="69"/>
        <v>10.0174847142384</v>
      </c>
      <c r="C1117" s="98">
        <v>0.08</v>
      </c>
      <c r="D1117" s="2">
        <v>1115</v>
      </c>
      <c r="E1117" s="2">
        <f t="shared" si="70"/>
        <v>65</v>
      </c>
      <c r="F1117" s="2">
        <f t="shared" si="71"/>
        <v>80</v>
      </c>
      <c r="G1117" s="2">
        <f t="shared" si="68"/>
        <v>71</v>
      </c>
    </row>
    <row r="1118" spans="1:7">
      <c r="A1118" s="2">
        <v>1116</v>
      </c>
      <c r="B1118" s="98">
        <f t="shared" si="69"/>
        <v>10.021975853094039</v>
      </c>
      <c r="C1118" s="98">
        <v>0.08</v>
      </c>
      <c r="D1118" s="2">
        <v>1116</v>
      </c>
      <c r="E1118" s="2">
        <f t="shared" si="70"/>
        <v>65</v>
      </c>
      <c r="F1118" s="2">
        <f t="shared" si="71"/>
        <v>80</v>
      </c>
      <c r="G1118" s="2">
        <f t="shared" si="68"/>
        <v>71</v>
      </c>
    </row>
    <row r="1119" spans="1:7">
      <c r="A1119" s="2">
        <v>1117</v>
      </c>
      <c r="B1119" s="98">
        <f t="shared" si="69"/>
        <v>10.026464980241041</v>
      </c>
      <c r="C1119" s="98">
        <v>0.08</v>
      </c>
      <c r="D1119" s="2">
        <v>1117</v>
      </c>
      <c r="E1119" s="2">
        <f t="shared" si="70"/>
        <v>65</v>
      </c>
      <c r="F1119" s="2">
        <f t="shared" si="71"/>
        <v>80</v>
      </c>
      <c r="G1119" s="2">
        <f t="shared" si="68"/>
        <v>71</v>
      </c>
    </row>
    <row r="1120" spans="1:7">
      <c r="A1120" s="2">
        <v>1118</v>
      </c>
      <c r="B1120" s="98">
        <f t="shared" si="69"/>
        <v>10.030952098380292</v>
      </c>
      <c r="C1120" s="98">
        <v>0.08</v>
      </c>
      <c r="D1120" s="2">
        <v>1118</v>
      </c>
      <c r="E1120" s="2">
        <f t="shared" si="70"/>
        <v>65</v>
      </c>
      <c r="F1120" s="2">
        <f t="shared" si="71"/>
        <v>80</v>
      </c>
      <c r="G1120" s="2">
        <f t="shared" si="68"/>
        <v>71</v>
      </c>
    </row>
    <row r="1121" spans="1:7">
      <c r="A1121" s="2">
        <v>1119</v>
      </c>
      <c r="B1121" s="98">
        <f t="shared" si="69"/>
        <v>10.035437210206638</v>
      </c>
      <c r="C1121" s="98">
        <v>0.08</v>
      </c>
      <c r="D1121" s="2">
        <v>1119</v>
      </c>
      <c r="E1121" s="2">
        <f t="shared" si="70"/>
        <v>65</v>
      </c>
      <c r="F1121" s="2">
        <f t="shared" si="71"/>
        <v>80</v>
      </c>
      <c r="G1121" s="2">
        <f t="shared" si="68"/>
        <v>71</v>
      </c>
    </row>
    <row r="1122" spans="1:7">
      <c r="A1122" s="2">
        <v>1120</v>
      </c>
      <c r="B1122" s="98">
        <f t="shared" si="69"/>
        <v>10.039920318408907</v>
      </c>
      <c r="C1122" s="98">
        <v>0.08</v>
      </c>
      <c r="D1122" s="2">
        <v>1120</v>
      </c>
      <c r="E1122" s="2">
        <f t="shared" si="70"/>
        <v>65</v>
      </c>
      <c r="F1122" s="2">
        <f t="shared" si="71"/>
        <v>80</v>
      </c>
      <c r="G1122" s="2">
        <f t="shared" si="68"/>
        <v>71</v>
      </c>
    </row>
    <row r="1123" spans="1:7">
      <c r="A1123" s="2">
        <v>1121</v>
      </c>
      <c r="B1123" s="98">
        <f t="shared" si="69"/>
        <v>10.044401425669923</v>
      </c>
      <c r="C1123" s="98">
        <v>0.08</v>
      </c>
      <c r="D1123" s="2">
        <v>1121</v>
      </c>
      <c r="E1123" s="2">
        <f t="shared" si="70"/>
        <v>65</v>
      </c>
      <c r="F1123" s="2">
        <f t="shared" si="71"/>
        <v>80</v>
      </c>
      <c r="G1123" s="2">
        <f t="shared" si="68"/>
        <v>71</v>
      </c>
    </row>
    <row r="1124" spans="1:7">
      <c r="A1124" s="2">
        <v>1122</v>
      </c>
      <c r="B1124" s="98">
        <f t="shared" si="69"/>
        <v>10.048880534666536</v>
      </c>
      <c r="C1124" s="98">
        <v>0.08</v>
      </c>
      <c r="D1124" s="2">
        <v>1122</v>
      </c>
      <c r="E1124" s="2">
        <f t="shared" si="70"/>
        <v>65</v>
      </c>
      <c r="F1124" s="2">
        <f t="shared" si="71"/>
        <v>80</v>
      </c>
      <c r="G1124" s="2">
        <f t="shared" si="68"/>
        <v>71</v>
      </c>
    </row>
    <row r="1125" spans="1:7">
      <c r="A1125" s="2">
        <v>1123</v>
      </c>
      <c r="B1125" s="98">
        <f t="shared" si="69"/>
        <v>10.053357648069623</v>
      </c>
      <c r="C1125" s="98">
        <v>0.08</v>
      </c>
      <c r="D1125" s="2">
        <v>1123</v>
      </c>
      <c r="E1125" s="2">
        <f t="shared" si="70"/>
        <v>65</v>
      </c>
      <c r="F1125" s="2">
        <f t="shared" si="71"/>
        <v>80</v>
      </c>
      <c r="G1125" s="2">
        <f t="shared" si="68"/>
        <v>71</v>
      </c>
    </row>
    <row r="1126" spans="1:7">
      <c r="A1126" s="2">
        <v>1124</v>
      </c>
      <c r="B1126" s="98">
        <f t="shared" si="69"/>
        <v>10.057832768544126</v>
      </c>
      <c r="C1126" s="98">
        <v>0.08</v>
      </c>
      <c r="D1126" s="2">
        <v>1124</v>
      </c>
      <c r="E1126" s="2">
        <f t="shared" si="70"/>
        <v>65</v>
      </c>
      <c r="F1126" s="2">
        <f t="shared" si="71"/>
        <v>80</v>
      </c>
      <c r="G1126" s="2">
        <f t="shared" si="68"/>
        <v>71</v>
      </c>
    </row>
    <row r="1127" spans="1:7">
      <c r="A1127" s="2">
        <v>1125</v>
      </c>
      <c r="B1127" s="98">
        <f t="shared" si="69"/>
        <v>10.062305898749052</v>
      </c>
      <c r="C1127" s="98">
        <v>0.08</v>
      </c>
      <c r="D1127" s="2">
        <v>1125</v>
      </c>
      <c r="E1127" s="2">
        <f t="shared" si="70"/>
        <v>65</v>
      </c>
      <c r="F1127" s="2">
        <f t="shared" si="71"/>
        <v>80</v>
      </c>
      <c r="G1127" s="2">
        <f t="shared" si="68"/>
        <v>71</v>
      </c>
    </row>
    <row r="1128" spans="1:7">
      <c r="A1128" s="2">
        <v>1126</v>
      </c>
      <c r="B1128" s="98">
        <f t="shared" si="69"/>
        <v>10.06677704133751</v>
      </c>
      <c r="C1128" s="98">
        <v>0.08</v>
      </c>
      <c r="D1128" s="2">
        <v>1126</v>
      </c>
      <c r="E1128" s="2">
        <f t="shared" si="70"/>
        <v>65</v>
      </c>
      <c r="F1128" s="2">
        <f t="shared" si="71"/>
        <v>80</v>
      </c>
      <c r="G1128" s="2">
        <f t="shared" si="68"/>
        <v>71</v>
      </c>
    </row>
    <row r="1129" spans="1:7">
      <c r="A1129" s="2">
        <v>1127</v>
      </c>
      <c r="B1129" s="98">
        <f t="shared" si="69"/>
        <v>10.071246198956711</v>
      </c>
      <c r="C1129" s="98">
        <v>0.08</v>
      </c>
      <c r="D1129" s="2">
        <v>1127</v>
      </c>
      <c r="E1129" s="2">
        <f t="shared" si="70"/>
        <v>65</v>
      </c>
      <c r="F1129" s="2">
        <f t="shared" si="71"/>
        <v>80</v>
      </c>
      <c r="G1129" s="2">
        <f t="shared" si="68"/>
        <v>71</v>
      </c>
    </row>
    <row r="1130" spans="1:7">
      <c r="A1130" s="2">
        <v>1128</v>
      </c>
      <c r="B1130" s="98">
        <f t="shared" si="69"/>
        <v>10.075713374247998</v>
      </c>
      <c r="C1130" s="98">
        <v>0.08</v>
      </c>
      <c r="D1130" s="2">
        <v>1128</v>
      </c>
      <c r="E1130" s="2">
        <f t="shared" si="70"/>
        <v>65</v>
      </c>
      <c r="F1130" s="2">
        <f t="shared" si="71"/>
        <v>80</v>
      </c>
      <c r="G1130" s="2">
        <f t="shared" si="68"/>
        <v>71</v>
      </c>
    </row>
    <row r="1131" spans="1:7">
      <c r="A1131" s="2">
        <v>1129</v>
      </c>
      <c r="B1131" s="98">
        <f t="shared" si="69"/>
        <v>10.080178569846865</v>
      </c>
      <c r="C1131" s="98">
        <v>0.08</v>
      </c>
      <c r="D1131" s="2">
        <v>1129</v>
      </c>
      <c r="E1131" s="2">
        <f t="shared" si="70"/>
        <v>65</v>
      </c>
      <c r="F1131" s="2">
        <f t="shared" si="71"/>
        <v>80</v>
      </c>
      <c r="G1131" s="2">
        <f t="shared" ref="G1131:G1194" si="72">ROUNDUP(1000*((B1131/1000)/(55.934*C1131^0.571))^(1/2.714),0)</f>
        <v>71</v>
      </c>
    </row>
    <row r="1132" spans="1:7">
      <c r="A1132" s="2">
        <v>1130</v>
      </c>
      <c r="B1132" s="98">
        <f t="shared" si="69"/>
        <v>10.084641788382966</v>
      </c>
      <c r="C1132" s="98">
        <v>0.08</v>
      </c>
      <c r="D1132" s="2">
        <v>1130</v>
      </c>
      <c r="E1132" s="2">
        <f t="shared" si="70"/>
        <v>65</v>
      </c>
      <c r="F1132" s="2">
        <f t="shared" si="71"/>
        <v>80</v>
      </c>
      <c r="G1132" s="2">
        <f t="shared" si="72"/>
        <v>72</v>
      </c>
    </row>
    <row r="1133" spans="1:7">
      <c r="A1133" s="2">
        <v>1131</v>
      </c>
      <c r="B1133" s="98">
        <f t="shared" si="69"/>
        <v>10.089103032480141</v>
      </c>
      <c r="C1133" s="98">
        <v>0.08</v>
      </c>
      <c r="D1133" s="2">
        <v>1131</v>
      </c>
      <c r="E1133" s="2">
        <f t="shared" si="70"/>
        <v>65</v>
      </c>
      <c r="F1133" s="2">
        <f t="shared" si="71"/>
        <v>80</v>
      </c>
      <c r="G1133" s="2">
        <f t="shared" si="72"/>
        <v>72</v>
      </c>
    </row>
    <row r="1134" spans="1:7">
      <c r="A1134" s="2">
        <v>1132</v>
      </c>
      <c r="B1134" s="98">
        <f t="shared" si="69"/>
        <v>10.093562304756434</v>
      </c>
      <c r="C1134" s="98">
        <v>0.08</v>
      </c>
      <c r="D1134" s="2">
        <v>1132</v>
      </c>
      <c r="E1134" s="2">
        <f t="shared" si="70"/>
        <v>65</v>
      </c>
      <c r="F1134" s="2">
        <f t="shared" si="71"/>
        <v>80</v>
      </c>
      <c r="G1134" s="2">
        <f t="shared" si="72"/>
        <v>72</v>
      </c>
    </row>
    <row r="1135" spans="1:7">
      <c r="A1135" s="2">
        <v>1133</v>
      </c>
      <c r="B1135" s="98">
        <f t="shared" si="69"/>
        <v>10.098019607824101</v>
      </c>
      <c r="C1135" s="98">
        <v>0.08</v>
      </c>
      <c r="D1135" s="2">
        <v>1133</v>
      </c>
      <c r="E1135" s="2">
        <f t="shared" si="70"/>
        <v>65</v>
      </c>
      <c r="F1135" s="2">
        <f t="shared" si="71"/>
        <v>80</v>
      </c>
      <c r="G1135" s="2">
        <f t="shared" si="72"/>
        <v>72</v>
      </c>
    </row>
    <row r="1136" spans="1:7">
      <c r="A1136" s="2">
        <v>1134</v>
      </c>
      <c r="B1136" s="98">
        <f t="shared" si="69"/>
        <v>10.102474944289641</v>
      </c>
      <c r="C1136" s="98">
        <v>0.08</v>
      </c>
      <c r="D1136" s="2">
        <v>1134</v>
      </c>
      <c r="E1136" s="2">
        <f t="shared" si="70"/>
        <v>65</v>
      </c>
      <c r="F1136" s="2">
        <f t="shared" si="71"/>
        <v>80</v>
      </c>
      <c r="G1136" s="2">
        <f t="shared" si="72"/>
        <v>72</v>
      </c>
    </row>
    <row r="1137" spans="1:7">
      <c r="A1137" s="2">
        <v>1135</v>
      </c>
      <c r="B1137" s="98">
        <f t="shared" si="69"/>
        <v>10.106928316753811</v>
      </c>
      <c r="C1137" s="98">
        <v>0.08</v>
      </c>
      <c r="D1137" s="2">
        <v>1135</v>
      </c>
      <c r="E1137" s="2">
        <f t="shared" si="70"/>
        <v>65</v>
      </c>
      <c r="F1137" s="2">
        <f t="shared" si="71"/>
        <v>80</v>
      </c>
      <c r="G1137" s="2">
        <f t="shared" si="72"/>
        <v>72</v>
      </c>
    </row>
    <row r="1138" spans="1:7">
      <c r="A1138" s="2">
        <v>1136</v>
      </c>
      <c r="B1138" s="98">
        <f t="shared" si="69"/>
        <v>10.111379727811631</v>
      </c>
      <c r="C1138" s="98">
        <v>0.08</v>
      </c>
      <c r="D1138" s="2">
        <v>1136</v>
      </c>
      <c r="E1138" s="2">
        <f t="shared" si="70"/>
        <v>65</v>
      </c>
      <c r="F1138" s="2">
        <f t="shared" si="71"/>
        <v>80</v>
      </c>
      <c r="G1138" s="2">
        <f t="shared" si="72"/>
        <v>72</v>
      </c>
    </row>
    <row r="1139" spans="1:7">
      <c r="A1139" s="2">
        <v>1137</v>
      </c>
      <c r="B1139" s="98">
        <f t="shared" si="69"/>
        <v>10.115829180052419</v>
      </c>
      <c r="C1139" s="98">
        <v>0.08</v>
      </c>
      <c r="D1139" s="2">
        <v>1137</v>
      </c>
      <c r="E1139" s="2">
        <f t="shared" si="70"/>
        <v>65</v>
      </c>
      <c r="F1139" s="2">
        <f t="shared" si="71"/>
        <v>80</v>
      </c>
      <c r="G1139" s="2">
        <f t="shared" si="72"/>
        <v>72</v>
      </c>
    </row>
    <row r="1140" spans="1:7">
      <c r="A1140" s="2">
        <v>1138</v>
      </c>
      <c r="B1140" s="98">
        <f t="shared" si="69"/>
        <v>10.120276676059799</v>
      </c>
      <c r="C1140" s="98">
        <v>0.08</v>
      </c>
      <c r="D1140" s="2">
        <v>1138</v>
      </c>
      <c r="E1140" s="2">
        <f t="shared" si="70"/>
        <v>65</v>
      </c>
      <c r="F1140" s="2">
        <f t="shared" si="71"/>
        <v>80</v>
      </c>
      <c r="G1140" s="2">
        <f t="shared" si="72"/>
        <v>72</v>
      </c>
    </row>
    <row r="1141" spans="1:7">
      <c r="A1141" s="2">
        <v>1139</v>
      </c>
      <c r="B1141" s="98">
        <f t="shared" si="69"/>
        <v>10.124722218411723</v>
      </c>
      <c r="C1141" s="98">
        <v>0.08</v>
      </c>
      <c r="D1141" s="2">
        <v>1139</v>
      </c>
      <c r="E1141" s="2">
        <f t="shared" si="70"/>
        <v>65</v>
      </c>
      <c r="F1141" s="2">
        <f t="shared" si="71"/>
        <v>80</v>
      </c>
      <c r="G1141" s="2">
        <f t="shared" si="72"/>
        <v>72</v>
      </c>
    </row>
    <row r="1142" spans="1:7">
      <c r="A1142" s="2">
        <v>1140</v>
      </c>
      <c r="B1142" s="98">
        <f t="shared" si="69"/>
        <v>10.12916580968048</v>
      </c>
      <c r="C1142" s="98">
        <v>0.08</v>
      </c>
      <c r="D1142" s="2">
        <v>1140</v>
      </c>
      <c r="E1142" s="2">
        <f t="shared" si="70"/>
        <v>65</v>
      </c>
      <c r="F1142" s="2">
        <f t="shared" si="71"/>
        <v>80</v>
      </c>
      <c r="G1142" s="2">
        <f t="shared" si="72"/>
        <v>72</v>
      </c>
    </row>
    <row r="1143" spans="1:7">
      <c r="A1143" s="2">
        <v>1141</v>
      </c>
      <c r="B1143" s="98">
        <f t="shared" si="69"/>
        <v>10.13360745243272</v>
      </c>
      <c r="C1143" s="98">
        <v>0.08</v>
      </c>
      <c r="D1143" s="2">
        <v>1141</v>
      </c>
      <c r="E1143" s="2">
        <f t="shared" si="70"/>
        <v>65</v>
      </c>
      <c r="F1143" s="2">
        <f t="shared" si="71"/>
        <v>80</v>
      </c>
      <c r="G1143" s="2">
        <f t="shared" si="72"/>
        <v>72</v>
      </c>
    </row>
    <row r="1144" spans="1:7">
      <c r="A1144" s="2">
        <v>1142</v>
      </c>
      <c r="B1144" s="98">
        <f t="shared" si="69"/>
        <v>10.138047149229481</v>
      </c>
      <c r="C1144" s="98">
        <v>0.08</v>
      </c>
      <c r="D1144" s="2">
        <v>1142</v>
      </c>
      <c r="E1144" s="2">
        <f t="shared" si="70"/>
        <v>65</v>
      </c>
      <c r="F1144" s="2">
        <f t="shared" si="71"/>
        <v>80</v>
      </c>
      <c r="G1144" s="2">
        <f t="shared" si="72"/>
        <v>72</v>
      </c>
    </row>
    <row r="1145" spans="1:7">
      <c r="A1145" s="2">
        <v>1143</v>
      </c>
      <c r="B1145" s="98">
        <f t="shared" si="69"/>
        <v>10.14248490262618</v>
      </c>
      <c r="C1145" s="98">
        <v>0.08</v>
      </c>
      <c r="D1145" s="2">
        <v>1143</v>
      </c>
      <c r="E1145" s="2">
        <f t="shared" si="70"/>
        <v>65</v>
      </c>
      <c r="F1145" s="2">
        <f t="shared" si="71"/>
        <v>80</v>
      </c>
      <c r="G1145" s="2">
        <f t="shared" si="72"/>
        <v>72</v>
      </c>
    </row>
    <row r="1146" spans="1:7">
      <c r="A1146" s="2">
        <v>1144</v>
      </c>
      <c r="B1146" s="98">
        <f t="shared" si="69"/>
        <v>10.146920715172657</v>
      </c>
      <c r="C1146" s="98">
        <v>0.08</v>
      </c>
      <c r="D1146" s="2">
        <v>1144</v>
      </c>
      <c r="E1146" s="2">
        <f t="shared" si="70"/>
        <v>65</v>
      </c>
      <c r="F1146" s="2">
        <f t="shared" si="71"/>
        <v>80</v>
      </c>
      <c r="G1146" s="2">
        <f t="shared" si="72"/>
        <v>72</v>
      </c>
    </row>
    <row r="1147" spans="1:7">
      <c r="A1147" s="2">
        <v>1145</v>
      </c>
      <c r="B1147" s="98">
        <f t="shared" si="69"/>
        <v>10.151354589413179</v>
      </c>
      <c r="C1147" s="98">
        <v>0.08</v>
      </c>
      <c r="D1147" s="2">
        <v>1145</v>
      </c>
      <c r="E1147" s="2">
        <f t="shared" si="70"/>
        <v>65</v>
      </c>
      <c r="F1147" s="2">
        <f t="shared" si="71"/>
        <v>80</v>
      </c>
      <c r="G1147" s="2">
        <f t="shared" si="72"/>
        <v>72</v>
      </c>
    </row>
    <row r="1148" spans="1:7">
      <c r="A1148" s="2">
        <v>1146</v>
      </c>
      <c r="B1148" s="98">
        <f t="shared" si="69"/>
        <v>10.155786527886454</v>
      </c>
      <c r="C1148" s="98">
        <v>0.08</v>
      </c>
      <c r="D1148" s="2">
        <v>1146</v>
      </c>
      <c r="E1148" s="2">
        <f t="shared" si="70"/>
        <v>65</v>
      </c>
      <c r="F1148" s="2">
        <f t="shared" si="71"/>
        <v>80</v>
      </c>
      <c r="G1148" s="2">
        <f t="shared" si="72"/>
        <v>72</v>
      </c>
    </row>
    <row r="1149" spans="1:7">
      <c r="A1149" s="2">
        <v>1147</v>
      </c>
      <c r="B1149" s="98">
        <f t="shared" si="69"/>
        <v>10.160216533125659</v>
      </c>
      <c r="C1149" s="98">
        <v>0.08</v>
      </c>
      <c r="D1149" s="2">
        <v>1147</v>
      </c>
      <c r="E1149" s="2">
        <f t="shared" si="70"/>
        <v>65</v>
      </c>
      <c r="F1149" s="2">
        <f t="shared" si="71"/>
        <v>80</v>
      </c>
      <c r="G1149" s="2">
        <f t="shared" si="72"/>
        <v>72</v>
      </c>
    </row>
    <row r="1150" spans="1:7">
      <c r="A1150" s="2">
        <v>1148</v>
      </c>
      <c r="B1150" s="98">
        <f t="shared" si="69"/>
        <v>10.164644607658449</v>
      </c>
      <c r="C1150" s="98">
        <v>0.08</v>
      </c>
      <c r="D1150" s="2">
        <v>1148</v>
      </c>
      <c r="E1150" s="2">
        <f t="shared" si="70"/>
        <v>65</v>
      </c>
      <c r="F1150" s="2">
        <f t="shared" si="71"/>
        <v>80</v>
      </c>
      <c r="G1150" s="2">
        <f t="shared" si="72"/>
        <v>72</v>
      </c>
    </row>
    <row r="1151" spans="1:7">
      <c r="A1151" s="2">
        <v>1149</v>
      </c>
      <c r="B1151" s="98">
        <f t="shared" si="69"/>
        <v>10.169070754006976</v>
      </c>
      <c r="C1151" s="98">
        <v>0.08</v>
      </c>
      <c r="D1151" s="2">
        <v>1149</v>
      </c>
      <c r="E1151" s="2">
        <f t="shared" si="70"/>
        <v>65</v>
      </c>
      <c r="F1151" s="2">
        <f t="shared" si="71"/>
        <v>80</v>
      </c>
      <c r="G1151" s="2">
        <f t="shared" si="72"/>
        <v>72</v>
      </c>
    </row>
    <row r="1152" spans="1:7">
      <c r="A1152" s="2">
        <v>1150</v>
      </c>
      <c r="B1152" s="98">
        <f t="shared" si="69"/>
        <v>10.173494974687902</v>
      </c>
      <c r="C1152" s="98">
        <v>0.08</v>
      </c>
      <c r="D1152" s="2">
        <v>1150</v>
      </c>
      <c r="E1152" s="2">
        <f t="shared" si="70"/>
        <v>65</v>
      </c>
      <c r="F1152" s="2">
        <f t="shared" si="71"/>
        <v>80</v>
      </c>
      <c r="G1152" s="2">
        <f t="shared" si="72"/>
        <v>72</v>
      </c>
    </row>
    <row r="1153" spans="1:7">
      <c r="A1153" s="2">
        <v>1151</v>
      </c>
      <c r="B1153" s="98">
        <f t="shared" si="69"/>
        <v>10.177917272212424</v>
      </c>
      <c r="C1153" s="98">
        <v>0.08</v>
      </c>
      <c r="D1153" s="2">
        <v>1151</v>
      </c>
      <c r="E1153" s="2">
        <f t="shared" si="70"/>
        <v>65</v>
      </c>
      <c r="F1153" s="2">
        <f t="shared" si="71"/>
        <v>80</v>
      </c>
      <c r="G1153" s="2">
        <f t="shared" si="72"/>
        <v>72</v>
      </c>
    </row>
    <row r="1154" spans="1:7">
      <c r="A1154" s="2">
        <v>1152</v>
      </c>
      <c r="B1154" s="98">
        <f t="shared" si="69"/>
        <v>10.182337649086284</v>
      </c>
      <c r="C1154" s="98">
        <v>0.08</v>
      </c>
      <c r="D1154" s="2">
        <v>1152</v>
      </c>
      <c r="E1154" s="2">
        <f t="shared" si="70"/>
        <v>65</v>
      </c>
      <c r="F1154" s="2">
        <f t="shared" si="71"/>
        <v>80</v>
      </c>
      <c r="G1154" s="2">
        <f t="shared" si="72"/>
        <v>72</v>
      </c>
    </row>
    <row r="1155" spans="1:7">
      <c r="A1155" s="2">
        <v>1153</v>
      </c>
      <c r="B1155" s="98">
        <f t="shared" ref="B1155:B1218" si="73">0.3*SQRT(A1155)</f>
        <v>10.186756107809787</v>
      </c>
      <c r="C1155" s="98">
        <v>0.08</v>
      </c>
      <c r="D1155" s="2">
        <v>1153</v>
      </c>
      <c r="E1155" s="2">
        <f t="shared" ref="E1155:E1218" si="74">IF(A1155&lt;0.4,15,IF(A1155&lt;3,20,IF(A1155&lt;15,25,IF(A1155&lt;43,32,IF(A1155&lt;100,40,IF(A1155&lt;450,50,IF(A1155&lt;1300,65,IF(A1155&lt;3500,80,IF(A1155&lt;12000,100)))))))))</f>
        <v>65</v>
      </c>
      <c r="F1155" s="2">
        <f t="shared" si="71"/>
        <v>80</v>
      </c>
      <c r="G1155" s="2">
        <f t="shared" si="72"/>
        <v>72</v>
      </c>
    </row>
    <row r="1156" spans="1:7">
      <c r="A1156" s="2">
        <v>1154</v>
      </c>
      <c r="B1156" s="98">
        <f t="shared" si="73"/>
        <v>10.191172650877817</v>
      </c>
      <c r="C1156" s="98">
        <v>0.08</v>
      </c>
      <c r="D1156" s="2">
        <v>1154</v>
      </c>
      <c r="E1156" s="2">
        <f t="shared" si="74"/>
        <v>65</v>
      </c>
      <c r="F1156" s="2">
        <f t="shared" ref="F1156:F1219" si="75">IF(G1156&lt;15,15,IF(G1156&lt;20,20,IF(G1156&lt;=25,25,IF(G1156&lt;=32,32,IF(G1156&lt;=40,40,IF(G1156&lt;=50,50,IF(G1156&lt;=65,65,IF(G1156&lt;=80,80,IF(G1156&lt;=100,100)))))))))</f>
        <v>80</v>
      </c>
      <c r="G1156" s="2">
        <f t="shared" si="72"/>
        <v>72</v>
      </c>
    </row>
    <row r="1157" spans="1:7">
      <c r="A1157" s="2">
        <v>1155</v>
      </c>
      <c r="B1157" s="98">
        <f t="shared" si="73"/>
        <v>10.195587280779858</v>
      </c>
      <c r="C1157" s="98">
        <v>0.08</v>
      </c>
      <c r="D1157" s="2">
        <v>1155</v>
      </c>
      <c r="E1157" s="2">
        <f t="shared" si="74"/>
        <v>65</v>
      </c>
      <c r="F1157" s="2">
        <f t="shared" si="75"/>
        <v>80</v>
      </c>
      <c r="G1157" s="2">
        <f t="shared" si="72"/>
        <v>72</v>
      </c>
    </row>
    <row r="1158" spans="1:7">
      <c r="A1158" s="2">
        <v>1156</v>
      </c>
      <c r="B1158" s="98">
        <f t="shared" si="73"/>
        <v>10.199999999999999</v>
      </c>
      <c r="C1158" s="98">
        <v>0.08</v>
      </c>
      <c r="D1158" s="2">
        <v>1156</v>
      </c>
      <c r="E1158" s="2">
        <f t="shared" si="74"/>
        <v>65</v>
      </c>
      <c r="F1158" s="2">
        <f t="shared" si="75"/>
        <v>80</v>
      </c>
      <c r="G1158" s="2">
        <f t="shared" si="72"/>
        <v>72</v>
      </c>
    </row>
    <row r="1159" spans="1:7">
      <c r="A1159" s="2">
        <v>1157</v>
      </c>
      <c r="B1159" s="98">
        <f t="shared" si="73"/>
        <v>10.20441081101697</v>
      </c>
      <c r="C1159" s="98">
        <v>0.08</v>
      </c>
      <c r="D1159" s="2">
        <v>1157</v>
      </c>
      <c r="E1159" s="2">
        <f t="shared" si="74"/>
        <v>65</v>
      </c>
      <c r="F1159" s="2">
        <f t="shared" si="75"/>
        <v>80</v>
      </c>
      <c r="G1159" s="2">
        <f t="shared" si="72"/>
        <v>72</v>
      </c>
    </row>
    <row r="1160" spans="1:7">
      <c r="A1160" s="2">
        <v>1158</v>
      </c>
      <c r="B1160" s="98">
        <f t="shared" si="73"/>
        <v>10.208819716304133</v>
      </c>
      <c r="C1160" s="98">
        <v>0.08</v>
      </c>
      <c r="D1160" s="2">
        <v>1158</v>
      </c>
      <c r="E1160" s="2">
        <f t="shared" si="74"/>
        <v>65</v>
      </c>
      <c r="F1160" s="2">
        <f t="shared" si="75"/>
        <v>80</v>
      </c>
      <c r="G1160" s="2">
        <f t="shared" si="72"/>
        <v>72</v>
      </c>
    </row>
    <row r="1161" spans="1:7">
      <c r="A1161" s="2">
        <v>1159</v>
      </c>
      <c r="B1161" s="98">
        <f t="shared" si="73"/>
        <v>10.213226718329521</v>
      </c>
      <c r="C1161" s="98">
        <v>0.08</v>
      </c>
      <c r="D1161" s="2">
        <v>1159</v>
      </c>
      <c r="E1161" s="2">
        <f t="shared" si="74"/>
        <v>65</v>
      </c>
      <c r="F1161" s="2">
        <f t="shared" si="75"/>
        <v>80</v>
      </c>
      <c r="G1161" s="2">
        <f t="shared" si="72"/>
        <v>72</v>
      </c>
    </row>
    <row r="1162" spans="1:7">
      <c r="A1162" s="2">
        <v>1160</v>
      </c>
      <c r="B1162" s="98">
        <f t="shared" si="73"/>
        <v>10.217631819555841</v>
      </c>
      <c r="C1162" s="98">
        <v>0.08</v>
      </c>
      <c r="D1162" s="2">
        <v>1160</v>
      </c>
      <c r="E1162" s="2">
        <f t="shared" si="74"/>
        <v>65</v>
      </c>
      <c r="F1162" s="2">
        <f t="shared" si="75"/>
        <v>80</v>
      </c>
      <c r="G1162" s="2">
        <f t="shared" si="72"/>
        <v>72</v>
      </c>
    </row>
    <row r="1163" spans="1:7">
      <c r="A1163" s="2">
        <v>1161</v>
      </c>
      <c r="B1163" s="98">
        <f t="shared" si="73"/>
        <v>10.222035022440492</v>
      </c>
      <c r="C1163" s="98">
        <v>0.08</v>
      </c>
      <c r="D1163" s="2">
        <v>1161</v>
      </c>
      <c r="E1163" s="2">
        <f t="shared" si="74"/>
        <v>65</v>
      </c>
      <c r="F1163" s="2">
        <f t="shared" si="75"/>
        <v>80</v>
      </c>
      <c r="G1163" s="2">
        <f t="shared" si="72"/>
        <v>72</v>
      </c>
    </row>
    <row r="1164" spans="1:7">
      <c r="A1164" s="2">
        <v>1162</v>
      </c>
      <c r="B1164" s="98">
        <f t="shared" si="73"/>
        <v>10.226436329435586</v>
      </c>
      <c r="C1164" s="98">
        <v>0.08</v>
      </c>
      <c r="D1164" s="2">
        <v>1162</v>
      </c>
      <c r="E1164" s="2">
        <f t="shared" si="74"/>
        <v>65</v>
      </c>
      <c r="F1164" s="2">
        <f t="shared" si="75"/>
        <v>80</v>
      </c>
      <c r="G1164" s="2">
        <f t="shared" si="72"/>
        <v>72</v>
      </c>
    </row>
    <row r="1165" spans="1:7">
      <c r="A1165" s="2">
        <v>1163</v>
      </c>
      <c r="B1165" s="98">
        <f t="shared" si="73"/>
        <v>10.23083574298796</v>
      </c>
      <c r="C1165" s="98">
        <v>0.08</v>
      </c>
      <c r="D1165" s="2">
        <v>1163</v>
      </c>
      <c r="E1165" s="2">
        <f t="shared" si="74"/>
        <v>65</v>
      </c>
      <c r="F1165" s="2">
        <f t="shared" si="75"/>
        <v>80</v>
      </c>
      <c r="G1165" s="2">
        <f t="shared" si="72"/>
        <v>72</v>
      </c>
    </row>
    <row r="1166" spans="1:7">
      <c r="A1166" s="2">
        <v>1164</v>
      </c>
      <c r="B1166" s="98">
        <f t="shared" si="73"/>
        <v>10.235233265539188</v>
      </c>
      <c r="C1166" s="98">
        <v>0.08</v>
      </c>
      <c r="D1166" s="2">
        <v>1164</v>
      </c>
      <c r="E1166" s="2">
        <f t="shared" si="74"/>
        <v>65</v>
      </c>
      <c r="F1166" s="2">
        <f t="shared" si="75"/>
        <v>80</v>
      </c>
      <c r="G1166" s="2">
        <f t="shared" si="72"/>
        <v>72</v>
      </c>
    </row>
    <row r="1167" spans="1:7">
      <c r="A1167" s="2">
        <v>1165</v>
      </c>
      <c r="B1167" s="98">
        <f t="shared" si="73"/>
        <v>10.239628899525608</v>
      </c>
      <c r="C1167" s="98">
        <v>0.08</v>
      </c>
      <c r="D1167" s="2">
        <v>1165</v>
      </c>
      <c r="E1167" s="2">
        <f t="shared" si="74"/>
        <v>65</v>
      </c>
      <c r="F1167" s="2">
        <f t="shared" si="75"/>
        <v>80</v>
      </c>
      <c r="G1167" s="2">
        <f t="shared" si="72"/>
        <v>72</v>
      </c>
    </row>
    <row r="1168" spans="1:7">
      <c r="A1168" s="2">
        <v>1166</v>
      </c>
      <c r="B1168" s="98">
        <f t="shared" si="73"/>
        <v>10.244022647378324</v>
      </c>
      <c r="C1168" s="98">
        <v>0.08</v>
      </c>
      <c r="D1168" s="2">
        <v>1166</v>
      </c>
      <c r="E1168" s="2">
        <f t="shared" si="74"/>
        <v>65</v>
      </c>
      <c r="F1168" s="2">
        <f t="shared" si="75"/>
        <v>80</v>
      </c>
      <c r="G1168" s="2">
        <f t="shared" si="72"/>
        <v>72</v>
      </c>
    </row>
    <row r="1169" spans="1:7">
      <c r="A1169" s="2">
        <v>1167</v>
      </c>
      <c r="B1169" s="98">
        <f t="shared" si="73"/>
        <v>10.248414511523233</v>
      </c>
      <c r="C1169" s="98">
        <v>0.08</v>
      </c>
      <c r="D1169" s="2">
        <v>1167</v>
      </c>
      <c r="E1169" s="2">
        <f t="shared" si="74"/>
        <v>65</v>
      </c>
      <c r="F1169" s="2">
        <f t="shared" si="75"/>
        <v>80</v>
      </c>
      <c r="G1169" s="2">
        <f t="shared" si="72"/>
        <v>72</v>
      </c>
    </row>
    <row r="1170" spans="1:7">
      <c r="A1170" s="2">
        <v>1168</v>
      </c>
      <c r="B1170" s="98">
        <f t="shared" si="73"/>
        <v>10.252804494381037</v>
      </c>
      <c r="C1170" s="98">
        <v>0.08</v>
      </c>
      <c r="D1170" s="2">
        <v>1168</v>
      </c>
      <c r="E1170" s="2">
        <f t="shared" si="74"/>
        <v>65</v>
      </c>
      <c r="F1170" s="2">
        <f t="shared" si="75"/>
        <v>80</v>
      </c>
      <c r="G1170" s="2">
        <f t="shared" si="72"/>
        <v>72</v>
      </c>
    </row>
    <row r="1171" spans="1:7">
      <c r="A1171" s="2">
        <v>1169</v>
      </c>
      <c r="B1171" s="98">
        <f t="shared" si="73"/>
        <v>10.257192598367254</v>
      </c>
      <c r="C1171" s="98">
        <v>0.08</v>
      </c>
      <c r="D1171" s="2">
        <v>1169</v>
      </c>
      <c r="E1171" s="2">
        <f t="shared" si="74"/>
        <v>65</v>
      </c>
      <c r="F1171" s="2">
        <f t="shared" si="75"/>
        <v>80</v>
      </c>
      <c r="G1171" s="2">
        <f t="shared" si="72"/>
        <v>72</v>
      </c>
    </row>
    <row r="1172" spans="1:7">
      <c r="A1172" s="2">
        <v>1170</v>
      </c>
      <c r="B1172" s="98">
        <f t="shared" si="73"/>
        <v>10.261578825892242</v>
      </c>
      <c r="C1172" s="98">
        <v>0.08</v>
      </c>
      <c r="D1172" s="2">
        <v>1170</v>
      </c>
      <c r="E1172" s="2">
        <f t="shared" si="74"/>
        <v>65</v>
      </c>
      <c r="F1172" s="2">
        <f t="shared" si="75"/>
        <v>80</v>
      </c>
      <c r="G1172" s="2">
        <f t="shared" si="72"/>
        <v>72</v>
      </c>
    </row>
    <row r="1173" spans="1:7">
      <c r="A1173" s="2">
        <v>1171</v>
      </c>
      <c r="B1173" s="98">
        <f t="shared" si="73"/>
        <v>10.265963179361203</v>
      </c>
      <c r="C1173" s="98">
        <v>0.08</v>
      </c>
      <c r="D1173" s="2">
        <v>1171</v>
      </c>
      <c r="E1173" s="2">
        <f t="shared" si="74"/>
        <v>65</v>
      </c>
      <c r="F1173" s="2">
        <f t="shared" si="75"/>
        <v>80</v>
      </c>
      <c r="G1173" s="2">
        <f t="shared" si="72"/>
        <v>72</v>
      </c>
    </row>
    <row r="1174" spans="1:7">
      <c r="A1174" s="2">
        <v>1172</v>
      </c>
      <c r="B1174" s="98">
        <f t="shared" si="73"/>
        <v>10.270345661174213</v>
      </c>
      <c r="C1174" s="98">
        <v>0.08</v>
      </c>
      <c r="D1174" s="2">
        <v>1172</v>
      </c>
      <c r="E1174" s="2">
        <f t="shared" si="74"/>
        <v>65</v>
      </c>
      <c r="F1174" s="2">
        <f t="shared" si="75"/>
        <v>80</v>
      </c>
      <c r="G1174" s="2">
        <f t="shared" si="72"/>
        <v>72</v>
      </c>
    </row>
    <row r="1175" spans="1:7">
      <c r="A1175" s="2">
        <v>1173</v>
      </c>
      <c r="B1175" s="98">
        <f t="shared" si="73"/>
        <v>10.274726273726225</v>
      </c>
      <c r="C1175" s="98">
        <v>0.08</v>
      </c>
      <c r="D1175" s="2">
        <v>1173</v>
      </c>
      <c r="E1175" s="2">
        <f t="shared" si="74"/>
        <v>65</v>
      </c>
      <c r="F1175" s="2">
        <f t="shared" si="75"/>
        <v>80</v>
      </c>
      <c r="G1175" s="2">
        <f t="shared" si="72"/>
        <v>72</v>
      </c>
    </row>
    <row r="1176" spans="1:7">
      <c r="A1176" s="2">
        <v>1174</v>
      </c>
      <c r="B1176" s="98">
        <f t="shared" si="73"/>
        <v>10.279105019407089</v>
      </c>
      <c r="C1176" s="98">
        <v>0.08</v>
      </c>
      <c r="D1176" s="2">
        <v>1174</v>
      </c>
      <c r="E1176" s="2">
        <f t="shared" si="74"/>
        <v>65</v>
      </c>
      <c r="F1176" s="2">
        <f t="shared" si="75"/>
        <v>80</v>
      </c>
      <c r="G1176" s="2">
        <f t="shared" si="72"/>
        <v>72</v>
      </c>
    </row>
    <row r="1177" spans="1:7">
      <c r="A1177" s="2">
        <v>1175</v>
      </c>
      <c r="B1177" s="98">
        <f t="shared" si="73"/>
        <v>10.283481900601567</v>
      </c>
      <c r="C1177" s="98">
        <v>0.08</v>
      </c>
      <c r="D1177" s="2">
        <v>1175</v>
      </c>
      <c r="E1177" s="2">
        <f t="shared" si="74"/>
        <v>65</v>
      </c>
      <c r="F1177" s="2">
        <f t="shared" si="75"/>
        <v>80</v>
      </c>
      <c r="G1177" s="2">
        <f t="shared" si="72"/>
        <v>72</v>
      </c>
    </row>
    <row r="1178" spans="1:7">
      <c r="A1178" s="2">
        <v>1176</v>
      </c>
      <c r="B1178" s="98">
        <f t="shared" si="73"/>
        <v>10.287856919689348</v>
      </c>
      <c r="C1178" s="98">
        <v>0.08</v>
      </c>
      <c r="D1178" s="2">
        <v>1176</v>
      </c>
      <c r="E1178" s="2">
        <f t="shared" si="74"/>
        <v>65</v>
      </c>
      <c r="F1178" s="2">
        <f t="shared" si="75"/>
        <v>80</v>
      </c>
      <c r="G1178" s="2">
        <f t="shared" si="72"/>
        <v>72</v>
      </c>
    </row>
    <row r="1179" spans="1:7">
      <c r="A1179" s="2">
        <v>1177</v>
      </c>
      <c r="B1179" s="98">
        <f t="shared" si="73"/>
        <v>10.292230079045066</v>
      </c>
      <c r="C1179" s="98">
        <v>0.08</v>
      </c>
      <c r="D1179" s="2">
        <v>1177</v>
      </c>
      <c r="E1179" s="2">
        <f t="shared" si="74"/>
        <v>65</v>
      </c>
      <c r="F1179" s="2">
        <f t="shared" si="75"/>
        <v>80</v>
      </c>
      <c r="G1179" s="2">
        <f t="shared" si="72"/>
        <v>72</v>
      </c>
    </row>
    <row r="1180" spans="1:7">
      <c r="A1180" s="2">
        <v>1178</v>
      </c>
      <c r="B1180" s="98">
        <f t="shared" si="73"/>
        <v>10.296601381038307</v>
      </c>
      <c r="C1180" s="98">
        <v>0.08</v>
      </c>
      <c r="D1180" s="2">
        <v>1178</v>
      </c>
      <c r="E1180" s="2">
        <f t="shared" si="74"/>
        <v>65</v>
      </c>
      <c r="F1180" s="2">
        <f t="shared" si="75"/>
        <v>80</v>
      </c>
      <c r="G1180" s="2">
        <f t="shared" si="72"/>
        <v>72</v>
      </c>
    </row>
    <row r="1181" spans="1:7">
      <c r="A1181" s="2">
        <v>1179</v>
      </c>
      <c r="B1181" s="98">
        <f t="shared" si="73"/>
        <v>10.300970828033638</v>
      </c>
      <c r="C1181" s="98">
        <v>0.08</v>
      </c>
      <c r="D1181" s="2">
        <v>1179</v>
      </c>
      <c r="E1181" s="2">
        <f t="shared" si="74"/>
        <v>65</v>
      </c>
      <c r="F1181" s="2">
        <f t="shared" si="75"/>
        <v>80</v>
      </c>
      <c r="G1181" s="2">
        <f t="shared" si="72"/>
        <v>72</v>
      </c>
    </row>
    <row r="1182" spans="1:7">
      <c r="A1182" s="2">
        <v>1180</v>
      </c>
      <c r="B1182" s="98">
        <f t="shared" si="73"/>
        <v>10.3053384223906</v>
      </c>
      <c r="C1182" s="98">
        <v>0.08</v>
      </c>
      <c r="D1182" s="2">
        <v>1180</v>
      </c>
      <c r="E1182" s="2">
        <f t="shared" si="74"/>
        <v>65</v>
      </c>
      <c r="F1182" s="2">
        <f t="shared" si="75"/>
        <v>80</v>
      </c>
      <c r="G1182" s="2">
        <f t="shared" si="72"/>
        <v>72</v>
      </c>
    </row>
    <row r="1183" spans="1:7">
      <c r="A1183" s="2">
        <v>1181</v>
      </c>
      <c r="B1183" s="98">
        <f t="shared" si="73"/>
        <v>10.309704166463748</v>
      </c>
      <c r="C1183" s="98">
        <v>0.08</v>
      </c>
      <c r="D1183" s="2">
        <v>1181</v>
      </c>
      <c r="E1183" s="2">
        <f t="shared" si="74"/>
        <v>65</v>
      </c>
      <c r="F1183" s="2">
        <f t="shared" si="75"/>
        <v>80</v>
      </c>
      <c r="G1183" s="2">
        <f t="shared" si="72"/>
        <v>72</v>
      </c>
    </row>
    <row r="1184" spans="1:7">
      <c r="A1184" s="2">
        <v>1182</v>
      </c>
      <c r="B1184" s="98">
        <f t="shared" si="73"/>
        <v>10.314068062602649</v>
      </c>
      <c r="C1184" s="98">
        <v>0.08</v>
      </c>
      <c r="D1184" s="2">
        <v>1182</v>
      </c>
      <c r="E1184" s="2">
        <f t="shared" si="74"/>
        <v>65</v>
      </c>
      <c r="F1184" s="2">
        <f t="shared" si="75"/>
        <v>80</v>
      </c>
      <c r="G1184" s="2">
        <f t="shared" si="72"/>
        <v>72</v>
      </c>
    </row>
    <row r="1185" spans="1:7">
      <c r="A1185" s="2">
        <v>1183</v>
      </c>
      <c r="B1185" s="98">
        <f t="shared" si="73"/>
        <v>10.318430113151903</v>
      </c>
      <c r="C1185" s="98">
        <v>0.08</v>
      </c>
      <c r="D1185" s="2">
        <v>1183</v>
      </c>
      <c r="E1185" s="2">
        <f t="shared" si="74"/>
        <v>65</v>
      </c>
      <c r="F1185" s="2">
        <f t="shared" si="75"/>
        <v>80</v>
      </c>
      <c r="G1185" s="2">
        <f t="shared" si="72"/>
        <v>72</v>
      </c>
    </row>
    <row r="1186" spans="1:7">
      <c r="A1186" s="2">
        <v>1184</v>
      </c>
      <c r="B1186" s="98">
        <f t="shared" si="73"/>
        <v>10.322790320451151</v>
      </c>
      <c r="C1186" s="98">
        <v>0.08</v>
      </c>
      <c r="D1186" s="2">
        <v>1184</v>
      </c>
      <c r="E1186" s="2">
        <f t="shared" si="74"/>
        <v>65</v>
      </c>
      <c r="F1186" s="2">
        <f t="shared" si="75"/>
        <v>80</v>
      </c>
      <c r="G1186" s="2">
        <f t="shared" si="72"/>
        <v>72</v>
      </c>
    </row>
    <row r="1187" spans="1:7">
      <c r="A1187" s="2">
        <v>1185</v>
      </c>
      <c r="B1187" s="98">
        <f t="shared" si="73"/>
        <v>10.327148686835104</v>
      </c>
      <c r="C1187" s="98">
        <v>0.08</v>
      </c>
      <c r="D1187" s="2">
        <v>1185</v>
      </c>
      <c r="E1187" s="2">
        <f t="shared" si="74"/>
        <v>65</v>
      </c>
      <c r="F1187" s="2">
        <f t="shared" si="75"/>
        <v>80</v>
      </c>
      <c r="G1187" s="2">
        <f t="shared" si="72"/>
        <v>72</v>
      </c>
    </row>
    <row r="1188" spans="1:7">
      <c r="A1188" s="2">
        <v>1186</v>
      </c>
      <c r="B1188" s="98">
        <f t="shared" si="73"/>
        <v>10.331505214633538</v>
      </c>
      <c r="C1188" s="98">
        <v>0.08</v>
      </c>
      <c r="D1188" s="2">
        <v>1186</v>
      </c>
      <c r="E1188" s="2">
        <f t="shared" si="74"/>
        <v>65</v>
      </c>
      <c r="F1188" s="2">
        <f t="shared" si="75"/>
        <v>80</v>
      </c>
      <c r="G1188" s="2">
        <f t="shared" si="72"/>
        <v>72</v>
      </c>
    </row>
    <row r="1189" spans="1:7">
      <c r="A1189" s="2">
        <v>1187</v>
      </c>
      <c r="B1189" s="98">
        <f t="shared" si="73"/>
        <v>10.335859906171329</v>
      </c>
      <c r="C1189" s="98">
        <v>0.08</v>
      </c>
      <c r="D1189" s="2">
        <v>1187</v>
      </c>
      <c r="E1189" s="2">
        <f t="shared" si="74"/>
        <v>65</v>
      </c>
      <c r="F1189" s="2">
        <f t="shared" si="75"/>
        <v>80</v>
      </c>
      <c r="G1189" s="2">
        <f t="shared" si="72"/>
        <v>72</v>
      </c>
    </row>
    <row r="1190" spans="1:7">
      <c r="A1190" s="2">
        <v>1188</v>
      </c>
      <c r="B1190" s="98">
        <f t="shared" si="73"/>
        <v>10.34021276376845</v>
      </c>
      <c r="C1190" s="98">
        <v>0.08</v>
      </c>
      <c r="D1190" s="2">
        <v>1188</v>
      </c>
      <c r="E1190" s="2">
        <f t="shared" si="74"/>
        <v>65</v>
      </c>
      <c r="F1190" s="2">
        <f t="shared" si="75"/>
        <v>80</v>
      </c>
      <c r="G1190" s="2">
        <f t="shared" si="72"/>
        <v>72</v>
      </c>
    </row>
    <row r="1191" spans="1:7">
      <c r="A1191" s="2">
        <v>1189</v>
      </c>
      <c r="B1191" s="98">
        <f t="shared" si="73"/>
        <v>10.344563789739999</v>
      </c>
      <c r="C1191" s="98">
        <v>0.08</v>
      </c>
      <c r="D1191" s="2">
        <v>1189</v>
      </c>
      <c r="E1191" s="2">
        <f t="shared" si="74"/>
        <v>65</v>
      </c>
      <c r="F1191" s="2">
        <f t="shared" si="75"/>
        <v>80</v>
      </c>
      <c r="G1191" s="2">
        <f t="shared" si="72"/>
        <v>72</v>
      </c>
    </row>
    <row r="1192" spans="1:7">
      <c r="A1192" s="2">
        <v>1190</v>
      </c>
      <c r="B1192" s="98">
        <f t="shared" si="73"/>
        <v>10.348912986396202</v>
      </c>
      <c r="C1192" s="98">
        <v>0.08</v>
      </c>
      <c r="D1192" s="2">
        <v>1190</v>
      </c>
      <c r="E1192" s="2">
        <f t="shared" si="74"/>
        <v>65</v>
      </c>
      <c r="F1192" s="2">
        <f t="shared" si="75"/>
        <v>80</v>
      </c>
      <c r="G1192" s="2">
        <f t="shared" si="72"/>
        <v>72</v>
      </c>
    </row>
    <row r="1193" spans="1:7">
      <c r="A1193" s="2">
        <v>1191</v>
      </c>
      <c r="B1193" s="98">
        <f t="shared" si="73"/>
        <v>10.353260356042437</v>
      </c>
      <c r="C1193" s="98">
        <v>0.08</v>
      </c>
      <c r="D1193" s="2">
        <v>1191</v>
      </c>
      <c r="E1193" s="2">
        <f t="shared" si="74"/>
        <v>65</v>
      </c>
      <c r="F1193" s="2">
        <f t="shared" si="75"/>
        <v>80</v>
      </c>
      <c r="G1193" s="2">
        <f t="shared" si="72"/>
        <v>72</v>
      </c>
    </row>
    <row r="1194" spans="1:7">
      <c r="A1194" s="2">
        <v>1192</v>
      </c>
      <c r="B1194" s="98">
        <f t="shared" si="73"/>
        <v>10.357605900979241</v>
      </c>
      <c r="C1194" s="98">
        <v>0.08</v>
      </c>
      <c r="D1194" s="2">
        <v>1192</v>
      </c>
      <c r="E1194" s="2">
        <f t="shared" si="74"/>
        <v>65</v>
      </c>
      <c r="F1194" s="2">
        <f t="shared" si="75"/>
        <v>80</v>
      </c>
      <c r="G1194" s="2">
        <f t="shared" si="72"/>
        <v>72</v>
      </c>
    </row>
    <row r="1195" spans="1:7">
      <c r="A1195" s="2">
        <v>1193</v>
      </c>
      <c r="B1195" s="98">
        <f t="shared" si="73"/>
        <v>10.361949623502325</v>
      </c>
      <c r="C1195" s="98">
        <v>0.08</v>
      </c>
      <c r="D1195" s="2">
        <v>1193</v>
      </c>
      <c r="E1195" s="2">
        <f t="shared" si="74"/>
        <v>65</v>
      </c>
      <c r="F1195" s="2">
        <f t="shared" si="75"/>
        <v>80</v>
      </c>
      <c r="G1195" s="2">
        <f t="shared" ref="G1195:G1258" si="76">ROUNDUP(1000*((B1195/1000)/(55.934*C1195^0.571))^(1/2.714),0)</f>
        <v>72</v>
      </c>
    </row>
    <row r="1196" spans="1:7">
      <c r="A1196" s="2">
        <v>1194</v>
      </c>
      <c r="B1196" s="98">
        <f t="shared" si="73"/>
        <v>10.366291525902597</v>
      </c>
      <c r="C1196" s="98">
        <v>0.08</v>
      </c>
      <c r="D1196" s="2">
        <v>1194</v>
      </c>
      <c r="E1196" s="2">
        <f t="shared" si="74"/>
        <v>65</v>
      </c>
      <c r="F1196" s="2">
        <f t="shared" si="75"/>
        <v>80</v>
      </c>
      <c r="G1196" s="2">
        <f t="shared" si="76"/>
        <v>72</v>
      </c>
    </row>
    <row r="1197" spans="1:7">
      <c r="A1197" s="2">
        <v>1195</v>
      </c>
      <c r="B1197" s="98">
        <f t="shared" si="73"/>
        <v>10.370631610466162</v>
      </c>
      <c r="C1197" s="98">
        <v>0.08</v>
      </c>
      <c r="D1197" s="2">
        <v>1195</v>
      </c>
      <c r="E1197" s="2">
        <f t="shared" si="74"/>
        <v>65</v>
      </c>
      <c r="F1197" s="2">
        <f t="shared" si="75"/>
        <v>80</v>
      </c>
      <c r="G1197" s="2">
        <f t="shared" si="76"/>
        <v>72</v>
      </c>
    </row>
    <row r="1198" spans="1:7">
      <c r="A1198" s="2">
        <v>1196</v>
      </c>
      <c r="B1198" s="98">
        <f t="shared" si="73"/>
        <v>10.374969879474349</v>
      </c>
      <c r="C1198" s="98">
        <v>0.08</v>
      </c>
      <c r="D1198" s="2">
        <v>1196</v>
      </c>
      <c r="E1198" s="2">
        <f t="shared" si="74"/>
        <v>65</v>
      </c>
      <c r="F1198" s="2">
        <f t="shared" si="75"/>
        <v>80</v>
      </c>
      <c r="G1198" s="2">
        <f t="shared" si="76"/>
        <v>72</v>
      </c>
    </row>
    <row r="1199" spans="1:7">
      <c r="A1199" s="2">
        <v>1197</v>
      </c>
      <c r="B1199" s="98">
        <f t="shared" si="73"/>
        <v>10.379306335203715</v>
      </c>
      <c r="C1199" s="98">
        <v>0.08</v>
      </c>
      <c r="D1199" s="2">
        <v>1197</v>
      </c>
      <c r="E1199" s="2">
        <f t="shared" si="74"/>
        <v>65</v>
      </c>
      <c r="F1199" s="2">
        <f t="shared" si="75"/>
        <v>80</v>
      </c>
      <c r="G1199" s="2">
        <f t="shared" si="76"/>
        <v>72</v>
      </c>
    </row>
    <row r="1200" spans="1:7">
      <c r="A1200" s="2">
        <v>1198</v>
      </c>
      <c r="B1200" s="98">
        <f t="shared" si="73"/>
        <v>10.383640979926069</v>
      </c>
      <c r="C1200" s="98">
        <v>0.08</v>
      </c>
      <c r="D1200" s="2">
        <v>1198</v>
      </c>
      <c r="E1200" s="2">
        <f t="shared" si="74"/>
        <v>65</v>
      </c>
      <c r="F1200" s="2">
        <f t="shared" si="75"/>
        <v>80</v>
      </c>
      <c r="G1200" s="2">
        <f t="shared" si="76"/>
        <v>72</v>
      </c>
    </row>
    <row r="1201" spans="1:7">
      <c r="A1201" s="2">
        <v>1199</v>
      </c>
      <c r="B1201" s="98">
        <f t="shared" si="73"/>
        <v>10.38797381590847</v>
      </c>
      <c r="C1201" s="98">
        <v>0.08</v>
      </c>
      <c r="D1201" s="2">
        <v>1199</v>
      </c>
      <c r="E1201" s="2">
        <f t="shared" si="74"/>
        <v>65</v>
      </c>
      <c r="F1201" s="2">
        <f t="shared" si="75"/>
        <v>80</v>
      </c>
      <c r="G1201" s="2">
        <f t="shared" si="76"/>
        <v>72</v>
      </c>
    </row>
    <row r="1202" spans="1:7">
      <c r="A1202" s="2">
        <v>1200</v>
      </c>
      <c r="B1202" s="98">
        <f t="shared" si="73"/>
        <v>10.392304845413264</v>
      </c>
      <c r="C1202" s="98">
        <v>0.08</v>
      </c>
      <c r="D1202" s="2">
        <v>1200</v>
      </c>
      <c r="E1202" s="2">
        <f t="shared" si="74"/>
        <v>65</v>
      </c>
      <c r="F1202" s="2">
        <f t="shared" si="75"/>
        <v>80</v>
      </c>
      <c r="G1202" s="2">
        <f t="shared" si="76"/>
        <v>72</v>
      </c>
    </row>
    <row r="1203" spans="1:7">
      <c r="A1203" s="2">
        <v>1201</v>
      </c>
      <c r="B1203" s="98">
        <f t="shared" si="73"/>
        <v>10.396634070698074</v>
      </c>
      <c r="C1203" s="98">
        <v>0.08</v>
      </c>
      <c r="D1203" s="2">
        <v>1201</v>
      </c>
      <c r="E1203" s="2">
        <f t="shared" si="74"/>
        <v>65</v>
      </c>
      <c r="F1203" s="2">
        <f t="shared" si="75"/>
        <v>80</v>
      </c>
      <c r="G1203" s="2">
        <f t="shared" si="76"/>
        <v>72</v>
      </c>
    </row>
    <row r="1204" spans="1:7">
      <c r="A1204" s="2">
        <v>1202</v>
      </c>
      <c r="B1204" s="98">
        <f t="shared" si="73"/>
        <v>10.400961494015828</v>
      </c>
      <c r="C1204" s="98">
        <v>0.08</v>
      </c>
      <c r="D1204" s="2">
        <v>1202</v>
      </c>
      <c r="E1204" s="2">
        <f t="shared" si="74"/>
        <v>65</v>
      </c>
      <c r="F1204" s="2">
        <f t="shared" si="75"/>
        <v>80</v>
      </c>
      <c r="G1204" s="2">
        <f t="shared" si="76"/>
        <v>72</v>
      </c>
    </row>
    <row r="1205" spans="1:7">
      <c r="A1205" s="2">
        <v>1203</v>
      </c>
      <c r="B1205" s="98">
        <f t="shared" si="73"/>
        <v>10.405287117614774</v>
      </c>
      <c r="C1205" s="98">
        <v>0.08</v>
      </c>
      <c r="D1205" s="2">
        <v>1203</v>
      </c>
      <c r="E1205" s="2">
        <f t="shared" si="74"/>
        <v>65</v>
      </c>
      <c r="F1205" s="2">
        <f t="shared" si="75"/>
        <v>80</v>
      </c>
      <c r="G1205" s="2">
        <f t="shared" si="76"/>
        <v>72</v>
      </c>
    </row>
    <row r="1206" spans="1:7">
      <c r="A1206" s="2">
        <v>1204</v>
      </c>
      <c r="B1206" s="98">
        <f t="shared" si="73"/>
        <v>10.409610943738484</v>
      </c>
      <c r="C1206" s="98">
        <v>0.08</v>
      </c>
      <c r="D1206" s="2">
        <v>1204</v>
      </c>
      <c r="E1206" s="2">
        <f t="shared" si="74"/>
        <v>65</v>
      </c>
      <c r="F1206" s="2">
        <f t="shared" si="75"/>
        <v>80</v>
      </c>
      <c r="G1206" s="2">
        <f t="shared" si="76"/>
        <v>72</v>
      </c>
    </row>
    <row r="1207" spans="1:7">
      <c r="A1207" s="2">
        <v>1205</v>
      </c>
      <c r="B1207" s="98">
        <f t="shared" si="73"/>
        <v>10.413932974625869</v>
      </c>
      <c r="C1207" s="98">
        <v>0.08</v>
      </c>
      <c r="D1207" s="2">
        <v>1205</v>
      </c>
      <c r="E1207" s="2">
        <f t="shared" si="74"/>
        <v>65</v>
      </c>
      <c r="F1207" s="2">
        <f t="shared" si="75"/>
        <v>80</v>
      </c>
      <c r="G1207" s="2">
        <f t="shared" si="76"/>
        <v>72</v>
      </c>
    </row>
    <row r="1208" spans="1:7">
      <c r="A1208" s="2">
        <v>1206</v>
      </c>
      <c r="B1208" s="98">
        <f t="shared" si="73"/>
        <v>10.418253212511202</v>
      </c>
      <c r="C1208" s="98">
        <v>0.08</v>
      </c>
      <c r="D1208" s="2">
        <v>1206</v>
      </c>
      <c r="E1208" s="2">
        <f t="shared" si="74"/>
        <v>65</v>
      </c>
      <c r="F1208" s="2">
        <f t="shared" si="75"/>
        <v>80</v>
      </c>
      <c r="G1208" s="2">
        <f t="shared" si="76"/>
        <v>72</v>
      </c>
    </row>
    <row r="1209" spans="1:7">
      <c r="A1209" s="2">
        <v>1207</v>
      </c>
      <c r="B1209" s="98">
        <f t="shared" si="73"/>
        <v>10.422571659624124</v>
      </c>
      <c r="C1209" s="98">
        <v>0.08</v>
      </c>
      <c r="D1209" s="2">
        <v>1207</v>
      </c>
      <c r="E1209" s="2">
        <f t="shared" si="74"/>
        <v>65</v>
      </c>
      <c r="F1209" s="2">
        <f t="shared" si="75"/>
        <v>80</v>
      </c>
      <c r="G1209" s="2">
        <f t="shared" si="76"/>
        <v>72</v>
      </c>
    </row>
    <row r="1210" spans="1:7">
      <c r="A1210" s="2">
        <v>1208</v>
      </c>
      <c r="B1210" s="98">
        <f t="shared" si="73"/>
        <v>10.426888318189659</v>
      </c>
      <c r="C1210" s="98">
        <v>0.08</v>
      </c>
      <c r="D1210" s="2">
        <v>1208</v>
      </c>
      <c r="E1210" s="2">
        <f t="shared" si="74"/>
        <v>65</v>
      </c>
      <c r="F1210" s="2">
        <f t="shared" si="75"/>
        <v>80</v>
      </c>
      <c r="G1210" s="2">
        <f t="shared" si="76"/>
        <v>72</v>
      </c>
    </row>
    <row r="1211" spans="1:7">
      <c r="A1211" s="2">
        <v>1209</v>
      </c>
      <c r="B1211" s="98">
        <f t="shared" si="73"/>
        <v>10.431203190428226</v>
      </c>
      <c r="C1211" s="98">
        <v>0.08</v>
      </c>
      <c r="D1211" s="2">
        <v>1209</v>
      </c>
      <c r="E1211" s="2">
        <f t="shared" si="74"/>
        <v>65</v>
      </c>
      <c r="F1211" s="2">
        <f t="shared" si="75"/>
        <v>80</v>
      </c>
      <c r="G1211" s="2">
        <f t="shared" si="76"/>
        <v>72</v>
      </c>
    </row>
    <row r="1212" spans="1:7">
      <c r="A1212" s="2">
        <v>1210</v>
      </c>
      <c r="B1212" s="98">
        <f t="shared" si="73"/>
        <v>10.435516278555651</v>
      </c>
      <c r="C1212" s="98">
        <v>0.08</v>
      </c>
      <c r="D1212" s="2">
        <v>1210</v>
      </c>
      <c r="E1212" s="2">
        <f t="shared" si="74"/>
        <v>65</v>
      </c>
      <c r="F1212" s="2">
        <f t="shared" si="75"/>
        <v>80</v>
      </c>
      <c r="G1212" s="2">
        <f t="shared" si="76"/>
        <v>72</v>
      </c>
    </row>
    <row r="1213" spans="1:7">
      <c r="A1213" s="2">
        <v>1211</v>
      </c>
      <c r="B1213" s="98">
        <f t="shared" si="73"/>
        <v>10.439827584783188</v>
      </c>
      <c r="C1213" s="98">
        <v>0.08</v>
      </c>
      <c r="D1213" s="2">
        <v>1211</v>
      </c>
      <c r="E1213" s="2">
        <f t="shared" si="74"/>
        <v>65</v>
      </c>
      <c r="F1213" s="2">
        <f t="shared" si="75"/>
        <v>80</v>
      </c>
      <c r="G1213" s="2">
        <f t="shared" si="76"/>
        <v>72</v>
      </c>
    </row>
    <row r="1214" spans="1:7">
      <c r="A1214" s="2">
        <v>1212</v>
      </c>
      <c r="B1214" s="98">
        <f t="shared" si="73"/>
        <v>10.444137111317527</v>
      </c>
      <c r="C1214" s="98">
        <v>0.08</v>
      </c>
      <c r="D1214" s="2">
        <v>1212</v>
      </c>
      <c r="E1214" s="2">
        <f t="shared" si="74"/>
        <v>65</v>
      </c>
      <c r="F1214" s="2">
        <f t="shared" si="75"/>
        <v>80</v>
      </c>
      <c r="G1214" s="2">
        <f t="shared" si="76"/>
        <v>72</v>
      </c>
    </row>
    <row r="1215" spans="1:7">
      <c r="A1215" s="2">
        <v>1213</v>
      </c>
      <c r="B1215" s="98">
        <f t="shared" si="73"/>
        <v>10.448444860360798</v>
      </c>
      <c r="C1215" s="98">
        <v>0.08</v>
      </c>
      <c r="D1215" s="2">
        <v>1213</v>
      </c>
      <c r="E1215" s="2">
        <f t="shared" si="74"/>
        <v>65</v>
      </c>
      <c r="F1215" s="2">
        <f t="shared" si="75"/>
        <v>80</v>
      </c>
      <c r="G1215" s="2">
        <f t="shared" si="76"/>
        <v>72</v>
      </c>
    </row>
    <row r="1216" spans="1:7">
      <c r="A1216" s="2">
        <v>1214</v>
      </c>
      <c r="B1216" s="98">
        <f t="shared" si="73"/>
        <v>10.452750834110606</v>
      </c>
      <c r="C1216" s="98">
        <v>0.08</v>
      </c>
      <c r="D1216" s="2">
        <v>1214</v>
      </c>
      <c r="E1216" s="2">
        <f t="shared" si="74"/>
        <v>65</v>
      </c>
      <c r="F1216" s="2">
        <f t="shared" si="75"/>
        <v>80</v>
      </c>
      <c r="G1216" s="2">
        <f t="shared" si="76"/>
        <v>72</v>
      </c>
    </row>
    <row r="1217" spans="1:7">
      <c r="A1217" s="2">
        <v>1215</v>
      </c>
      <c r="B1217" s="98">
        <f t="shared" si="73"/>
        <v>10.457055034760025</v>
      </c>
      <c r="C1217" s="98">
        <v>0.08</v>
      </c>
      <c r="D1217" s="2">
        <v>1215</v>
      </c>
      <c r="E1217" s="2">
        <f t="shared" si="74"/>
        <v>65</v>
      </c>
      <c r="F1217" s="2">
        <f t="shared" si="75"/>
        <v>80</v>
      </c>
      <c r="G1217" s="2">
        <f t="shared" si="76"/>
        <v>72</v>
      </c>
    </row>
    <row r="1218" spans="1:7">
      <c r="A1218" s="2">
        <v>1216</v>
      </c>
      <c r="B1218" s="98">
        <f t="shared" si="73"/>
        <v>10.461357464497617</v>
      </c>
      <c r="C1218" s="98">
        <v>0.08</v>
      </c>
      <c r="D1218" s="2">
        <v>1216</v>
      </c>
      <c r="E1218" s="2">
        <f t="shared" si="74"/>
        <v>65</v>
      </c>
      <c r="F1218" s="2">
        <f t="shared" si="75"/>
        <v>80</v>
      </c>
      <c r="G1218" s="2">
        <f t="shared" si="76"/>
        <v>72</v>
      </c>
    </row>
    <row r="1219" spans="1:7">
      <c r="A1219" s="2">
        <v>1217</v>
      </c>
      <c r="B1219" s="98">
        <f t="shared" ref="B1219:B1282" si="77">0.3*SQRT(A1219)</f>
        <v>10.465658125507446</v>
      </c>
      <c r="C1219" s="98">
        <v>0.08</v>
      </c>
      <c r="D1219" s="2">
        <v>1217</v>
      </c>
      <c r="E1219" s="2">
        <f t="shared" ref="E1219:E1282" si="78">IF(A1219&lt;0.4,15,IF(A1219&lt;3,20,IF(A1219&lt;15,25,IF(A1219&lt;43,32,IF(A1219&lt;100,40,IF(A1219&lt;450,50,IF(A1219&lt;1300,65,IF(A1219&lt;3500,80,IF(A1219&lt;12000,100)))))))))</f>
        <v>65</v>
      </c>
      <c r="F1219" s="2">
        <f t="shared" si="75"/>
        <v>80</v>
      </c>
      <c r="G1219" s="2">
        <f t="shared" si="76"/>
        <v>72</v>
      </c>
    </row>
    <row r="1220" spans="1:7">
      <c r="A1220" s="2">
        <v>1218</v>
      </c>
      <c r="B1220" s="98">
        <f t="shared" si="77"/>
        <v>10.469957019969089</v>
      </c>
      <c r="C1220" s="98">
        <v>0.08</v>
      </c>
      <c r="D1220" s="2">
        <v>1218</v>
      </c>
      <c r="E1220" s="2">
        <f t="shared" si="78"/>
        <v>65</v>
      </c>
      <c r="F1220" s="2">
        <f t="shared" ref="F1220:F1283" si="79">IF(G1220&lt;15,15,IF(G1220&lt;20,20,IF(G1220&lt;=25,25,IF(G1220&lt;=32,32,IF(G1220&lt;=40,40,IF(G1220&lt;=50,50,IF(G1220&lt;=65,65,IF(G1220&lt;=80,80,IF(G1220&lt;=100,100)))))))))</f>
        <v>80</v>
      </c>
      <c r="G1220" s="2">
        <f t="shared" si="76"/>
        <v>72</v>
      </c>
    </row>
    <row r="1221" spans="1:7">
      <c r="A1221" s="2">
        <v>1219</v>
      </c>
      <c r="B1221" s="98">
        <f t="shared" si="77"/>
        <v>10.474254150057654</v>
      </c>
      <c r="C1221" s="98">
        <v>0.08</v>
      </c>
      <c r="D1221" s="2">
        <v>1219</v>
      </c>
      <c r="E1221" s="2">
        <f t="shared" si="78"/>
        <v>65</v>
      </c>
      <c r="F1221" s="2">
        <f t="shared" si="79"/>
        <v>80</v>
      </c>
      <c r="G1221" s="2">
        <f t="shared" si="76"/>
        <v>72</v>
      </c>
    </row>
    <row r="1222" spans="1:7">
      <c r="A1222" s="2">
        <v>1220</v>
      </c>
      <c r="B1222" s="98">
        <f t="shared" si="77"/>
        <v>10.478549517943787</v>
      </c>
      <c r="C1222" s="98">
        <v>0.08</v>
      </c>
      <c r="D1222" s="2">
        <v>1220</v>
      </c>
      <c r="E1222" s="2">
        <f t="shared" si="78"/>
        <v>65</v>
      </c>
      <c r="F1222" s="2">
        <f t="shared" si="79"/>
        <v>80</v>
      </c>
      <c r="G1222" s="2">
        <f t="shared" si="76"/>
        <v>73</v>
      </c>
    </row>
    <row r="1223" spans="1:7">
      <c r="A1223" s="2">
        <v>1221</v>
      </c>
      <c r="B1223" s="98">
        <f t="shared" si="77"/>
        <v>10.482843125793687</v>
      </c>
      <c r="C1223" s="98">
        <v>0.08</v>
      </c>
      <c r="D1223" s="2">
        <v>1221</v>
      </c>
      <c r="E1223" s="2">
        <f t="shared" si="78"/>
        <v>65</v>
      </c>
      <c r="F1223" s="2">
        <f t="shared" si="79"/>
        <v>80</v>
      </c>
      <c r="G1223" s="2">
        <f t="shared" si="76"/>
        <v>73</v>
      </c>
    </row>
    <row r="1224" spans="1:7">
      <c r="A1224" s="2">
        <v>1222</v>
      </c>
      <c r="B1224" s="98">
        <f t="shared" si="77"/>
        <v>10.48713497576912</v>
      </c>
      <c r="C1224" s="98">
        <v>0.08</v>
      </c>
      <c r="D1224" s="2">
        <v>1222</v>
      </c>
      <c r="E1224" s="2">
        <f t="shared" si="78"/>
        <v>65</v>
      </c>
      <c r="F1224" s="2">
        <f t="shared" si="79"/>
        <v>80</v>
      </c>
      <c r="G1224" s="2">
        <f t="shared" si="76"/>
        <v>73</v>
      </c>
    </row>
    <row r="1225" spans="1:7">
      <c r="A1225" s="2">
        <v>1223</v>
      </c>
      <c r="B1225" s="98">
        <f t="shared" si="77"/>
        <v>10.491425070027425</v>
      </c>
      <c r="C1225" s="98">
        <v>0.08</v>
      </c>
      <c r="D1225" s="2">
        <v>1223</v>
      </c>
      <c r="E1225" s="2">
        <f t="shared" si="78"/>
        <v>65</v>
      </c>
      <c r="F1225" s="2">
        <f t="shared" si="79"/>
        <v>80</v>
      </c>
      <c r="G1225" s="2">
        <f t="shared" si="76"/>
        <v>73</v>
      </c>
    </row>
    <row r="1226" spans="1:7">
      <c r="A1226" s="2">
        <v>1224</v>
      </c>
      <c r="B1226" s="98">
        <f t="shared" si="77"/>
        <v>10.495713410721541</v>
      </c>
      <c r="C1226" s="98">
        <v>0.08</v>
      </c>
      <c r="D1226" s="2">
        <v>1224</v>
      </c>
      <c r="E1226" s="2">
        <f t="shared" si="78"/>
        <v>65</v>
      </c>
      <c r="F1226" s="2">
        <f t="shared" si="79"/>
        <v>80</v>
      </c>
      <c r="G1226" s="2">
        <f t="shared" si="76"/>
        <v>73</v>
      </c>
    </row>
    <row r="1227" spans="1:7">
      <c r="A1227" s="2">
        <v>1225</v>
      </c>
      <c r="B1227" s="98">
        <f t="shared" si="77"/>
        <v>10.5</v>
      </c>
      <c r="C1227" s="98">
        <v>0.08</v>
      </c>
      <c r="D1227" s="2">
        <v>1225</v>
      </c>
      <c r="E1227" s="2">
        <f t="shared" si="78"/>
        <v>65</v>
      </c>
      <c r="F1227" s="2">
        <f t="shared" si="79"/>
        <v>80</v>
      </c>
      <c r="G1227" s="2">
        <f t="shared" si="76"/>
        <v>73</v>
      </c>
    </row>
    <row r="1228" spans="1:7">
      <c r="A1228" s="2">
        <v>1226</v>
      </c>
      <c r="B1228" s="98">
        <f t="shared" si="77"/>
        <v>10.504284840006958</v>
      </c>
      <c r="C1228" s="98">
        <v>0.08</v>
      </c>
      <c r="D1228" s="2">
        <v>1226</v>
      </c>
      <c r="E1228" s="2">
        <f t="shared" si="78"/>
        <v>65</v>
      </c>
      <c r="F1228" s="2">
        <f t="shared" si="79"/>
        <v>80</v>
      </c>
      <c r="G1228" s="2">
        <f t="shared" si="76"/>
        <v>73</v>
      </c>
    </row>
    <row r="1229" spans="1:7">
      <c r="A1229" s="2">
        <v>1227</v>
      </c>
      <c r="B1229" s="98">
        <f t="shared" si="77"/>
        <v>10.508567932882196</v>
      </c>
      <c r="C1229" s="98">
        <v>0.08</v>
      </c>
      <c r="D1229" s="2">
        <v>1227</v>
      </c>
      <c r="E1229" s="2">
        <f t="shared" si="78"/>
        <v>65</v>
      </c>
      <c r="F1229" s="2">
        <f t="shared" si="79"/>
        <v>80</v>
      </c>
      <c r="G1229" s="2">
        <f t="shared" si="76"/>
        <v>73</v>
      </c>
    </row>
    <row r="1230" spans="1:7">
      <c r="A1230" s="2">
        <v>1228</v>
      </c>
      <c r="B1230" s="98">
        <f t="shared" si="77"/>
        <v>10.512849280761138</v>
      </c>
      <c r="C1230" s="98">
        <v>0.08</v>
      </c>
      <c r="D1230" s="2">
        <v>1228</v>
      </c>
      <c r="E1230" s="2">
        <f t="shared" si="78"/>
        <v>65</v>
      </c>
      <c r="F1230" s="2">
        <f t="shared" si="79"/>
        <v>80</v>
      </c>
      <c r="G1230" s="2">
        <f t="shared" si="76"/>
        <v>73</v>
      </c>
    </row>
    <row r="1231" spans="1:7">
      <c r="A1231" s="2">
        <v>1229</v>
      </c>
      <c r="B1231" s="98">
        <f t="shared" si="77"/>
        <v>10.517128885774863</v>
      </c>
      <c r="C1231" s="98">
        <v>0.08</v>
      </c>
      <c r="D1231" s="2">
        <v>1229</v>
      </c>
      <c r="E1231" s="2">
        <f t="shared" si="78"/>
        <v>65</v>
      </c>
      <c r="F1231" s="2">
        <f t="shared" si="79"/>
        <v>80</v>
      </c>
      <c r="G1231" s="2">
        <f t="shared" si="76"/>
        <v>73</v>
      </c>
    </row>
    <row r="1232" spans="1:7">
      <c r="A1232" s="2">
        <v>1230</v>
      </c>
      <c r="B1232" s="98">
        <f t="shared" si="77"/>
        <v>10.521406750050108</v>
      </c>
      <c r="C1232" s="98">
        <v>0.08</v>
      </c>
      <c r="D1232" s="2">
        <v>1230</v>
      </c>
      <c r="E1232" s="2">
        <f t="shared" si="78"/>
        <v>65</v>
      </c>
      <c r="F1232" s="2">
        <f t="shared" si="79"/>
        <v>80</v>
      </c>
      <c r="G1232" s="2">
        <f t="shared" si="76"/>
        <v>73</v>
      </c>
    </row>
    <row r="1233" spans="1:7">
      <c r="A1233" s="2">
        <v>1231</v>
      </c>
      <c r="B1233" s="98">
        <f t="shared" si="77"/>
        <v>10.5256828757093</v>
      </c>
      <c r="C1233" s="98">
        <v>0.08</v>
      </c>
      <c r="D1233" s="2">
        <v>1231</v>
      </c>
      <c r="E1233" s="2">
        <f t="shared" si="78"/>
        <v>65</v>
      </c>
      <c r="F1233" s="2">
        <f t="shared" si="79"/>
        <v>80</v>
      </c>
      <c r="G1233" s="2">
        <f t="shared" si="76"/>
        <v>73</v>
      </c>
    </row>
    <row r="1234" spans="1:7">
      <c r="A1234" s="2">
        <v>1232</v>
      </c>
      <c r="B1234" s="98">
        <f t="shared" si="77"/>
        <v>10.529957264870546</v>
      </c>
      <c r="C1234" s="98">
        <v>0.08</v>
      </c>
      <c r="D1234" s="2">
        <v>1232</v>
      </c>
      <c r="E1234" s="2">
        <f t="shared" si="78"/>
        <v>65</v>
      </c>
      <c r="F1234" s="2">
        <f t="shared" si="79"/>
        <v>80</v>
      </c>
      <c r="G1234" s="2">
        <f t="shared" si="76"/>
        <v>73</v>
      </c>
    </row>
    <row r="1235" spans="1:7">
      <c r="A1235" s="2">
        <v>1233</v>
      </c>
      <c r="B1235" s="98">
        <f t="shared" si="77"/>
        <v>10.534229919647663</v>
      </c>
      <c r="C1235" s="98">
        <v>0.08</v>
      </c>
      <c r="D1235" s="2">
        <v>1233</v>
      </c>
      <c r="E1235" s="2">
        <f t="shared" si="78"/>
        <v>65</v>
      </c>
      <c r="F1235" s="2">
        <f t="shared" si="79"/>
        <v>80</v>
      </c>
      <c r="G1235" s="2">
        <f t="shared" si="76"/>
        <v>73</v>
      </c>
    </row>
    <row r="1236" spans="1:7">
      <c r="A1236" s="2">
        <v>1234</v>
      </c>
      <c r="B1236" s="98">
        <f t="shared" si="77"/>
        <v>10.538500842150178</v>
      </c>
      <c r="C1236" s="98">
        <v>0.08</v>
      </c>
      <c r="D1236" s="2">
        <v>1234</v>
      </c>
      <c r="E1236" s="2">
        <f t="shared" si="78"/>
        <v>65</v>
      </c>
      <c r="F1236" s="2">
        <f t="shared" si="79"/>
        <v>80</v>
      </c>
      <c r="G1236" s="2">
        <f t="shared" si="76"/>
        <v>73</v>
      </c>
    </row>
    <row r="1237" spans="1:7">
      <c r="A1237" s="2">
        <v>1235</v>
      </c>
      <c r="B1237" s="98">
        <f t="shared" si="77"/>
        <v>10.542770034483347</v>
      </c>
      <c r="C1237" s="98">
        <v>0.08</v>
      </c>
      <c r="D1237" s="2">
        <v>1235</v>
      </c>
      <c r="E1237" s="2">
        <f t="shared" si="78"/>
        <v>65</v>
      </c>
      <c r="F1237" s="2">
        <f t="shared" si="79"/>
        <v>80</v>
      </c>
      <c r="G1237" s="2">
        <f t="shared" si="76"/>
        <v>73</v>
      </c>
    </row>
    <row r="1238" spans="1:7">
      <c r="A1238" s="2">
        <v>1236</v>
      </c>
      <c r="B1238" s="98">
        <f t="shared" si="77"/>
        <v>10.547037498748168</v>
      </c>
      <c r="C1238" s="98">
        <v>0.08</v>
      </c>
      <c r="D1238" s="2">
        <v>1236</v>
      </c>
      <c r="E1238" s="2">
        <f t="shared" si="78"/>
        <v>65</v>
      </c>
      <c r="F1238" s="2">
        <f t="shared" si="79"/>
        <v>80</v>
      </c>
      <c r="G1238" s="2">
        <f t="shared" si="76"/>
        <v>73</v>
      </c>
    </row>
    <row r="1239" spans="1:7">
      <c r="A1239" s="2">
        <v>1237</v>
      </c>
      <c r="B1239" s="98">
        <f t="shared" si="77"/>
        <v>10.551303237041385</v>
      </c>
      <c r="C1239" s="98">
        <v>0.08</v>
      </c>
      <c r="D1239" s="2">
        <v>1237</v>
      </c>
      <c r="E1239" s="2">
        <f t="shared" si="78"/>
        <v>65</v>
      </c>
      <c r="F1239" s="2">
        <f t="shared" si="79"/>
        <v>80</v>
      </c>
      <c r="G1239" s="2">
        <f t="shared" si="76"/>
        <v>73</v>
      </c>
    </row>
    <row r="1240" spans="1:7">
      <c r="A1240" s="2">
        <v>1238</v>
      </c>
      <c r="B1240" s="98">
        <f t="shared" si="77"/>
        <v>10.555567251455509</v>
      </c>
      <c r="C1240" s="98">
        <v>0.08</v>
      </c>
      <c r="D1240" s="2">
        <v>1238</v>
      </c>
      <c r="E1240" s="2">
        <f t="shared" si="78"/>
        <v>65</v>
      </c>
      <c r="F1240" s="2">
        <f t="shared" si="79"/>
        <v>80</v>
      </c>
      <c r="G1240" s="2">
        <f t="shared" si="76"/>
        <v>73</v>
      </c>
    </row>
    <row r="1241" spans="1:7">
      <c r="A1241" s="2">
        <v>1239</v>
      </c>
      <c r="B1241" s="98">
        <f t="shared" si="77"/>
        <v>10.559829544078825</v>
      </c>
      <c r="C1241" s="98">
        <v>0.08</v>
      </c>
      <c r="D1241" s="2">
        <v>1239</v>
      </c>
      <c r="E1241" s="2">
        <f t="shared" si="78"/>
        <v>65</v>
      </c>
      <c r="F1241" s="2">
        <f t="shared" si="79"/>
        <v>80</v>
      </c>
      <c r="G1241" s="2">
        <f t="shared" si="76"/>
        <v>73</v>
      </c>
    </row>
    <row r="1242" spans="1:7">
      <c r="A1242" s="2">
        <v>1240</v>
      </c>
      <c r="B1242" s="98">
        <f t="shared" si="77"/>
        <v>10.564090116995406</v>
      </c>
      <c r="C1242" s="98">
        <v>0.08</v>
      </c>
      <c r="D1242" s="2">
        <v>1240</v>
      </c>
      <c r="E1242" s="2">
        <f t="shared" si="78"/>
        <v>65</v>
      </c>
      <c r="F1242" s="2">
        <f t="shared" si="79"/>
        <v>80</v>
      </c>
      <c r="G1242" s="2">
        <f t="shared" si="76"/>
        <v>73</v>
      </c>
    </row>
    <row r="1243" spans="1:7">
      <c r="A1243" s="2">
        <v>1241</v>
      </c>
      <c r="B1243" s="98">
        <f t="shared" si="77"/>
        <v>10.56834897228512</v>
      </c>
      <c r="C1243" s="98">
        <v>0.08</v>
      </c>
      <c r="D1243" s="2">
        <v>1241</v>
      </c>
      <c r="E1243" s="2">
        <f t="shared" si="78"/>
        <v>65</v>
      </c>
      <c r="F1243" s="2">
        <f t="shared" si="79"/>
        <v>80</v>
      </c>
      <c r="G1243" s="2">
        <f t="shared" si="76"/>
        <v>73</v>
      </c>
    </row>
    <row r="1244" spans="1:7">
      <c r="A1244" s="2">
        <v>1242</v>
      </c>
      <c r="B1244" s="98">
        <f t="shared" si="77"/>
        <v>10.572606112023657</v>
      </c>
      <c r="C1244" s="98">
        <v>0.08</v>
      </c>
      <c r="D1244" s="2">
        <v>1242</v>
      </c>
      <c r="E1244" s="2">
        <f t="shared" si="78"/>
        <v>65</v>
      </c>
      <c r="F1244" s="2">
        <f t="shared" si="79"/>
        <v>80</v>
      </c>
      <c r="G1244" s="2">
        <f t="shared" si="76"/>
        <v>73</v>
      </c>
    </row>
    <row r="1245" spans="1:7">
      <c r="A1245" s="2">
        <v>1243</v>
      </c>
      <c r="B1245" s="98">
        <f t="shared" si="77"/>
        <v>10.576861538282516</v>
      </c>
      <c r="C1245" s="98">
        <v>0.08</v>
      </c>
      <c r="D1245" s="2">
        <v>1243</v>
      </c>
      <c r="E1245" s="2">
        <f t="shared" si="78"/>
        <v>65</v>
      </c>
      <c r="F1245" s="2">
        <f t="shared" si="79"/>
        <v>80</v>
      </c>
      <c r="G1245" s="2">
        <f t="shared" si="76"/>
        <v>73</v>
      </c>
    </row>
    <row r="1246" spans="1:7">
      <c r="A1246" s="2">
        <v>1244</v>
      </c>
      <c r="B1246" s="98">
        <f t="shared" si="77"/>
        <v>10.581115253129038</v>
      </c>
      <c r="C1246" s="98">
        <v>0.08</v>
      </c>
      <c r="D1246" s="2">
        <v>1244</v>
      </c>
      <c r="E1246" s="2">
        <f t="shared" si="78"/>
        <v>65</v>
      </c>
      <c r="F1246" s="2">
        <f t="shared" si="79"/>
        <v>80</v>
      </c>
      <c r="G1246" s="2">
        <f t="shared" si="76"/>
        <v>73</v>
      </c>
    </row>
    <row r="1247" spans="1:7">
      <c r="A1247" s="2">
        <v>1245</v>
      </c>
      <c r="B1247" s="98">
        <f t="shared" si="77"/>
        <v>10.585367258626411</v>
      </c>
      <c r="C1247" s="98">
        <v>0.08</v>
      </c>
      <c r="D1247" s="2">
        <v>1245</v>
      </c>
      <c r="E1247" s="2">
        <f t="shared" si="78"/>
        <v>65</v>
      </c>
      <c r="F1247" s="2">
        <f t="shared" si="79"/>
        <v>80</v>
      </c>
      <c r="G1247" s="2">
        <f t="shared" si="76"/>
        <v>73</v>
      </c>
    </row>
    <row r="1248" spans="1:7">
      <c r="A1248" s="2">
        <v>1246</v>
      </c>
      <c r="B1248" s="98">
        <f t="shared" si="77"/>
        <v>10.589617556833675</v>
      </c>
      <c r="C1248" s="98">
        <v>0.08</v>
      </c>
      <c r="D1248" s="2">
        <v>1246</v>
      </c>
      <c r="E1248" s="2">
        <f t="shared" si="78"/>
        <v>65</v>
      </c>
      <c r="F1248" s="2">
        <f t="shared" si="79"/>
        <v>80</v>
      </c>
      <c r="G1248" s="2">
        <f t="shared" si="76"/>
        <v>73</v>
      </c>
    </row>
    <row r="1249" spans="1:7">
      <c r="A1249" s="2">
        <v>1247</v>
      </c>
      <c r="B1249" s="98">
        <f t="shared" si="77"/>
        <v>10.593866149805745</v>
      </c>
      <c r="C1249" s="98">
        <v>0.08</v>
      </c>
      <c r="D1249" s="2">
        <v>1247</v>
      </c>
      <c r="E1249" s="2">
        <f t="shared" si="78"/>
        <v>65</v>
      </c>
      <c r="F1249" s="2">
        <f t="shared" si="79"/>
        <v>80</v>
      </c>
      <c r="G1249" s="2">
        <f t="shared" si="76"/>
        <v>73</v>
      </c>
    </row>
    <row r="1250" spans="1:7">
      <c r="A1250" s="2">
        <v>1248</v>
      </c>
      <c r="B1250" s="98">
        <f t="shared" si="77"/>
        <v>10.598113039593416</v>
      </c>
      <c r="C1250" s="98">
        <v>0.08</v>
      </c>
      <c r="D1250" s="2">
        <v>1248</v>
      </c>
      <c r="E1250" s="2">
        <f t="shared" si="78"/>
        <v>65</v>
      </c>
      <c r="F1250" s="2">
        <f t="shared" si="79"/>
        <v>80</v>
      </c>
      <c r="G1250" s="2">
        <f t="shared" si="76"/>
        <v>73</v>
      </c>
    </row>
    <row r="1251" spans="1:7">
      <c r="A1251" s="2">
        <v>1249</v>
      </c>
      <c r="B1251" s="98">
        <f t="shared" si="77"/>
        <v>10.602358228243375</v>
      </c>
      <c r="C1251" s="98">
        <v>0.08</v>
      </c>
      <c r="D1251" s="2">
        <v>1249</v>
      </c>
      <c r="E1251" s="2">
        <f t="shared" si="78"/>
        <v>65</v>
      </c>
      <c r="F1251" s="2">
        <f t="shared" si="79"/>
        <v>80</v>
      </c>
      <c r="G1251" s="2">
        <f t="shared" si="76"/>
        <v>73</v>
      </c>
    </row>
    <row r="1252" spans="1:7">
      <c r="A1252" s="2">
        <v>1250</v>
      </c>
      <c r="B1252" s="98">
        <f t="shared" si="77"/>
        <v>10.606601717798213</v>
      </c>
      <c r="C1252" s="98">
        <v>0.08</v>
      </c>
      <c r="D1252" s="2">
        <v>1250</v>
      </c>
      <c r="E1252" s="2">
        <f t="shared" si="78"/>
        <v>65</v>
      </c>
      <c r="F1252" s="2">
        <f t="shared" si="79"/>
        <v>80</v>
      </c>
      <c r="G1252" s="2">
        <f t="shared" si="76"/>
        <v>73</v>
      </c>
    </row>
    <row r="1253" spans="1:7">
      <c r="A1253" s="2">
        <v>1251</v>
      </c>
      <c r="B1253" s="98">
        <f t="shared" si="77"/>
        <v>10.610843510296435</v>
      </c>
      <c r="C1253" s="98">
        <v>0.08</v>
      </c>
      <c r="D1253" s="2">
        <v>1251</v>
      </c>
      <c r="E1253" s="2">
        <f t="shared" si="78"/>
        <v>65</v>
      </c>
      <c r="F1253" s="2">
        <f t="shared" si="79"/>
        <v>80</v>
      </c>
      <c r="G1253" s="2">
        <f t="shared" si="76"/>
        <v>73</v>
      </c>
    </row>
    <row r="1254" spans="1:7">
      <c r="A1254" s="2">
        <v>1252</v>
      </c>
      <c r="B1254" s="98">
        <f t="shared" si="77"/>
        <v>10.615083607772478</v>
      </c>
      <c r="C1254" s="98">
        <v>0.08</v>
      </c>
      <c r="D1254" s="2">
        <v>1252</v>
      </c>
      <c r="E1254" s="2">
        <f t="shared" si="78"/>
        <v>65</v>
      </c>
      <c r="F1254" s="2">
        <f t="shared" si="79"/>
        <v>80</v>
      </c>
      <c r="G1254" s="2">
        <f t="shared" si="76"/>
        <v>73</v>
      </c>
    </row>
    <row r="1255" spans="1:7">
      <c r="A1255" s="2">
        <v>1253</v>
      </c>
      <c r="B1255" s="98">
        <f t="shared" si="77"/>
        <v>10.619322012256715</v>
      </c>
      <c r="C1255" s="98">
        <v>0.08</v>
      </c>
      <c r="D1255" s="2">
        <v>1253</v>
      </c>
      <c r="E1255" s="2">
        <f t="shared" si="78"/>
        <v>65</v>
      </c>
      <c r="F1255" s="2">
        <f t="shared" si="79"/>
        <v>80</v>
      </c>
      <c r="G1255" s="2">
        <f t="shared" si="76"/>
        <v>73</v>
      </c>
    </row>
    <row r="1256" spans="1:7">
      <c r="A1256" s="2">
        <v>1254</v>
      </c>
      <c r="B1256" s="98">
        <f t="shared" si="77"/>
        <v>10.623558725775464</v>
      </c>
      <c r="C1256" s="98">
        <v>0.08</v>
      </c>
      <c r="D1256" s="2">
        <v>1254</v>
      </c>
      <c r="E1256" s="2">
        <f t="shared" si="78"/>
        <v>65</v>
      </c>
      <c r="F1256" s="2">
        <f t="shared" si="79"/>
        <v>80</v>
      </c>
      <c r="G1256" s="2">
        <f t="shared" si="76"/>
        <v>73</v>
      </c>
    </row>
    <row r="1257" spans="1:7">
      <c r="A1257" s="2">
        <v>1255</v>
      </c>
      <c r="B1257" s="98">
        <f t="shared" si="77"/>
        <v>10.62779375035101</v>
      </c>
      <c r="C1257" s="98">
        <v>0.08</v>
      </c>
      <c r="D1257" s="2">
        <v>1255</v>
      </c>
      <c r="E1257" s="2">
        <f t="shared" si="78"/>
        <v>65</v>
      </c>
      <c r="F1257" s="2">
        <f t="shared" si="79"/>
        <v>80</v>
      </c>
      <c r="G1257" s="2">
        <f t="shared" si="76"/>
        <v>73</v>
      </c>
    </row>
    <row r="1258" spans="1:7">
      <c r="A1258" s="2">
        <v>1256</v>
      </c>
      <c r="B1258" s="98">
        <f t="shared" si="77"/>
        <v>10.632027088001609</v>
      </c>
      <c r="C1258" s="98">
        <v>0.08</v>
      </c>
      <c r="D1258" s="2">
        <v>1256</v>
      </c>
      <c r="E1258" s="2">
        <f t="shared" si="78"/>
        <v>65</v>
      </c>
      <c r="F1258" s="2">
        <f t="shared" si="79"/>
        <v>80</v>
      </c>
      <c r="G1258" s="2">
        <f t="shared" si="76"/>
        <v>73</v>
      </c>
    </row>
    <row r="1259" spans="1:7">
      <c r="A1259" s="2">
        <v>1257</v>
      </c>
      <c r="B1259" s="98">
        <f t="shared" si="77"/>
        <v>10.636258740741502</v>
      </c>
      <c r="C1259" s="98">
        <v>0.08</v>
      </c>
      <c r="D1259" s="2">
        <v>1257</v>
      </c>
      <c r="E1259" s="2">
        <f t="shared" si="78"/>
        <v>65</v>
      </c>
      <c r="F1259" s="2">
        <f t="shared" si="79"/>
        <v>80</v>
      </c>
      <c r="G1259" s="2">
        <f t="shared" ref="G1259:G1322" si="80">ROUNDUP(1000*((B1259/1000)/(55.934*C1259^0.571))^(1/2.714),0)</f>
        <v>73</v>
      </c>
    </row>
    <row r="1260" spans="1:7">
      <c r="A1260" s="2">
        <v>1258</v>
      </c>
      <c r="B1260" s="98">
        <f t="shared" si="77"/>
        <v>10.64048871058092</v>
      </c>
      <c r="C1260" s="98">
        <v>0.08</v>
      </c>
      <c r="D1260" s="2">
        <v>1258</v>
      </c>
      <c r="E1260" s="2">
        <f t="shared" si="78"/>
        <v>65</v>
      </c>
      <c r="F1260" s="2">
        <f t="shared" si="79"/>
        <v>80</v>
      </c>
      <c r="G1260" s="2">
        <f t="shared" si="80"/>
        <v>73</v>
      </c>
    </row>
    <row r="1261" spans="1:7">
      <c r="A1261" s="2">
        <v>1259</v>
      </c>
      <c r="B1261" s="98">
        <f t="shared" si="77"/>
        <v>10.644716999526104</v>
      </c>
      <c r="C1261" s="98">
        <v>0.08</v>
      </c>
      <c r="D1261" s="2">
        <v>1259</v>
      </c>
      <c r="E1261" s="2">
        <f t="shared" si="78"/>
        <v>65</v>
      </c>
      <c r="F1261" s="2">
        <f t="shared" si="79"/>
        <v>80</v>
      </c>
      <c r="G1261" s="2">
        <f t="shared" si="80"/>
        <v>73</v>
      </c>
    </row>
    <row r="1262" spans="1:7">
      <c r="A1262" s="2">
        <v>1260</v>
      </c>
      <c r="B1262" s="98">
        <f t="shared" si="77"/>
        <v>10.648943609579309</v>
      </c>
      <c r="C1262" s="98">
        <v>0.08</v>
      </c>
      <c r="D1262" s="2">
        <v>1260</v>
      </c>
      <c r="E1262" s="2">
        <f t="shared" si="78"/>
        <v>65</v>
      </c>
      <c r="F1262" s="2">
        <f t="shared" si="79"/>
        <v>80</v>
      </c>
      <c r="G1262" s="2">
        <f t="shared" si="80"/>
        <v>73</v>
      </c>
    </row>
    <row r="1263" spans="1:7">
      <c r="A1263" s="2">
        <v>1261</v>
      </c>
      <c r="B1263" s="98">
        <f t="shared" si="77"/>
        <v>10.653168542738822</v>
      </c>
      <c r="C1263" s="98">
        <v>0.08</v>
      </c>
      <c r="D1263" s="2">
        <v>1261</v>
      </c>
      <c r="E1263" s="2">
        <f t="shared" si="78"/>
        <v>65</v>
      </c>
      <c r="F1263" s="2">
        <f t="shared" si="79"/>
        <v>80</v>
      </c>
      <c r="G1263" s="2">
        <f t="shared" si="80"/>
        <v>73</v>
      </c>
    </row>
    <row r="1264" spans="1:7">
      <c r="A1264" s="2">
        <v>1262</v>
      </c>
      <c r="B1264" s="98">
        <f t="shared" si="77"/>
        <v>10.657391800998965</v>
      </c>
      <c r="C1264" s="98">
        <v>0.08</v>
      </c>
      <c r="D1264" s="2">
        <v>1262</v>
      </c>
      <c r="E1264" s="2">
        <f t="shared" si="78"/>
        <v>65</v>
      </c>
      <c r="F1264" s="2">
        <f t="shared" si="79"/>
        <v>80</v>
      </c>
      <c r="G1264" s="2">
        <f t="shared" si="80"/>
        <v>73</v>
      </c>
    </row>
    <row r="1265" spans="1:7">
      <c r="A1265" s="2">
        <v>1263</v>
      </c>
      <c r="B1265" s="98">
        <f t="shared" si="77"/>
        <v>10.661613386350115</v>
      </c>
      <c r="C1265" s="98">
        <v>0.08</v>
      </c>
      <c r="D1265" s="2">
        <v>1263</v>
      </c>
      <c r="E1265" s="2">
        <f t="shared" si="78"/>
        <v>65</v>
      </c>
      <c r="F1265" s="2">
        <f t="shared" si="79"/>
        <v>80</v>
      </c>
      <c r="G1265" s="2">
        <f t="shared" si="80"/>
        <v>73</v>
      </c>
    </row>
    <row r="1266" spans="1:7">
      <c r="A1266" s="2">
        <v>1264</v>
      </c>
      <c r="B1266" s="98">
        <f t="shared" si="77"/>
        <v>10.665833300778706</v>
      </c>
      <c r="C1266" s="98">
        <v>0.08</v>
      </c>
      <c r="D1266" s="2">
        <v>1264</v>
      </c>
      <c r="E1266" s="2">
        <f t="shared" si="78"/>
        <v>65</v>
      </c>
      <c r="F1266" s="2">
        <f t="shared" si="79"/>
        <v>80</v>
      </c>
      <c r="G1266" s="2">
        <f t="shared" si="80"/>
        <v>73</v>
      </c>
    </row>
    <row r="1267" spans="1:7">
      <c r="A1267" s="2">
        <v>1265</v>
      </c>
      <c r="B1267" s="98">
        <f t="shared" si="77"/>
        <v>10.670051546267242</v>
      </c>
      <c r="C1267" s="98">
        <v>0.08</v>
      </c>
      <c r="D1267" s="2">
        <v>1265</v>
      </c>
      <c r="E1267" s="2">
        <f t="shared" si="78"/>
        <v>65</v>
      </c>
      <c r="F1267" s="2">
        <f t="shared" si="79"/>
        <v>80</v>
      </c>
      <c r="G1267" s="2">
        <f t="shared" si="80"/>
        <v>73</v>
      </c>
    </row>
    <row r="1268" spans="1:7">
      <c r="A1268" s="2">
        <v>1266</v>
      </c>
      <c r="B1268" s="98">
        <f t="shared" si="77"/>
        <v>10.674268124794317</v>
      </c>
      <c r="C1268" s="98">
        <v>0.08</v>
      </c>
      <c r="D1268" s="2">
        <v>1266</v>
      </c>
      <c r="E1268" s="2">
        <f t="shared" si="78"/>
        <v>65</v>
      </c>
      <c r="F1268" s="2">
        <f t="shared" si="79"/>
        <v>80</v>
      </c>
      <c r="G1268" s="2">
        <f t="shared" si="80"/>
        <v>73</v>
      </c>
    </row>
    <row r="1269" spans="1:7">
      <c r="A1269" s="2">
        <v>1267</v>
      </c>
      <c r="B1269" s="98">
        <f t="shared" si="77"/>
        <v>10.67848303833461</v>
      </c>
      <c r="C1269" s="98">
        <v>0.08</v>
      </c>
      <c r="D1269" s="2">
        <v>1267</v>
      </c>
      <c r="E1269" s="2">
        <f t="shared" si="78"/>
        <v>65</v>
      </c>
      <c r="F1269" s="2">
        <f t="shared" si="79"/>
        <v>80</v>
      </c>
      <c r="G1269" s="2">
        <f t="shared" si="80"/>
        <v>73</v>
      </c>
    </row>
    <row r="1270" spans="1:7">
      <c r="A1270" s="2">
        <v>1268</v>
      </c>
      <c r="B1270" s="98">
        <f t="shared" si="77"/>
        <v>10.682696288858914</v>
      </c>
      <c r="C1270" s="98">
        <v>0.08</v>
      </c>
      <c r="D1270" s="2">
        <v>1268</v>
      </c>
      <c r="E1270" s="2">
        <f t="shared" si="78"/>
        <v>65</v>
      </c>
      <c r="F1270" s="2">
        <f t="shared" si="79"/>
        <v>80</v>
      </c>
      <c r="G1270" s="2">
        <f t="shared" si="80"/>
        <v>73</v>
      </c>
    </row>
    <row r="1271" spans="1:7">
      <c r="A1271" s="2">
        <v>1269</v>
      </c>
      <c r="B1271" s="98">
        <f t="shared" si="77"/>
        <v>10.686907878334125</v>
      </c>
      <c r="C1271" s="98">
        <v>0.08</v>
      </c>
      <c r="D1271" s="2">
        <v>1269</v>
      </c>
      <c r="E1271" s="2">
        <f t="shared" si="78"/>
        <v>65</v>
      </c>
      <c r="F1271" s="2">
        <f t="shared" si="79"/>
        <v>80</v>
      </c>
      <c r="G1271" s="2">
        <f t="shared" si="80"/>
        <v>73</v>
      </c>
    </row>
    <row r="1272" spans="1:7">
      <c r="A1272" s="2">
        <v>1270</v>
      </c>
      <c r="B1272" s="98">
        <f t="shared" si="77"/>
        <v>10.691117808723277</v>
      </c>
      <c r="C1272" s="98">
        <v>0.08</v>
      </c>
      <c r="D1272" s="2">
        <v>1270</v>
      </c>
      <c r="E1272" s="2">
        <f t="shared" si="78"/>
        <v>65</v>
      </c>
      <c r="F1272" s="2">
        <f t="shared" si="79"/>
        <v>80</v>
      </c>
      <c r="G1272" s="2">
        <f t="shared" si="80"/>
        <v>73</v>
      </c>
    </row>
    <row r="1273" spans="1:7">
      <c r="A1273" s="2">
        <v>1271</v>
      </c>
      <c r="B1273" s="98">
        <f t="shared" si="77"/>
        <v>10.695326081985533</v>
      </c>
      <c r="C1273" s="98">
        <v>0.08</v>
      </c>
      <c r="D1273" s="2">
        <v>1271</v>
      </c>
      <c r="E1273" s="2">
        <f t="shared" si="78"/>
        <v>65</v>
      </c>
      <c r="F1273" s="2">
        <f t="shared" si="79"/>
        <v>80</v>
      </c>
      <c r="G1273" s="2">
        <f t="shared" si="80"/>
        <v>73</v>
      </c>
    </row>
    <row r="1274" spans="1:7">
      <c r="A1274" s="2">
        <v>1272</v>
      </c>
      <c r="B1274" s="98">
        <f t="shared" si="77"/>
        <v>10.699532700076203</v>
      </c>
      <c r="C1274" s="98">
        <v>0.08</v>
      </c>
      <c r="D1274" s="2">
        <v>1272</v>
      </c>
      <c r="E1274" s="2">
        <f t="shared" si="78"/>
        <v>65</v>
      </c>
      <c r="F1274" s="2">
        <f t="shared" si="79"/>
        <v>80</v>
      </c>
      <c r="G1274" s="2">
        <f t="shared" si="80"/>
        <v>73</v>
      </c>
    </row>
    <row r="1275" spans="1:7">
      <c r="A1275" s="2">
        <v>1273</v>
      </c>
      <c r="B1275" s="98">
        <f t="shared" si="77"/>
        <v>10.703737664946763</v>
      </c>
      <c r="C1275" s="98">
        <v>0.08</v>
      </c>
      <c r="D1275" s="2">
        <v>1273</v>
      </c>
      <c r="E1275" s="2">
        <f t="shared" si="78"/>
        <v>65</v>
      </c>
      <c r="F1275" s="2">
        <f t="shared" si="79"/>
        <v>80</v>
      </c>
      <c r="G1275" s="2">
        <f t="shared" si="80"/>
        <v>73</v>
      </c>
    </row>
    <row r="1276" spans="1:7">
      <c r="A1276" s="2">
        <v>1274</v>
      </c>
      <c r="B1276" s="98">
        <f t="shared" si="77"/>
        <v>10.707940978544849</v>
      </c>
      <c r="C1276" s="98">
        <v>0.08</v>
      </c>
      <c r="D1276" s="2">
        <v>1274</v>
      </c>
      <c r="E1276" s="2">
        <f t="shared" si="78"/>
        <v>65</v>
      </c>
      <c r="F1276" s="2">
        <f t="shared" si="79"/>
        <v>80</v>
      </c>
      <c r="G1276" s="2">
        <f t="shared" si="80"/>
        <v>73</v>
      </c>
    </row>
    <row r="1277" spans="1:7">
      <c r="A1277" s="2">
        <v>1275</v>
      </c>
      <c r="B1277" s="98">
        <f t="shared" si="77"/>
        <v>10.712142642814273</v>
      </c>
      <c r="C1277" s="98">
        <v>0.08</v>
      </c>
      <c r="D1277" s="2">
        <v>1275</v>
      </c>
      <c r="E1277" s="2">
        <f t="shared" si="78"/>
        <v>65</v>
      </c>
      <c r="F1277" s="2">
        <f t="shared" si="79"/>
        <v>80</v>
      </c>
      <c r="G1277" s="2">
        <f t="shared" si="80"/>
        <v>73</v>
      </c>
    </row>
    <row r="1278" spans="1:7">
      <c r="A1278" s="2">
        <v>1276</v>
      </c>
      <c r="B1278" s="98">
        <f t="shared" si="77"/>
        <v>10.71634265969505</v>
      </c>
      <c r="C1278" s="98">
        <v>0.08</v>
      </c>
      <c r="D1278" s="2">
        <v>1276</v>
      </c>
      <c r="E1278" s="2">
        <f t="shared" si="78"/>
        <v>65</v>
      </c>
      <c r="F1278" s="2">
        <f t="shared" si="79"/>
        <v>80</v>
      </c>
      <c r="G1278" s="2">
        <f t="shared" si="80"/>
        <v>73</v>
      </c>
    </row>
    <row r="1279" spans="1:7">
      <c r="A1279" s="2">
        <v>1277</v>
      </c>
      <c r="B1279" s="98">
        <f t="shared" si="77"/>
        <v>10.720541031123382</v>
      </c>
      <c r="C1279" s="98">
        <v>0.08</v>
      </c>
      <c r="D1279" s="2">
        <v>1277</v>
      </c>
      <c r="E1279" s="2">
        <f t="shared" si="78"/>
        <v>65</v>
      </c>
      <c r="F1279" s="2">
        <f t="shared" si="79"/>
        <v>80</v>
      </c>
      <c r="G1279" s="2">
        <f t="shared" si="80"/>
        <v>73</v>
      </c>
    </row>
    <row r="1280" spans="1:7">
      <c r="A1280" s="2">
        <v>1278</v>
      </c>
      <c r="B1280" s="98">
        <f t="shared" si="77"/>
        <v>10.724737759031687</v>
      </c>
      <c r="C1280" s="98">
        <v>0.08</v>
      </c>
      <c r="D1280" s="2">
        <v>1278</v>
      </c>
      <c r="E1280" s="2">
        <f t="shared" si="78"/>
        <v>65</v>
      </c>
      <c r="F1280" s="2">
        <f t="shared" si="79"/>
        <v>80</v>
      </c>
      <c r="G1280" s="2">
        <f t="shared" si="80"/>
        <v>73</v>
      </c>
    </row>
    <row r="1281" spans="1:7">
      <c r="A1281" s="2">
        <v>1279</v>
      </c>
      <c r="B1281" s="98">
        <f t="shared" si="77"/>
        <v>10.728932845348599</v>
      </c>
      <c r="C1281" s="98">
        <v>0.08</v>
      </c>
      <c r="D1281" s="2">
        <v>1279</v>
      </c>
      <c r="E1281" s="2">
        <f t="shared" si="78"/>
        <v>65</v>
      </c>
      <c r="F1281" s="2">
        <f t="shared" si="79"/>
        <v>80</v>
      </c>
      <c r="G1281" s="2">
        <f t="shared" si="80"/>
        <v>73</v>
      </c>
    </row>
    <row r="1282" spans="1:7">
      <c r="A1282" s="2">
        <v>1280</v>
      </c>
      <c r="B1282" s="98">
        <f t="shared" si="77"/>
        <v>10.733126291998991</v>
      </c>
      <c r="C1282" s="98">
        <v>0.08</v>
      </c>
      <c r="D1282" s="2">
        <v>1280</v>
      </c>
      <c r="E1282" s="2">
        <f t="shared" si="78"/>
        <v>65</v>
      </c>
      <c r="F1282" s="2">
        <f t="shared" si="79"/>
        <v>80</v>
      </c>
      <c r="G1282" s="2">
        <f t="shared" si="80"/>
        <v>73</v>
      </c>
    </row>
    <row r="1283" spans="1:7">
      <c r="A1283" s="2">
        <v>1281</v>
      </c>
      <c r="B1283" s="98">
        <f t="shared" ref="B1283:B1346" si="81">0.3*SQRT(A1283)</f>
        <v>10.737318100903968</v>
      </c>
      <c r="C1283" s="98">
        <v>0.08</v>
      </c>
      <c r="D1283" s="2">
        <v>1281</v>
      </c>
      <c r="E1283" s="2">
        <f t="shared" ref="E1283:E1346" si="82">IF(A1283&lt;0.4,15,IF(A1283&lt;3,20,IF(A1283&lt;15,25,IF(A1283&lt;43,32,IF(A1283&lt;100,40,IF(A1283&lt;450,50,IF(A1283&lt;1300,65,IF(A1283&lt;3500,80,IF(A1283&lt;12000,100)))))))))</f>
        <v>65</v>
      </c>
      <c r="F1283" s="2">
        <f t="shared" si="79"/>
        <v>80</v>
      </c>
      <c r="G1283" s="2">
        <f t="shared" si="80"/>
        <v>73</v>
      </c>
    </row>
    <row r="1284" spans="1:7">
      <c r="A1284" s="2">
        <v>1282</v>
      </c>
      <c r="B1284" s="98">
        <f t="shared" si="81"/>
        <v>10.741508273980894</v>
      </c>
      <c r="C1284" s="98">
        <v>0.08</v>
      </c>
      <c r="D1284" s="2">
        <v>1282</v>
      </c>
      <c r="E1284" s="2">
        <f t="shared" si="82"/>
        <v>65</v>
      </c>
      <c r="F1284" s="2">
        <f t="shared" ref="F1284:F1347" si="83">IF(G1284&lt;15,15,IF(G1284&lt;20,20,IF(G1284&lt;=25,25,IF(G1284&lt;=32,32,IF(G1284&lt;=40,40,IF(G1284&lt;=50,50,IF(G1284&lt;=65,65,IF(G1284&lt;=80,80,IF(G1284&lt;=100,100)))))))))</f>
        <v>80</v>
      </c>
      <c r="G1284" s="2">
        <f t="shared" si="80"/>
        <v>73</v>
      </c>
    </row>
    <row r="1285" spans="1:7">
      <c r="A1285" s="2">
        <v>1283</v>
      </c>
      <c r="B1285" s="98">
        <f t="shared" si="81"/>
        <v>10.74569681314339</v>
      </c>
      <c r="C1285" s="98">
        <v>0.08</v>
      </c>
      <c r="D1285" s="2">
        <v>1283</v>
      </c>
      <c r="E1285" s="2">
        <f t="shared" si="82"/>
        <v>65</v>
      </c>
      <c r="F1285" s="2">
        <f t="shared" si="83"/>
        <v>80</v>
      </c>
      <c r="G1285" s="2">
        <f t="shared" si="80"/>
        <v>73</v>
      </c>
    </row>
    <row r="1286" spans="1:7">
      <c r="A1286" s="2">
        <v>1284</v>
      </c>
      <c r="B1286" s="98">
        <f t="shared" si="81"/>
        <v>10.74988372030135</v>
      </c>
      <c r="C1286" s="98">
        <v>0.08</v>
      </c>
      <c r="D1286" s="2">
        <v>1284</v>
      </c>
      <c r="E1286" s="2">
        <f t="shared" si="82"/>
        <v>65</v>
      </c>
      <c r="F1286" s="2">
        <f t="shared" si="83"/>
        <v>80</v>
      </c>
      <c r="G1286" s="2">
        <f t="shared" si="80"/>
        <v>73</v>
      </c>
    </row>
    <row r="1287" spans="1:7">
      <c r="A1287" s="2">
        <v>1285</v>
      </c>
      <c r="B1287" s="98">
        <f t="shared" si="81"/>
        <v>10.754068997360951</v>
      </c>
      <c r="C1287" s="98">
        <v>0.08</v>
      </c>
      <c r="D1287" s="2">
        <v>1285</v>
      </c>
      <c r="E1287" s="2">
        <f t="shared" si="82"/>
        <v>65</v>
      </c>
      <c r="F1287" s="2">
        <f t="shared" si="83"/>
        <v>80</v>
      </c>
      <c r="G1287" s="2">
        <f t="shared" si="80"/>
        <v>73</v>
      </c>
    </row>
    <row r="1288" spans="1:7">
      <c r="A1288" s="2">
        <v>1286</v>
      </c>
      <c r="B1288" s="98">
        <f t="shared" si="81"/>
        <v>10.758252646224664</v>
      </c>
      <c r="C1288" s="98">
        <v>0.08</v>
      </c>
      <c r="D1288" s="2">
        <v>1286</v>
      </c>
      <c r="E1288" s="2">
        <f t="shared" si="82"/>
        <v>65</v>
      </c>
      <c r="F1288" s="2">
        <f t="shared" si="83"/>
        <v>80</v>
      </c>
      <c r="G1288" s="2">
        <f t="shared" si="80"/>
        <v>73</v>
      </c>
    </row>
    <row r="1289" spans="1:7">
      <c r="A1289" s="2">
        <v>1287</v>
      </c>
      <c r="B1289" s="98">
        <f t="shared" si="81"/>
        <v>10.762434668791258</v>
      </c>
      <c r="C1289" s="98">
        <v>0.08</v>
      </c>
      <c r="D1289" s="2">
        <v>1287</v>
      </c>
      <c r="E1289" s="2">
        <f t="shared" si="82"/>
        <v>65</v>
      </c>
      <c r="F1289" s="2">
        <f t="shared" si="83"/>
        <v>80</v>
      </c>
      <c r="G1289" s="2">
        <f t="shared" si="80"/>
        <v>73</v>
      </c>
    </row>
    <row r="1290" spans="1:7">
      <c r="A1290" s="2">
        <v>1288</v>
      </c>
      <c r="B1290" s="98">
        <f t="shared" si="81"/>
        <v>10.766615066955817</v>
      </c>
      <c r="C1290" s="98">
        <v>0.08</v>
      </c>
      <c r="D1290" s="2">
        <v>1288</v>
      </c>
      <c r="E1290" s="2">
        <f t="shared" si="82"/>
        <v>65</v>
      </c>
      <c r="F1290" s="2">
        <f t="shared" si="83"/>
        <v>80</v>
      </c>
      <c r="G1290" s="2">
        <f t="shared" si="80"/>
        <v>73</v>
      </c>
    </row>
    <row r="1291" spans="1:7">
      <c r="A1291" s="2">
        <v>1289</v>
      </c>
      <c r="B1291" s="98">
        <f t="shared" si="81"/>
        <v>10.770793842609743</v>
      </c>
      <c r="C1291" s="98">
        <v>0.08</v>
      </c>
      <c r="D1291" s="2">
        <v>1289</v>
      </c>
      <c r="E1291" s="2">
        <f t="shared" si="82"/>
        <v>65</v>
      </c>
      <c r="F1291" s="2">
        <f t="shared" si="83"/>
        <v>80</v>
      </c>
      <c r="G1291" s="2">
        <f t="shared" si="80"/>
        <v>73</v>
      </c>
    </row>
    <row r="1292" spans="1:7">
      <c r="A1292" s="2">
        <v>1290</v>
      </c>
      <c r="B1292" s="98">
        <f t="shared" si="81"/>
        <v>10.774970997640782</v>
      </c>
      <c r="C1292" s="98">
        <v>0.08</v>
      </c>
      <c r="D1292" s="2">
        <v>1290</v>
      </c>
      <c r="E1292" s="2">
        <f t="shared" si="82"/>
        <v>65</v>
      </c>
      <c r="F1292" s="2">
        <f t="shared" si="83"/>
        <v>80</v>
      </c>
      <c r="G1292" s="2">
        <f t="shared" si="80"/>
        <v>73</v>
      </c>
    </row>
    <row r="1293" spans="1:7">
      <c r="A1293" s="2">
        <v>1291</v>
      </c>
      <c r="B1293" s="98">
        <f t="shared" si="81"/>
        <v>10.779146533933009</v>
      </c>
      <c r="C1293" s="98">
        <v>0.08</v>
      </c>
      <c r="D1293" s="2">
        <v>1291</v>
      </c>
      <c r="E1293" s="2">
        <f t="shared" si="82"/>
        <v>65</v>
      </c>
      <c r="F1293" s="2">
        <f t="shared" si="83"/>
        <v>80</v>
      </c>
      <c r="G1293" s="2">
        <f t="shared" si="80"/>
        <v>73</v>
      </c>
    </row>
    <row r="1294" spans="1:7">
      <c r="A1294" s="2">
        <v>1292</v>
      </c>
      <c r="B1294" s="98">
        <f t="shared" si="81"/>
        <v>10.783320453366857</v>
      </c>
      <c r="C1294" s="98">
        <v>0.08</v>
      </c>
      <c r="D1294" s="2">
        <v>1292</v>
      </c>
      <c r="E1294" s="2">
        <f t="shared" si="82"/>
        <v>65</v>
      </c>
      <c r="F1294" s="2">
        <f t="shared" si="83"/>
        <v>80</v>
      </c>
      <c r="G1294" s="2">
        <f t="shared" si="80"/>
        <v>73</v>
      </c>
    </row>
    <row r="1295" spans="1:7">
      <c r="A1295" s="2">
        <v>1293</v>
      </c>
      <c r="B1295" s="98">
        <f t="shared" si="81"/>
        <v>10.787492757819122</v>
      </c>
      <c r="C1295" s="98">
        <v>0.08</v>
      </c>
      <c r="D1295" s="2">
        <v>1293</v>
      </c>
      <c r="E1295" s="2">
        <f t="shared" si="82"/>
        <v>65</v>
      </c>
      <c r="F1295" s="2">
        <f t="shared" si="83"/>
        <v>80</v>
      </c>
      <c r="G1295" s="2">
        <f t="shared" si="80"/>
        <v>73</v>
      </c>
    </row>
    <row r="1296" spans="1:7">
      <c r="A1296" s="2">
        <v>1294</v>
      </c>
      <c r="B1296" s="98">
        <f t="shared" si="81"/>
        <v>10.79166344916297</v>
      </c>
      <c r="C1296" s="98">
        <v>0.08</v>
      </c>
      <c r="D1296" s="2">
        <v>1294</v>
      </c>
      <c r="E1296" s="2">
        <f t="shared" si="82"/>
        <v>65</v>
      </c>
      <c r="F1296" s="2">
        <f t="shared" si="83"/>
        <v>80</v>
      </c>
      <c r="G1296" s="2">
        <f t="shared" si="80"/>
        <v>73</v>
      </c>
    </row>
    <row r="1297" spans="1:7">
      <c r="A1297" s="2">
        <v>1295</v>
      </c>
      <c r="B1297" s="98">
        <f t="shared" si="81"/>
        <v>10.795832529267948</v>
      </c>
      <c r="C1297" s="98">
        <v>0.08</v>
      </c>
      <c r="D1297" s="2">
        <v>1295</v>
      </c>
      <c r="E1297" s="2">
        <f t="shared" si="82"/>
        <v>65</v>
      </c>
      <c r="F1297" s="2">
        <f t="shared" si="83"/>
        <v>80</v>
      </c>
      <c r="G1297" s="2">
        <f t="shared" si="80"/>
        <v>73</v>
      </c>
    </row>
    <row r="1298" spans="1:7">
      <c r="A1298" s="2">
        <v>1296</v>
      </c>
      <c r="B1298" s="98">
        <f t="shared" si="81"/>
        <v>10.799999999999999</v>
      </c>
      <c r="C1298" s="98">
        <v>0.08</v>
      </c>
      <c r="D1298" s="2">
        <v>1296</v>
      </c>
      <c r="E1298" s="2">
        <f t="shared" si="82"/>
        <v>65</v>
      </c>
      <c r="F1298" s="2">
        <f t="shared" si="83"/>
        <v>80</v>
      </c>
      <c r="G1298" s="2">
        <f t="shared" si="80"/>
        <v>73</v>
      </c>
    </row>
    <row r="1299" spans="1:7">
      <c r="A1299" s="2">
        <v>1297</v>
      </c>
      <c r="B1299" s="98">
        <f t="shared" si="81"/>
        <v>10.804165863221463</v>
      </c>
      <c r="C1299" s="98">
        <v>0.08</v>
      </c>
      <c r="D1299" s="2">
        <v>1297</v>
      </c>
      <c r="E1299" s="2">
        <f t="shared" si="82"/>
        <v>65</v>
      </c>
      <c r="F1299" s="2">
        <f t="shared" si="83"/>
        <v>80</v>
      </c>
      <c r="G1299" s="2">
        <f t="shared" si="80"/>
        <v>73</v>
      </c>
    </row>
    <row r="1300" spans="1:7">
      <c r="A1300" s="2">
        <v>1298</v>
      </c>
      <c r="B1300" s="98">
        <f t="shared" si="81"/>
        <v>10.808330120791092</v>
      </c>
      <c r="C1300" s="98">
        <v>0.08</v>
      </c>
      <c r="D1300" s="2">
        <v>1298</v>
      </c>
      <c r="E1300" s="2">
        <f t="shared" si="82"/>
        <v>65</v>
      </c>
      <c r="F1300" s="2">
        <f t="shared" si="83"/>
        <v>80</v>
      </c>
      <c r="G1300" s="2">
        <f t="shared" si="80"/>
        <v>73</v>
      </c>
    </row>
    <row r="1301" spans="1:7">
      <c r="A1301" s="2">
        <v>1299</v>
      </c>
      <c r="B1301" s="98">
        <f t="shared" si="81"/>
        <v>10.812492774564058</v>
      </c>
      <c r="C1301" s="98">
        <v>0.08</v>
      </c>
      <c r="D1301" s="2">
        <v>1299</v>
      </c>
      <c r="E1301" s="2">
        <f t="shared" si="82"/>
        <v>65</v>
      </c>
      <c r="F1301" s="2">
        <f t="shared" si="83"/>
        <v>80</v>
      </c>
      <c r="G1301" s="2">
        <f t="shared" si="80"/>
        <v>73</v>
      </c>
    </row>
    <row r="1302" spans="1:7">
      <c r="A1302" s="2">
        <v>1300</v>
      </c>
      <c r="B1302" s="98">
        <f t="shared" si="81"/>
        <v>10.816653826391967</v>
      </c>
      <c r="C1302" s="98">
        <v>0.08</v>
      </c>
      <c r="D1302" s="2">
        <v>1300</v>
      </c>
      <c r="E1302" s="2">
        <f t="shared" si="82"/>
        <v>80</v>
      </c>
      <c r="F1302" s="2">
        <f t="shared" si="83"/>
        <v>80</v>
      </c>
      <c r="G1302" s="2">
        <f t="shared" si="80"/>
        <v>73</v>
      </c>
    </row>
    <row r="1303" spans="1:7">
      <c r="A1303" s="2">
        <v>1301</v>
      </c>
      <c r="B1303" s="98">
        <f t="shared" si="81"/>
        <v>10.820813278122859</v>
      </c>
      <c r="C1303" s="98">
        <v>0.08</v>
      </c>
      <c r="D1303" s="2">
        <v>1301</v>
      </c>
      <c r="E1303" s="2">
        <f t="shared" si="82"/>
        <v>80</v>
      </c>
      <c r="F1303" s="2">
        <f t="shared" si="83"/>
        <v>80</v>
      </c>
      <c r="G1303" s="2">
        <f t="shared" si="80"/>
        <v>73</v>
      </c>
    </row>
    <row r="1304" spans="1:7">
      <c r="A1304" s="2">
        <v>1302</v>
      </c>
      <c r="B1304" s="98">
        <f t="shared" si="81"/>
        <v>10.824971131601229</v>
      </c>
      <c r="C1304" s="98">
        <v>0.08</v>
      </c>
      <c r="D1304" s="2">
        <v>1302</v>
      </c>
      <c r="E1304" s="2">
        <f t="shared" si="82"/>
        <v>80</v>
      </c>
      <c r="F1304" s="2">
        <f t="shared" si="83"/>
        <v>80</v>
      </c>
      <c r="G1304" s="2">
        <f t="shared" si="80"/>
        <v>73</v>
      </c>
    </row>
    <row r="1305" spans="1:7">
      <c r="A1305" s="2">
        <v>1303</v>
      </c>
      <c r="B1305" s="98">
        <f t="shared" si="81"/>
        <v>10.829127388668027</v>
      </c>
      <c r="C1305" s="98">
        <v>0.08</v>
      </c>
      <c r="D1305" s="2">
        <v>1303</v>
      </c>
      <c r="E1305" s="2">
        <f t="shared" si="82"/>
        <v>80</v>
      </c>
      <c r="F1305" s="2">
        <f t="shared" si="83"/>
        <v>80</v>
      </c>
      <c r="G1305" s="2">
        <f t="shared" si="80"/>
        <v>73</v>
      </c>
    </row>
    <row r="1306" spans="1:7">
      <c r="A1306" s="2">
        <v>1304</v>
      </c>
      <c r="B1306" s="98">
        <f t="shared" si="81"/>
        <v>10.833282051160673</v>
      </c>
      <c r="C1306" s="98">
        <v>0.08</v>
      </c>
      <c r="D1306" s="2">
        <v>1304</v>
      </c>
      <c r="E1306" s="2">
        <f t="shared" si="82"/>
        <v>80</v>
      </c>
      <c r="F1306" s="2">
        <f t="shared" si="83"/>
        <v>80</v>
      </c>
      <c r="G1306" s="2">
        <f t="shared" si="80"/>
        <v>73</v>
      </c>
    </row>
    <row r="1307" spans="1:7">
      <c r="A1307" s="2">
        <v>1305</v>
      </c>
      <c r="B1307" s="98">
        <f t="shared" si="81"/>
        <v>10.837435120913065</v>
      </c>
      <c r="C1307" s="98">
        <v>0.08</v>
      </c>
      <c r="D1307" s="2">
        <v>1305</v>
      </c>
      <c r="E1307" s="2">
        <f t="shared" si="82"/>
        <v>80</v>
      </c>
      <c r="F1307" s="2">
        <f t="shared" si="83"/>
        <v>80</v>
      </c>
      <c r="G1307" s="2">
        <f t="shared" si="80"/>
        <v>73</v>
      </c>
    </row>
    <row r="1308" spans="1:7">
      <c r="A1308" s="2">
        <v>1306</v>
      </c>
      <c r="B1308" s="98">
        <f t="shared" si="81"/>
        <v>10.84158659975559</v>
      </c>
      <c r="C1308" s="98">
        <v>0.08</v>
      </c>
      <c r="D1308" s="2">
        <v>1306</v>
      </c>
      <c r="E1308" s="2">
        <f t="shared" si="82"/>
        <v>80</v>
      </c>
      <c r="F1308" s="2">
        <f t="shared" si="83"/>
        <v>80</v>
      </c>
      <c r="G1308" s="2">
        <f t="shared" si="80"/>
        <v>73</v>
      </c>
    </row>
    <row r="1309" spans="1:7">
      <c r="A1309" s="2">
        <v>1307</v>
      </c>
      <c r="B1309" s="98">
        <f t="shared" si="81"/>
        <v>10.845736489515131</v>
      </c>
      <c r="C1309" s="98">
        <v>0.08</v>
      </c>
      <c r="D1309" s="2">
        <v>1307</v>
      </c>
      <c r="E1309" s="2">
        <f t="shared" si="82"/>
        <v>80</v>
      </c>
      <c r="F1309" s="2">
        <f t="shared" si="83"/>
        <v>80</v>
      </c>
      <c r="G1309" s="2">
        <f t="shared" si="80"/>
        <v>73</v>
      </c>
    </row>
    <row r="1310" spans="1:7">
      <c r="A1310" s="2">
        <v>1308</v>
      </c>
      <c r="B1310" s="98">
        <f t="shared" si="81"/>
        <v>10.849884792015073</v>
      </c>
      <c r="C1310" s="98">
        <v>0.08</v>
      </c>
      <c r="D1310" s="2">
        <v>1308</v>
      </c>
      <c r="E1310" s="2">
        <f t="shared" si="82"/>
        <v>80</v>
      </c>
      <c r="F1310" s="2">
        <f t="shared" si="83"/>
        <v>80</v>
      </c>
      <c r="G1310" s="2">
        <f t="shared" si="80"/>
        <v>73</v>
      </c>
    </row>
    <row r="1311" spans="1:7">
      <c r="A1311" s="2">
        <v>1309</v>
      </c>
      <c r="B1311" s="98">
        <f t="shared" si="81"/>
        <v>10.854031509075325</v>
      </c>
      <c r="C1311" s="98">
        <v>0.08</v>
      </c>
      <c r="D1311" s="2">
        <v>1309</v>
      </c>
      <c r="E1311" s="2">
        <f t="shared" si="82"/>
        <v>80</v>
      </c>
      <c r="F1311" s="2">
        <f t="shared" si="83"/>
        <v>80</v>
      </c>
      <c r="G1311" s="2">
        <f t="shared" si="80"/>
        <v>73</v>
      </c>
    </row>
    <row r="1312" spans="1:7">
      <c r="A1312" s="2">
        <v>1310</v>
      </c>
      <c r="B1312" s="98">
        <f t="shared" si="81"/>
        <v>10.858176642512314</v>
      </c>
      <c r="C1312" s="98">
        <v>0.08</v>
      </c>
      <c r="D1312" s="2">
        <v>1310</v>
      </c>
      <c r="E1312" s="2">
        <f t="shared" si="82"/>
        <v>80</v>
      </c>
      <c r="F1312" s="2">
        <f t="shared" si="83"/>
        <v>80</v>
      </c>
      <c r="G1312" s="2">
        <f t="shared" si="80"/>
        <v>73</v>
      </c>
    </row>
    <row r="1313" spans="1:7">
      <c r="A1313" s="2">
        <v>1311</v>
      </c>
      <c r="B1313" s="98">
        <f t="shared" si="81"/>
        <v>10.862320194139004</v>
      </c>
      <c r="C1313" s="98">
        <v>0.08</v>
      </c>
      <c r="D1313" s="2">
        <v>1311</v>
      </c>
      <c r="E1313" s="2">
        <f t="shared" si="82"/>
        <v>80</v>
      </c>
      <c r="F1313" s="2">
        <f t="shared" si="83"/>
        <v>80</v>
      </c>
      <c r="G1313" s="2">
        <f t="shared" si="80"/>
        <v>73</v>
      </c>
    </row>
    <row r="1314" spans="1:7">
      <c r="A1314" s="2">
        <v>1312</v>
      </c>
      <c r="B1314" s="98">
        <f t="shared" si="81"/>
        <v>10.866462165764901</v>
      </c>
      <c r="C1314" s="98">
        <v>0.08</v>
      </c>
      <c r="D1314" s="2">
        <v>1312</v>
      </c>
      <c r="E1314" s="2">
        <f t="shared" si="82"/>
        <v>80</v>
      </c>
      <c r="F1314" s="2">
        <f t="shared" si="83"/>
        <v>80</v>
      </c>
      <c r="G1314" s="2">
        <f t="shared" si="80"/>
        <v>73</v>
      </c>
    </row>
    <row r="1315" spans="1:7">
      <c r="A1315" s="2">
        <v>1313</v>
      </c>
      <c r="B1315" s="98">
        <f t="shared" si="81"/>
        <v>10.870602559196062</v>
      </c>
      <c r="C1315" s="98">
        <v>0.08</v>
      </c>
      <c r="D1315" s="2">
        <v>1313</v>
      </c>
      <c r="E1315" s="2">
        <f t="shared" si="82"/>
        <v>80</v>
      </c>
      <c r="F1315" s="2">
        <f t="shared" si="83"/>
        <v>80</v>
      </c>
      <c r="G1315" s="2">
        <f t="shared" si="80"/>
        <v>73</v>
      </c>
    </row>
    <row r="1316" spans="1:7">
      <c r="A1316" s="2">
        <v>1314</v>
      </c>
      <c r="B1316" s="98">
        <f t="shared" si="81"/>
        <v>10.874741376235114</v>
      </c>
      <c r="C1316" s="98">
        <v>0.08</v>
      </c>
      <c r="D1316" s="2">
        <v>1314</v>
      </c>
      <c r="E1316" s="2">
        <f t="shared" si="82"/>
        <v>80</v>
      </c>
      <c r="F1316" s="2">
        <f t="shared" si="83"/>
        <v>80</v>
      </c>
      <c r="G1316" s="2">
        <f t="shared" si="80"/>
        <v>74</v>
      </c>
    </row>
    <row r="1317" spans="1:7">
      <c r="A1317" s="2">
        <v>1315</v>
      </c>
      <c r="B1317" s="98">
        <f t="shared" si="81"/>
        <v>10.878878618681247</v>
      </c>
      <c r="C1317" s="98">
        <v>0.08</v>
      </c>
      <c r="D1317" s="2">
        <v>1315</v>
      </c>
      <c r="E1317" s="2">
        <f t="shared" si="82"/>
        <v>80</v>
      </c>
      <c r="F1317" s="2">
        <f t="shared" si="83"/>
        <v>80</v>
      </c>
      <c r="G1317" s="2">
        <f t="shared" si="80"/>
        <v>74</v>
      </c>
    </row>
    <row r="1318" spans="1:7">
      <c r="A1318" s="2">
        <v>1316</v>
      </c>
      <c r="B1318" s="98">
        <f t="shared" si="81"/>
        <v>10.883014288330232</v>
      </c>
      <c r="C1318" s="98">
        <v>0.08</v>
      </c>
      <c r="D1318" s="2">
        <v>1316</v>
      </c>
      <c r="E1318" s="2">
        <f t="shared" si="82"/>
        <v>80</v>
      </c>
      <c r="F1318" s="2">
        <f t="shared" si="83"/>
        <v>80</v>
      </c>
      <c r="G1318" s="2">
        <f t="shared" si="80"/>
        <v>74</v>
      </c>
    </row>
    <row r="1319" spans="1:7">
      <c r="A1319" s="2">
        <v>1317</v>
      </c>
      <c r="B1319" s="98">
        <f t="shared" si="81"/>
        <v>10.887148386974433</v>
      </c>
      <c r="C1319" s="98">
        <v>0.08</v>
      </c>
      <c r="D1319" s="2">
        <v>1317</v>
      </c>
      <c r="E1319" s="2">
        <f t="shared" si="82"/>
        <v>80</v>
      </c>
      <c r="F1319" s="2">
        <f t="shared" si="83"/>
        <v>80</v>
      </c>
      <c r="G1319" s="2">
        <f t="shared" si="80"/>
        <v>74</v>
      </c>
    </row>
    <row r="1320" spans="1:7">
      <c r="A1320" s="2">
        <v>1318</v>
      </c>
      <c r="B1320" s="98">
        <f t="shared" si="81"/>
        <v>10.891280916402808</v>
      </c>
      <c r="C1320" s="98">
        <v>0.08</v>
      </c>
      <c r="D1320" s="2">
        <v>1318</v>
      </c>
      <c r="E1320" s="2">
        <f t="shared" si="82"/>
        <v>80</v>
      </c>
      <c r="F1320" s="2">
        <f t="shared" si="83"/>
        <v>80</v>
      </c>
      <c r="G1320" s="2">
        <f t="shared" si="80"/>
        <v>74</v>
      </c>
    </row>
    <row r="1321" spans="1:7">
      <c r="A1321" s="2">
        <v>1319</v>
      </c>
      <c r="B1321" s="98">
        <f t="shared" si="81"/>
        <v>10.895411878400926</v>
      </c>
      <c r="C1321" s="98">
        <v>0.08</v>
      </c>
      <c r="D1321" s="2">
        <v>1319</v>
      </c>
      <c r="E1321" s="2">
        <f t="shared" si="82"/>
        <v>80</v>
      </c>
      <c r="F1321" s="2">
        <f t="shared" si="83"/>
        <v>80</v>
      </c>
      <c r="G1321" s="2">
        <f t="shared" si="80"/>
        <v>74</v>
      </c>
    </row>
    <row r="1322" spans="1:7">
      <c r="A1322" s="2">
        <v>1320</v>
      </c>
      <c r="B1322" s="98">
        <f t="shared" si="81"/>
        <v>10.89954127475097</v>
      </c>
      <c r="C1322" s="98">
        <v>0.08</v>
      </c>
      <c r="D1322" s="2">
        <v>1320</v>
      </c>
      <c r="E1322" s="2">
        <f t="shared" si="82"/>
        <v>80</v>
      </c>
      <c r="F1322" s="2">
        <f t="shared" si="83"/>
        <v>80</v>
      </c>
      <c r="G1322" s="2">
        <f t="shared" si="80"/>
        <v>74</v>
      </c>
    </row>
    <row r="1323" spans="1:7">
      <c r="A1323" s="2">
        <v>1321</v>
      </c>
      <c r="B1323" s="98">
        <f t="shared" si="81"/>
        <v>10.903669107231748</v>
      </c>
      <c r="C1323" s="98">
        <v>0.08</v>
      </c>
      <c r="D1323" s="2">
        <v>1321</v>
      </c>
      <c r="E1323" s="2">
        <f t="shared" si="82"/>
        <v>80</v>
      </c>
      <c r="F1323" s="2">
        <f t="shared" si="83"/>
        <v>80</v>
      </c>
      <c r="G1323" s="2">
        <f t="shared" ref="G1323:G1386" si="84">ROUNDUP(1000*((B1323/1000)/(55.934*C1323^0.571))^(1/2.714),0)</f>
        <v>74</v>
      </c>
    </row>
    <row r="1324" spans="1:7">
      <c r="A1324" s="2">
        <v>1322</v>
      </c>
      <c r="B1324" s="98">
        <f t="shared" si="81"/>
        <v>10.907795377618706</v>
      </c>
      <c r="C1324" s="98">
        <v>0.08</v>
      </c>
      <c r="D1324" s="2">
        <v>1322</v>
      </c>
      <c r="E1324" s="2">
        <f t="shared" si="82"/>
        <v>80</v>
      </c>
      <c r="F1324" s="2">
        <f t="shared" si="83"/>
        <v>80</v>
      </c>
      <c r="G1324" s="2">
        <f t="shared" si="84"/>
        <v>74</v>
      </c>
    </row>
    <row r="1325" spans="1:7">
      <c r="A1325" s="2">
        <v>1323</v>
      </c>
      <c r="B1325" s="98">
        <f t="shared" si="81"/>
        <v>10.911920087683926</v>
      </c>
      <c r="C1325" s="98">
        <v>0.08</v>
      </c>
      <c r="D1325" s="2">
        <v>1323</v>
      </c>
      <c r="E1325" s="2">
        <f t="shared" si="82"/>
        <v>80</v>
      </c>
      <c r="F1325" s="2">
        <f t="shared" si="83"/>
        <v>80</v>
      </c>
      <c r="G1325" s="2">
        <f t="shared" si="84"/>
        <v>74</v>
      </c>
    </row>
    <row r="1326" spans="1:7">
      <c r="A1326" s="2">
        <v>1324</v>
      </c>
      <c r="B1326" s="98">
        <f t="shared" si="81"/>
        <v>10.916043239196151</v>
      </c>
      <c r="C1326" s="98">
        <v>0.08</v>
      </c>
      <c r="D1326" s="2">
        <v>1324</v>
      </c>
      <c r="E1326" s="2">
        <f t="shared" si="82"/>
        <v>80</v>
      </c>
      <c r="F1326" s="2">
        <f t="shared" si="83"/>
        <v>80</v>
      </c>
      <c r="G1326" s="2">
        <f t="shared" si="84"/>
        <v>74</v>
      </c>
    </row>
    <row r="1327" spans="1:7">
      <c r="A1327" s="2">
        <v>1325</v>
      </c>
      <c r="B1327" s="98">
        <f t="shared" si="81"/>
        <v>10.920164833920778</v>
      </c>
      <c r="C1327" s="98">
        <v>0.08</v>
      </c>
      <c r="D1327" s="2">
        <v>1325</v>
      </c>
      <c r="E1327" s="2">
        <f t="shared" si="82"/>
        <v>80</v>
      </c>
      <c r="F1327" s="2">
        <f t="shared" si="83"/>
        <v>80</v>
      </c>
      <c r="G1327" s="2">
        <f t="shared" si="84"/>
        <v>74</v>
      </c>
    </row>
    <row r="1328" spans="1:7">
      <c r="A1328" s="2">
        <v>1326</v>
      </c>
      <c r="B1328" s="98">
        <f t="shared" si="81"/>
        <v>10.924284873619873</v>
      </c>
      <c r="C1328" s="98">
        <v>0.08</v>
      </c>
      <c r="D1328" s="2">
        <v>1326</v>
      </c>
      <c r="E1328" s="2">
        <f t="shared" si="82"/>
        <v>80</v>
      </c>
      <c r="F1328" s="2">
        <f t="shared" si="83"/>
        <v>80</v>
      </c>
      <c r="G1328" s="2">
        <f t="shared" si="84"/>
        <v>74</v>
      </c>
    </row>
    <row r="1329" spans="1:7">
      <c r="A1329" s="2">
        <v>1327</v>
      </c>
      <c r="B1329" s="98">
        <f t="shared" si="81"/>
        <v>10.92840336005219</v>
      </c>
      <c r="C1329" s="98">
        <v>0.08</v>
      </c>
      <c r="D1329" s="2">
        <v>1327</v>
      </c>
      <c r="E1329" s="2">
        <f t="shared" si="82"/>
        <v>80</v>
      </c>
      <c r="F1329" s="2">
        <f t="shared" si="83"/>
        <v>80</v>
      </c>
      <c r="G1329" s="2">
        <f t="shared" si="84"/>
        <v>74</v>
      </c>
    </row>
    <row r="1330" spans="1:7">
      <c r="A1330" s="2">
        <v>1328</v>
      </c>
      <c r="B1330" s="98">
        <f t="shared" si="81"/>
        <v>10.932520294973159</v>
      </c>
      <c r="C1330" s="98">
        <v>0.08</v>
      </c>
      <c r="D1330" s="2">
        <v>1328</v>
      </c>
      <c r="E1330" s="2">
        <f t="shared" si="82"/>
        <v>80</v>
      </c>
      <c r="F1330" s="2">
        <f t="shared" si="83"/>
        <v>80</v>
      </c>
      <c r="G1330" s="2">
        <f t="shared" si="84"/>
        <v>74</v>
      </c>
    </row>
    <row r="1331" spans="1:7">
      <c r="A1331" s="2">
        <v>1329</v>
      </c>
      <c r="B1331" s="98">
        <f t="shared" si="81"/>
        <v>10.936635680134911</v>
      </c>
      <c r="C1331" s="98">
        <v>0.08</v>
      </c>
      <c r="D1331" s="2">
        <v>1329</v>
      </c>
      <c r="E1331" s="2">
        <f t="shared" si="82"/>
        <v>80</v>
      </c>
      <c r="F1331" s="2">
        <f t="shared" si="83"/>
        <v>80</v>
      </c>
      <c r="G1331" s="2">
        <f t="shared" si="84"/>
        <v>74</v>
      </c>
    </row>
    <row r="1332" spans="1:7">
      <c r="A1332" s="2">
        <v>1330</v>
      </c>
      <c r="B1332" s="98">
        <f t="shared" si="81"/>
        <v>10.940749517286282</v>
      </c>
      <c r="C1332" s="98">
        <v>0.08</v>
      </c>
      <c r="D1332" s="2">
        <v>1330</v>
      </c>
      <c r="E1332" s="2">
        <f t="shared" si="82"/>
        <v>80</v>
      </c>
      <c r="F1332" s="2">
        <f t="shared" si="83"/>
        <v>80</v>
      </c>
      <c r="G1332" s="2">
        <f t="shared" si="84"/>
        <v>74</v>
      </c>
    </row>
    <row r="1333" spans="1:7">
      <c r="A1333" s="2">
        <v>1331</v>
      </c>
      <c r="B1333" s="98">
        <f t="shared" si="81"/>
        <v>10.944861808172819</v>
      </c>
      <c r="C1333" s="98">
        <v>0.08</v>
      </c>
      <c r="D1333" s="2">
        <v>1331</v>
      </c>
      <c r="E1333" s="2">
        <f t="shared" si="82"/>
        <v>80</v>
      </c>
      <c r="F1333" s="2">
        <f t="shared" si="83"/>
        <v>80</v>
      </c>
      <c r="G1333" s="2">
        <f t="shared" si="84"/>
        <v>74</v>
      </c>
    </row>
    <row r="1334" spans="1:7">
      <c r="A1334" s="2">
        <v>1332</v>
      </c>
      <c r="B1334" s="98">
        <f t="shared" si="81"/>
        <v>10.948972554536795</v>
      </c>
      <c r="C1334" s="98">
        <v>0.08</v>
      </c>
      <c r="D1334" s="2">
        <v>1332</v>
      </c>
      <c r="E1334" s="2">
        <f t="shared" si="82"/>
        <v>80</v>
      </c>
      <c r="F1334" s="2">
        <f t="shared" si="83"/>
        <v>80</v>
      </c>
      <c r="G1334" s="2">
        <f t="shared" si="84"/>
        <v>74</v>
      </c>
    </row>
    <row r="1335" spans="1:7">
      <c r="A1335" s="2">
        <v>1333</v>
      </c>
      <c r="B1335" s="98">
        <f t="shared" si="81"/>
        <v>10.953081758117209</v>
      </c>
      <c r="C1335" s="98">
        <v>0.08</v>
      </c>
      <c r="D1335" s="2">
        <v>1333</v>
      </c>
      <c r="E1335" s="2">
        <f t="shared" si="82"/>
        <v>80</v>
      </c>
      <c r="F1335" s="2">
        <f t="shared" si="83"/>
        <v>80</v>
      </c>
      <c r="G1335" s="2">
        <f t="shared" si="84"/>
        <v>74</v>
      </c>
    </row>
    <row r="1336" spans="1:7">
      <c r="A1336" s="2">
        <v>1334</v>
      </c>
      <c r="B1336" s="98">
        <f t="shared" si="81"/>
        <v>10.957189420649804</v>
      </c>
      <c r="C1336" s="98">
        <v>0.08</v>
      </c>
      <c r="D1336" s="2">
        <v>1334</v>
      </c>
      <c r="E1336" s="2">
        <f t="shared" si="82"/>
        <v>80</v>
      </c>
      <c r="F1336" s="2">
        <f t="shared" si="83"/>
        <v>80</v>
      </c>
      <c r="G1336" s="2">
        <f t="shared" si="84"/>
        <v>74</v>
      </c>
    </row>
    <row r="1337" spans="1:7">
      <c r="A1337" s="2">
        <v>1335</v>
      </c>
      <c r="B1337" s="98">
        <f t="shared" si="81"/>
        <v>10.961295543867065</v>
      </c>
      <c r="C1337" s="98">
        <v>0.08</v>
      </c>
      <c r="D1337" s="2">
        <v>1335</v>
      </c>
      <c r="E1337" s="2">
        <f t="shared" si="82"/>
        <v>80</v>
      </c>
      <c r="F1337" s="2">
        <f t="shared" si="83"/>
        <v>80</v>
      </c>
      <c r="G1337" s="2">
        <f t="shared" si="84"/>
        <v>74</v>
      </c>
    </row>
    <row r="1338" spans="1:7">
      <c r="A1338" s="2">
        <v>1336</v>
      </c>
      <c r="B1338" s="98">
        <f t="shared" si="81"/>
        <v>10.96540012949824</v>
      </c>
      <c r="C1338" s="98">
        <v>0.08</v>
      </c>
      <c r="D1338" s="2">
        <v>1336</v>
      </c>
      <c r="E1338" s="2">
        <f t="shared" si="82"/>
        <v>80</v>
      </c>
      <c r="F1338" s="2">
        <f t="shared" si="83"/>
        <v>80</v>
      </c>
      <c r="G1338" s="2">
        <f t="shared" si="84"/>
        <v>74</v>
      </c>
    </row>
    <row r="1339" spans="1:7">
      <c r="A1339" s="2">
        <v>1337</v>
      </c>
      <c r="B1339" s="98">
        <f t="shared" si="81"/>
        <v>10.969503179269333</v>
      </c>
      <c r="C1339" s="98">
        <v>0.08</v>
      </c>
      <c r="D1339" s="2">
        <v>1337</v>
      </c>
      <c r="E1339" s="2">
        <f t="shared" si="82"/>
        <v>80</v>
      </c>
      <c r="F1339" s="2">
        <f t="shared" si="83"/>
        <v>80</v>
      </c>
      <c r="G1339" s="2">
        <f t="shared" si="84"/>
        <v>74</v>
      </c>
    </row>
    <row r="1340" spans="1:7">
      <c r="A1340" s="2">
        <v>1338</v>
      </c>
      <c r="B1340" s="98">
        <f t="shared" si="81"/>
        <v>10.973604694903129</v>
      </c>
      <c r="C1340" s="98">
        <v>0.08</v>
      </c>
      <c r="D1340" s="2">
        <v>1338</v>
      </c>
      <c r="E1340" s="2">
        <f t="shared" si="82"/>
        <v>80</v>
      </c>
      <c r="F1340" s="2">
        <f t="shared" si="83"/>
        <v>80</v>
      </c>
      <c r="G1340" s="2">
        <f t="shared" si="84"/>
        <v>74</v>
      </c>
    </row>
    <row r="1341" spans="1:7">
      <c r="A1341" s="2">
        <v>1339</v>
      </c>
      <c r="B1341" s="98">
        <f t="shared" si="81"/>
        <v>10.977704678119192</v>
      </c>
      <c r="C1341" s="98">
        <v>0.08</v>
      </c>
      <c r="D1341" s="2">
        <v>1339</v>
      </c>
      <c r="E1341" s="2">
        <f t="shared" si="82"/>
        <v>80</v>
      </c>
      <c r="F1341" s="2">
        <f t="shared" si="83"/>
        <v>80</v>
      </c>
      <c r="G1341" s="2">
        <f t="shared" si="84"/>
        <v>74</v>
      </c>
    </row>
    <row r="1342" spans="1:7">
      <c r="A1342" s="2">
        <v>1340</v>
      </c>
      <c r="B1342" s="98">
        <f t="shared" si="81"/>
        <v>10.981803130633875</v>
      </c>
      <c r="C1342" s="98">
        <v>0.08</v>
      </c>
      <c r="D1342" s="2">
        <v>1340</v>
      </c>
      <c r="E1342" s="2">
        <f t="shared" si="82"/>
        <v>80</v>
      </c>
      <c r="F1342" s="2">
        <f t="shared" si="83"/>
        <v>80</v>
      </c>
      <c r="G1342" s="2">
        <f t="shared" si="84"/>
        <v>74</v>
      </c>
    </row>
    <row r="1343" spans="1:7">
      <c r="A1343" s="2">
        <v>1341</v>
      </c>
      <c r="B1343" s="98">
        <f t="shared" si="81"/>
        <v>10.985900054160332</v>
      </c>
      <c r="C1343" s="98">
        <v>0.08</v>
      </c>
      <c r="D1343" s="2">
        <v>1341</v>
      </c>
      <c r="E1343" s="2">
        <f t="shared" si="82"/>
        <v>80</v>
      </c>
      <c r="F1343" s="2">
        <f t="shared" si="83"/>
        <v>80</v>
      </c>
      <c r="G1343" s="2">
        <f t="shared" si="84"/>
        <v>74</v>
      </c>
    </row>
    <row r="1344" spans="1:7">
      <c r="A1344" s="2">
        <v>1342</v>
      </c>
      <c r="B1344" s="98">
        <f t="shared" si="81"/>
        <v>10.98999545040852</v>
      </c>
      <c r="C1344" s="98">
        <v>0.08</v>
      </c>
      <c r="D1344" s="2">
        <v>1342</v>
      </c>
      <c r="E1344" s="2">
        <f t="shared" si="82"/>
        <v>80</v>
      </c>
      <c r="F1344" s="2">
        <f t="shared" si="83"/>
        <v>80</v>
      </c>
      <c r="G1344" s="2">
        <f t="shared" si="84"/>
        <v>74</v>
      </c>
    </row>
    <row r="1345" spans="1:7">
      <c r="A1345" s="2">
        <v>1343</v>
      </c>
      <c r="B1345" s="98">
        <f t="shared" si="81"/>
        <v>10.994089321085216</v>
      </c>
      <c r="C1345" s="98">
        <v>0.08</v>
      </c>
      <c r="D1345" s="2">
        <v>1343</v>
      </c>
      <c r="E1345" s="2">
        <f t="shared" si="82"/>
        <v>80</v>
      </c>
      <c r="F1345" s="2">
        <f t="shared" si="83"/>
        <v>80</v>
      </c>
      <c r="G1345" s="2">
        <f t="shared" si="84"/>
        <v>74</v>
      </c>
    </row>
    <row r="1346" spans="1:7">
      <c r="A1346" s="2">
        <v>1344</v>
      </c>
      <c r="B1346" s="98">
        <f t="shared" si="81"/>
        <v>10.998181667894015</v>
      </c>
      <c r="C1346" s="98">
        <v>0.08</v>
      </c>
      <c r="D1346" s="2">
        <v>1344</v>
      </c>
      <c r="E1346" s="2">
        <f t="shared" si="82"/>
        <v>80</v>
      </c>
      <c r="F1346" s="2">
        <f t="shared" si="83"/>
        <v>80</v>
      </c>
      <c r="G1346" s="2">
        <f t="shared" si="84"/>
        <v>74</v>
      </c>
    </row>
    <row r="1347" spans="1:7">
      <c r="A1347" s="2">
        <v>1345</v>
      </c>
      <c r="B1347" s="98">
        <f t="shared" ref="B1347:B1410" si="85">0.3*SQRT(A1347)</f>
        <v>11.002272492535349</v>
      </c>
      <c r="C1347" s="98">
        <v>0.08</v>
      </c>
      <c r="D1347" s="2">
        <v>1345</v>
      </c>
      <c r="E1347" s="2">
        <f t="shared" ref="E1347:E1410" si="86">IF(A1347&lt;0.4,15,IF(A1347&lt;3,20,IF(A1347&lt;15,25,IF(A1347&lt;43,32,IF(A1347&lt;100,40,IF(A1347&lt;450,50,IF(A1347&lt;1300,65,IF(A1347&lt;3500,80,IF(A1347&lt;12000,100)))))))))</f>
        <v>80</v>
      </c>
      <c r="F1347" s="2">
        <f t="shared" si="83"/>
        <v>80</v>
      </c>
      <c r="G1347" s="2">
        <f t="shared" si="84"/>
        <v>74</v>
      </c>
    </row>
    <row r="1348" spans="1:7">
      <c r="A1348" s="2">
        <v>1346</v>
      </c>
      <c r="B1348" s="98">
        <f t="shared" si="85"/>
        <v>11.006361796706484</v>
      </c>
      <c r="C1348" s="98">
        <v>0.08</v>
      </c>
      <c r="D1348" s="2">
        <v>1346</v>
      </c>
      <c r="E1348" s="2">
        <f t="shared" si="86"/>
        <v>80</v>
      </c>
      <c r="F1348" s="2">
        <f t="shared" ref="F1348:F1411" si="87">IF(G1348&lt;15,15,IF(G1348&lt;20,20,IF(G1348&lt;=25,25,IF(G1348&lt;=32,32,IF(G1348&lt;=40,40,IF(G1348&lt;=50,50,IF(G1348&lt;=65,65,IF(G1348&lt;=80,80,IF(G1348&lt;=100,100)))))))))</f>
        <v>80</v>
      </c>
      <c r="G1348" s="2">
        <f t="shared" si="84"/>
        <v>74</v>
      </c>
    </row>
    <row r="1349" spans="1:7">
      <c r="A1349" s="2">
        <v>1347</v>
      </c>
      <c r="B1349" s="98">
        <f t="shared" si="85"/>
        <v>11.01044958210154</v>
      </c>
      <c r="C1349" s="98">
        <v>0.08</v>
      </c>
      <c r="D1349" s="2">
        <v>1347</v>
      </c>
      <c r="E1349" s="2">
        <f t="shared" si="86"/>
        <v>80</v>
      </c>
      <c r="F1349" s="2">
        <f t="shared" si="87"/>
        <v>80</v>
      </c>
      <c r="G1349" s="2">
        <f t="shared" si="84"/>
        <v>74</v>
      </c>
    </row>
    <row r="1350" spans="1:7">
      <c r="A1350" s="2">
        <v>1348</v>
      </c>
      <c r="B1350" s="98">
        <f t="shared" si="85"/>
        <v>11.014535850411491</v>
      </c>
      <c r="C1350" s="98">
        <v>0.08</v>
      </c>
      <c r="D1350" s="2">
        <v>1348</v>
      </c>
      <c r="E1350" s="2">
        <f t="shared" si="86"/>
        <v>80</v>
      </c>
      <c r="F1350" s="2">
        <f t="shared" si="87"/>
        <v>80</v>
      </c>
      <c r="G1350" s="2">
        <f t="shared" si="84"/>
        <v>74</v>
      </c>
    </row>
    <row r="1351" spans="1:7">
      <c r="A1351" s="2">
        <v>1349</v>
      </c>
      <c r="B1351" s="98">
        <f t="shared" si="85"/>
        <v>11.018620603324173</v>
      </c>
      <c r="C1351" s="98">
        <v>0.08</v>
      </c>
      <c r="D1351" s="2">
        <v>1349</v>
      </c>
      <c r="E1351" s="2">
        <f t="shared" si="86"/>
        <v>80</v>
      </c>
      <c r="F1351" s="2">
        <f t="shared" si="87"/>
        <v>80</v>
      </c>
      <c r="G1351" s="2">
        <f t="shared" si="84"/>
        <v>74</v>
      </c>
    </row>
    <row r="1352" spans="1:7">
      <c r="A1352" s="2">
        <v>1350</v>
      </c>
      <c r="B1352" s="98">
        <f t="shared" si="85"/>
        <v>11.022703842524303</v>
      </c>
      <c r="C1352" s="98">
        <v>0.08</v>
      </c>
      <c r="D1352" s="2">
        <v>1350</v>
      </c>
      <c r="E1352" s="2">
        <f t="shared" si="86"/>
        <v>80</v>
      </c>
      <c r="F1352" s="2">
        <f t="shared" si="87"/>
        <v>80</v>
      </c>
      <c r="G1352" s="2">
        <f t="shared" si="84"/>
        <v>74</v>
      </c>
    </row>
    <row r="1353" spans="1:7">
      <c r="A1353" s="2">
        <v>1351</v>
      </c>
      <c r="B1353" s="98">
        <f t="shared" si="85"/>
        <v>11.026785569693462</v>
      </c>
      <c r="C1353" s="98">
        <v>0.08</v>
      </c>
      <c r="D1353" s="2">
        <v>1351</v>
      </c>
      <c r="E1353" s="2">
        <f t="shared" si="86"/>
        <v>80</v>
      </c>
      <c r="F1353" s="2">
        <f t="shared" si="87"/>
        <v>80</v>
      </c>
      <c r="G1353" s="2">
        <f t="shared" si="84"/>
        <v>74</v>
      </c>
    </row>
    <row r="1354" spans="1:7">
      <c r="A1354" s="2">
        <v>1352</v>
      </c>
      <c r="B1354" s="98">
        <f t="shared" si="85"/>
        <v>11.030865786510141</v>
      </c>
      <c r="C1354" s="98">
        <v>0.08</v>
      </c>
      <c r="D1354" s="2">
        <v>1352</v>
      </c>
      <c r="E1354" s="2">
        <f t="shared" si="86"/>
        <v>80</v>
      </c>
      <c r="F1354" s="2">
        <f t="shared" si="87"/>
        <v>80</v>
      </c>
      <c r="G1354" s="2">
        <f t="shared" si="84"/>
        <v>74</v>
      </c>
    </row>
    <row r="1355" spans="1:7">
      <c r="A1355" s="2">
        <v>1353</v>
      </c>
      <c r="B1355" s="98">
        <f t="shared" si="85"/>
        <v>11.034944494649713</v>
      </c>
      <c r="C1355" s="98">
        <v>0.08</v>
      </c>
      <c r="D1355" s="2">
        <v>1353</v>
      </c>
      <c r="E1355" s="2">
        <f t="shared" si="86"/>
        <v>80</v>
      </c>
      <c r="F1355" s="2">
        <f t="shared" si="87"/>
        <v>80</v>
      </c>
      <c r="G1355" s="2">
        <f t="shared" si="84"/>
        <v>74</v>
      </c>
    </row>
    <row r="1356" spans="1:7">
      <c r="A1356" s="2">
        <v>1354</v>
      </c>
      <c r="B1356" s="98">
        <f t="shared" si="85"/>
        <v>11.039021695784458</v>
      </c>
      <c r="C1356" s="98">
        <v>0.08</v>
      </c>
      <c r="D1356" s="2">
        <v>1354</v>
      </c>
      <c r="E1356" s="2">
        <f t="shared" si="86"/>
        <v>80</v>
      </c>
      <c r="F1356" s="2">
        <f t="shared" si="87"/>
        <v>80</v>
      </c>
      <c r="G1356" s="2">
        <f t="shared" si="84"/>
        <v>74</v>
      </c>
    </row>
    <row r="1357" spans="1:7">
      <c r="A1357" s="2">
        <v>1355</v>
      </c>
      <c r="B1357" s="98">
        <f t="shared" si="85"/>
        <v>11.043097391583578</v>
      </c>
      <c r="C1357" s="98">
        <v>0.08</v>
      </c>
      <c r="D1357" s="2">
        <v>1355</v>
      </c>
      <c r="E1357" s="2">
        <f t="shared" si="86"/>
        <v>80</v>
      </c>
      <c r="F1357" s="2">
        <f t="shared" si="87"/>
        <v>80</v>
      </c>
      <c r="G1357" s="2">
        <f t="shared" si="84"/>
        <v>74</v>
      </c>
    </row>
    <row r="1358" spans="1:7">
      <c r="A1358" s="2">
        <v>1356</v>
      </c>
      <c r="B1358" s="98">
        <f t="shared" si="85"/>
        <v>11.04717158371318</v>
      </c>
      <c r="C1358" s="98">
        <v>0.08</v>
      </c>
      <c r="D1358" s="2">
        <v>1356</v>
      </c>
      <c r="E1358" s="2">
        <f t="shared" si="86"/>
        <v>80</v>
      </c>
      <c r="F1358" s="2">
        <f t="shared" si="87"/>
        <v>80</v>
      </c>
      <c r="G1358" s="2">
        <f t="shared" si="84"/>
        <v>74</v>
      </c>
    </row>
    <row r="1359" spans="1:7">
      <c r="A1359" s="2">
        <v>1357</v>
      </c>
      <c r="B1359" s="98">
        <f t="shared" si="85"/>
        <v>11.051244273836318</v>
      </c>
      <c r="C1359" s="98">
        <v>0.08</v>
      </c>
      <c r="D1359" s="2">
        <v>1357</v>
      </c>
      <c r="E1359" s="2">
        <f t="shared" si="86"/>
        <v>80</v>
      </c>
      <c r="F1359" s="2">
        <f t="shared" si="87"/>
        <v>80</v>
      </c>
      <c r="G1359" s="2">
        <f t="shared" si="84"/>
        <v>74</v>
      </c>
    </row>
    <row r="1360" spans="1:7">
      <c r="A1360" s="2">
        <v>1358</v>
      </c>
      <c r="B1360" s="98">
        <f t="shared" si="85"/>
        <v>11.055315463612967</v>
      </c>
      <c r="C1360" s="98">
        <v>0.08</v>
      </c>
      <c r="D1360" s="2">
        <v>1358</v>
      </c>
      <c r="E1360" s="2">
        <f t="shared" si="86"/>
        <v>80</v>
      </c>
      <c r="F1360" s="2">
        <f t="shared" si="87"/>
        <v>80</v>
      </c>
      <c r="G1360" s="2">
        <f t="shared" si="84"/>
        <v>74</v>
      </c>
    </row>
    <row r="1361" spans="1:7">
      <c r="A1361" s="2">
        <v>1359</v>
      </c>
      <c r="B1361" s="98">
        <f t="shared" si="85"/>
        <v>11.059385154700058</v>
      </c>
      <c r="C1361" s="98">
        <v>0.08</v>
      </c>
      <c r="D1361" s="2">
        <v>1359</v>
      </c>
      <c r="E1361" s="2">
        <f t="shared" si="86"/>
        <v>80</v>
      </c>
      <c r="F1361" s="2">
        <f t="shared" si="87"/>
        <v>80</v>
      </c>
      <c r="G1361" s="2">
        <f t="shared" si="84"/>
        <v>74</v>
      </c>
    </row>
    <row r="1362" spans="1:7">
      <c r="A1362" s="2">
        <v>1360</v>
      </c>
      <c r="B1362" s="98">
        <f t="shared" si="85"/>
        <v>11.063453348751464</v>
      </c>
      <c r="C1362" s="98">
        <v>0.08</v>
      </c>
      <c r="D1362" s="2">
        <v>1360</v>
      </c>
      <c r="E1362" s="2">
        <f t="shared" si="86"/>
        <v>80</v>
      </c>
      <c r="F1362" s="2">
        <f t="shared" si="87"/>
        <v>80</v>
      </c>
      <c r="G1362" s="2">
        <f t="shared" si="84"/>
        <v>74</v>
      </c>
    </row>
    <row r="1363" spans="1:7">
      <c r="A1363" s="2">
        <v>1361</v>
      </c>
      <c r="B1363" s="98">
        <f t="shared" si="85"/>
        <v>11.067520047418029</v>
      </c>
      <c r="C1363" s="98">
        <v>0.08</v>
      </c>
      <c r="D1363" s="2">
        <v>1361</v>
      </c>
      <c r="E1363" s="2">
        <f t="shared" si="86"/>
        <v>80</v>
      </c>
      <c r="F1363" s="2">
        <f t="shared" si="87"/>
        <v>80</v>
      </c>
      <c r="G1363" s="2">
        <f t="shared" si="84"/>
        <v>74</v>
      </c>
    </row>
    <row r="1364" spans="1:7">
      <c r="A1364" s="2">
        <v>1362</v>
      </c>
      <c r="B1364" s="98">
        <f t="shared" si="85"/>
        <v>11.07158525234756</v>
      </c>
      <c r="C1364" s="98">
        <v>0.08</v>
      </c>
      <c r="D1364" s="2">
        <v>1362</v>
      </c>
      <c r="E1364" s="2">
        <f t="shared" si="86"/>
        <v>80</v>
      </c>
      <c r="F1364" s="2">
        <f t="shared" si="87"/>
        <v>80</v>
      </c>
      <c r="G1364" s="2">
        <f t="shared" si="84"/>
        <v>74</v>
      </c>
    </row>
    <row r="1365" spans="1:7">
      <c r="A1365" s="2">
        <v>1363</v>
      </c>
      <c r="B1365" s="98">
        <f t="shared" si="85"/>
        <v>11.075648965184838</v>
      </c>
      <c r="C1365" s="98">
        <v>0.08</v>
      </c>
      <c r="D1365" s="2">
        <v>1363</v>
      </c>
      <c r="E1365" s="2">
        <f t="shared" si="86"/>
        <v>80</v>
      </c>
      <c r="F1365" s="2">
        <f t="shared" si="87"/>
        <v>80</v>
      </c>
      <c r="G1365" s="2">
        <f t="shared" si="84"/>
        <v>74</v>
      </c>
    </row>
    <row r="1366" spans="1:7">
      <c r="A1366" s="2">
        <v>1364</v>
      </c>
      <c r="B1366" s="98">
        <f t="shared" si="85"/>
        <v>11.079711187571633</v>
      </c>
      <c r="C1366" s="98">
        <v>0.08</v>
      </c>
      <c r="D1366" s="2">
        <v>1364</v>
      </c>
      <c r="E1366" s="2">
        <f t="shared" si="86"/>
        <v>80</v>
      </c>
      <c r="F1366" s="2">
        <f t="shared" si="87"/>
        <v>80</v>
      </c>
      <c r="G1366" s="2">
        <f t="shared" si="84"/>
        <v>74</v>
      </c>
    </row>
    <row r="1367" spans="1:7">
      <c r="A1367" s="2">
        <v>1365</v>
      </c>
      <c r="B1367" s="98">
        <f t="shared" si="85"/>
        <v>11.083771921146701</v>
      </c>
      <c r="C1367" s="98">
        <v>0.08</v>
      </c>
      <c r="D1367" s="2">
        <v>1365</v>
      </c>
      <c r="E1367" s="2">
        <f t="shared" si="86"/>
        <v>80</v>
      </c>
      <c r="F1367" s="2">
        <f t="shared" si="87"/>
        <v>80</v>
      </c>
      <c r="G1367" s="2">
        <f t="shared" si="84"/>
        <v>74</v>
      </c>
    </row>
    <row r="1368" spans="1:7">
      <c r="A1368" s="2">
        <v>1366</v>
      </c>
      <c r="B1368" s="98">
        <f t="shared" si="85"/>
        <v>11.087831167545795</v>
      </c>
      <c r="C1368" s="98">
        <v>0.08</v>
      </c>
      <c r="D1368" s="2">
        <v>1366</v>
      </c>
      <c r="E1368" s="2">
        <f t="shared" si="86"/>
        <v>80</v>
      </c>
      <c r="F1368" s="2">
        <f t="shared" si="87"/>
        <v>80</v>
      </c>
      <c r="G1368" s="2">
        <f t="shared" si="84"/>
        <v>74</v>
      </c>
    </row>
    <row r="1369" spans="1:7">
      <c r="A1369" s="2">
        <v>1367</v>
      </c>
      <c r="B1369" s="98">
        <f t="shared" si="85"/>
        <v>11.091888928401691</v>
      </c>
      <c r="C1369" s="98">
        <v>0.08</v>
      </c>
      <c r="D1369" s="2">
        <v>1367</v>
      </c>
      <c r="E1369" s="2">
        <f t="shared" si="86"/>
        <v>80</v>
      </c>
      <c r="F1369" s="2">
        <f t="shared" si="87"/>
        <v>80</v>
      </c>
      <c r="G1369" s="2">
        <f t="shared" si="84"/>
        <v>74</v>
      </c>
    </row>
    <row r="1370" spans="1:7">
      <c r="A1370" s="2">
        <v>1368</v>
      </c>
      <c r="B1370" s="98">
        <f t="shared" si="85"/>
        <v>11.095945205344156</v>
      </c>
      <c r="C1370" s="98">
        <v>0.08</v>
      </c>
      <c r="D1370" s="2">
        <v>1368</v>
      </c>
      <c r="E1370" s="2">
        <f t="shared" si="86"/>
        <v>80</v>
      </c>
      <c r="F1370" s="2">
        <f t="shared" si="87"/>
        <v>80</v>
      </c>
      <c r="G1370" s="2">
        <f t="shared" si="84"/>
        <v>74</v>
      </c>
    </row>
    <row r="1371" spans="1:7">
      <c r="A1371" s="2">
        <v>1369</v>
      </c>
      <c r="B1371" s="98">
        <f t="shared" si="85"/>
        <v>11.1</v>
      </c>
      <c r="C1371" s="98">
        <v>0.08</v>
      </c>
      <c r="D1371" s="2">
        <v>1369</v>
      </c>
      <c r="E1371" s="2">
        <f t="shared" si="86"/>
        <v>80</v>
      </c>
      <c r="F1371" s="2">
        <f t="shared" si="87"/>
        <v>80</v>
      </c>
      <c r="G1371" s="2">
        <f t="shared" si="84"/>
        <v>74</v>
      </c>
    </row>
    <row r="1372" spans="1:7">
      <c r="A1372" s="2">
        <v>1370</v>
      </c>
      <c r="B1372" s="98">
        <f t="shared" si="85"/>
        <v>11.104053313993047</v>
      </c>
      <c r="C1372" s="98">
        <v>0.08</v>
      </c>
      <c r="D1372" s="2">
        <v>1370</v>
      </c>
      <c r="E1372" s="2">
        <f t="shared" si="86"/>
        <v>80</v>
      </c>
      <c r="F1372" s="2">
        <f t="shared" si="87"/>
        <v>80</v>
      </c>
      <c r="G1372" s="2">
        <f t="shared" si="84"/>
        <v>74</v>
      </c>
    </row>
    <row r="1373" spans="1:7">
      <c r="A1373" s="2">
        <v>1371</v>
      </c>
      <c r="B1373" s="98">
        <f t="shared" si="85"/>
        <v>11.108105148944171</v>
      </c>
      <c r="C1373" s="98">
        <v>0.08</v>
      </c>
      <c r="D1373" s="2">
        <v>1371</v>
      </c>
      <c r="E1373" s="2">
        <f t="shared" si="86"/>
        <v>80</v>
      </c>
      <c r="F1373" s="2">
        <f t="shared" si="87"/>
        <v>80</v>
      </c>
      <c r="G1373" s="2">
        <f t="shared" si="84"/>
        <v>74</v>
      </c>
    </row>
    <row r="1374" spans="1:7">
      <c r="A1374" s="2">
        <v>1372</v>
      </c>
      <c r="B1374" s="98">
        <f t="shared" si="85"/>
        <v>11.11215550647128</v>
      </c>
      <c r="C1374" s="98">
        <v>0.08</v>
      </c>
      <c r="D1374" s="2">
        <v>1372</v>
      </c>
      <c r="E1374" s="2">
        <f t="shared" si="86"/>
        <v>80</v>
      </c>
      <c r="F1374" s="2">
        <f t="shared" si="87"/>
        <v>80</v>
      </c>
      <c r="G1374" s="2">
        <f t="shared" si="84"/>
        <v>74</v>
      </c>
    </row>
    <row r="1375" spans="1:7">
      <c r="A1375" s="2">
        <v>1373</v>
      </c>
      <c r="B1375" s="98">
        <f t="shared" si="85"/>
        <v>11.116204388189344</v>
      </c>
      <c r="C1375" s="98">
        <v>0.08</v>
      </c>
      <c r="D1375" s="2">
        <v>1373</v>
      </c>
      <c r="E1375" s="2">
        <f t="shared" si="86"/>
        <v>80</v>
      </c>
      <c r="F1375" s="2">
        <f t="shared" si="87"/>
        <v>80</v>
      </c>
      <c r="G1375" s="2">
        <f t="shared" si="84"/>
        <v>74</v>
      </c>
    </row>
    <row r="1376" spans="1:7">
      <c r="A1376" s="2">
        <v>1374</v>
      </c>
      <c r="B1376" s="98">
        <f t="shared" si="85"/>
        <v>11.120251795710383</v>
      </c>
      <c r="C1376" s="98">
        <v>0.08</v>
      </c>
      <c r="D1376" s="2">
        <v>1374</v>
      </c>
      <c r="E1376" s="2">
        <f t="shared" si="86"/>
        <v>80</v>
      </c>
      <c r="F1376" s="2">
        <f t="shared" si="87"/>
        <v>80</v>
      </c>
      <c r="G1376" s="2">
        <f t="shared" si="84"/>
        <v>74</v>
      </c>
    </row>
    <row r="1377" spans="1:7">
      <c r="A1377" s="2">
        <v>1375</v>
      </c>
      <c r="B1377" s="98">
        <f t="shared" si="85"/>
        <v>11.124297730643494</v>
      </c>
      <c r="C1377" s="98">
        <v>0.08</v>
      </c>
      <c r="D1377" s="2">
        <v>1375</v>
      </c>
      <c r="E1377" s="2">
        <f t="shared" si="86"/>
        <v>80</v>
      </c>
      <c r="F1377" s="2">
        <f t="shared" si="87"/>
        <v>80</v>
      </c>
      <c r="G1377" s="2">
        <f t="shared" si="84"/>
        <v>74</v>
      </c>
    </row>
    <row r="1378" spans="1:7">
      <c r="A1378" s="2">
        <v>1376</v>
      </c>
      <c r="B1378" s="98">
        <f t="shared" si="85"/>
        <v>11.128342194594845</v>
      </c>
      <c r="C1378" s="98">
        <v>0.08</v>
      </c>
      <c r="D1378" s="2">
        <v>1376</v>
      </c>
      <c r="E1378" s="2">
        <f t="shared" si="86"/>
        <v>80</v>
      </c>
      <c r="F1378" s="2">
        <f t="shared" si="87"/>
        <v>80</v>
      </c>
      <c r="G1378" s="2">
        <f t="shared" si="84"/>
        <v>74</v>
      </c>
    </row>
    <row r="1379" spans="1:7">
      <c r="A1379" s="2">
        <v>1377</v>
      </c>
      <c r="B1379" s="98">
        <f t="shared" si="85"/>
        <v>11.132385189167683</v>
      </c>
      <c r="C1379" s="98">
        <v>0.08</v>
      </c>
      <c r="D1379" s="2">
        <v>1377</v>
      </c>
      <c r="E1379" s="2">
        <f t="shared" si="86"/>
        <v>80</v>
      </c>
      <c r="F1379" s="2">
        <f t="shared" si="87"/>
        <v>80</v>
      </c>
      <c r="G1379" s="2">
        <f t="shared" si="84"/>
        <v>74</v>
      </c>
    </row>
    <row r="1380" spans="1:7">
      <c r="A1380" s="2">
        <v>1378</v>
      </c>
      <c r="B1380" s="98">
        <f t="shared" si="85"/>
        <v>11.136426715962351</v>
      </c>
      <c r="C1380" s="98">
        <v>0.08</v>
      </c>
      <c r="D1380" s="2">
        <v>1378</v>
      </c>
      <c r="E1380" s="2">
        <f t="shared" si="86"/>
        <v>80</v>
      </c>
      <c r="F1380" s="2">
        <f t="shared" si="87"/>
        <v>80</v>
      </c>
      <c r="G1380" s="2">
        <f t="shared" si="84"/>
        <v>74</v>
      </c>
    </row>
    <row r="1381" spans="1:7">
      <c r="A1381" s="2">
        <v>1379</v>
      </c>
      <c r="B1381" s="98">
        <f t="shared" si="85"/>
        <v>11.140466776576286</v>
      </c>
      <c r="C1381" s="98">
        <v>0.08</v>
      </c>
      <c r="D1381" s="2">
        <v>1379</v>
      </c>
      <c r="E1381" s="2">
        <f t="shared" si="86"/>
        <v>80</v>
      </c>
      <c r="F1381" s="2">
        <f t="shared" si="87"/>
        <v>80</v>
      </c>
      <c r="G1381" s="2">
        <f t="shared" si="84"/>
        <v>74</v>
      </c>
    </row>
    <row r="1382" spans="1:7">
      <c r="A1382" s="2">
        <v>1380</v>
      </c>
      <c r="B1382" s="98">
        <f t="shared" si="85"/>
        <v>11.144505372604025</v>
      </c>
      <c r="C1382" s="98">
        <v>0.08</v>
      </c>
      <c r="D1382" s="2">
        <v>1380</v>
      </c>
      <c r="E1382" s="2">
        <f t="shared" si="86"/>
        <v>80</v>
      </c>
      <c r="F1382" s="2">
        <f t="shared" si="87"/>
        <v>80</v>
      </c>
      <c r="G1382" s="2">
        <f t="shared" si="84"/>
        <v>74</v>
      </c>
    </row>
    <row r="1383" spans="1:7">
      <c r="A1383" s="2">
        <v>1381</v>
      </c>
      <c r="B1383" s="98">
        <f t="shared" si="85"/>
        <v>11.148542505637227</v>
      </c>
      <c r="C1383" s="98">
        <v>0.08</v>
      </c>
      <c r="D1383" s="2">
        <v>1381</v>
      </c>
      <c r="E1383" s="2">
        <f t="shared" si="86"/>
        <v>80</v>
      </c>
      <c r="F1383" s="2">
        <f t="shared" si="87"/>
        <v>80</v>
      </c>
      <c r="G1383" s="2">
        <f t="shared" si="84"/>
        <v>74</v>
      </c>
    </row>
    <row r="1384" spans="1:7">
      <c r="A1384" s="2">
        <v>1382</v>
      </c>
      <c r="B1384" s="98">
        <f t="shared" si="85"/>
        <v>11.152578177264663</v>
      </c>
      <c r="C1384" s="98">
        <v>0.08</v>
      </c>
      <c r="D1384" s="2">
        <v>1382</v>
      </c>
      <c r="E1384" s="2">
        <f t="shared" si="86"/>
        <v>80</v>
      </c>
      <c r="F1384" s="2">
        <f t="shared" si="87"/>
        <v>80</v>
      </c>
      <c r="G1384" s="2">
        <f t="shared" si="84"/>
        <v>74</v>
      </c>
    </row>
    <row r="1385" spans="1:7">
      <c r="A1385" s="2">
        <v>1383</v>
      </c>
      <c r="B1385" s="98">
        <f t="shared" si="85"/>
        <v>11.156612389072231</v>
      </c>
      <c r="C1385" s="98">
        <v>0.08</v>
      </c>
      <c r="D1385" s="2">
        <v>1383</v>
      </c>
      <c r="E1385" s="2">
        <f t="shared" si="86"/>
        <v>80</v>
      </c>
      <c r="F1385" s="2">
        <f t="shared" si="87"/>
        <v>80</v>
      </c>
      <c r="G1385" s="2">
        <f t="shared" si="84"/>
        <v>74</v>
      </c>
    </row>
    <row r="1386" spans="1:7">
      <c r="A1386" s="2">
        <v>1384</v>
      </c>
      <c r="B1386" s="98">
        <f t="shared" si="85"/>
        <v>11.160645142642965</v>
      </c>
      <c r="C1386" s="98">
        <v>0.08</v>
      </c>
      <c r="D1386" s="2">
        <v>1384</v>
      </c>
      <c r="E1386" s="2">
        <f t="shared" si="86"/>
        <v>80</v>
      </c>
      <c r="F1386" s="2">
        <f t="shared" si="87"/>
        <v>80</v>
      </c>
      <c r="G1386" s="2">
        <f t="shared" si="84"/>
        <v>74</v>
      </c>
    </row>
    <row r="1387" spans="1:7">
      <c r="A1387" s="2">
        <v>1385</v>
      </c>
      <c r="B1387" s="98">
        <f t="shared" si="85"/>
        <v>11.164676439557036</v>
      </c>
      <c r="C1387" s="98">
        <v>0.08</v>
      </c>
      <c r="D1387" s="2">
        <v>1385</v>
      </c>
      <c r="E1387" s="2">
        <f t="shared" si="86"/>
        <v>80</v>
      </c>
      <c r="F1387" s="2">
        <f t="shared" si="87"/>
        <v>80</v>
      </c>
      <c r="G1387" s="2">
        <f t="shared" ref="G1387:G1450" si="88">ROUNDUP(1000*((B1387/1000)/(55.934*C1387^0.571))^(1/2.714),0)</f>
        <v>74</v>
      </c>
    </row>
    <row r="1388" spans="1:7">
      <c r="A1388" s="2">
        <v>1386</v>
      </c>
      <c r="B1388" s="98">
        <f t="shared" si="85"/>
        <v>11.168706281391771</v>
      </c>
      <c r="C1388" s="98">
        <v>0.08</v>
      </c>
      <c r="D1388" s="2">
        <v>1386</v>
      </c>
      <c r="E1388" s="2">
        <f t="shared" si="86"/>
        <v>80</v>
      </c>
      <c r="F1388" s="2">
        <f t="shared" si="87"/>
        <v>80</v>
      </c>
      <c r="G1388" s="2">
        <f t="shared" si="88"/>
        <v>74</v>
      </c>
    </row>
    <row r="1389" spans="1:7">
      <c r="A1389" s="2">
        <v>1387</v>
      </c>
      <c r="B1389" s="98">
        <f t="shared" si="85"/>
        <v>11.172734669721644</v>
      </c>
      <c r="C1389" s="98">
        <v>0.08</v>
      </c>
      <c r="D1389" s="2">
        <v>1387</v>
      </c>
      <c r="E1389" s="2">
        <f t="shared" si="86"/>
        <v>80</v>
      </c>
      <c r="F1389" s="2">
        <f t="shared" si="87"/>
        <v>80</v>
      </c>
      <c r="G1389" s="2">
        <f t="shared" si="88"/>
        <v>74</v>
      </c>
    </row>
    <row r="1390" spans="1:7">
      <c r="A1390" s="2">
        <v>1388</v>
      </c>
      <c r="B1390" s="98">
        <f t="shared" si="85"/>
        <v>11.176761606118294</v>
      </c>
      <c r="C1390" s="98">
        <v>0.08</v>
      </c>
      <c r="D1390" s="2">
        <v>1388</v>
      </c>
      <c r="E1390" s="2">
        <f t="shared" si="86"/>
        <v>80</v>
      </c>
      <c r="F1390" s="2">
        <f t="shared" si="87"/>
        <v>80</v>
      </c>
      <c r="G1390" s="2">
        <f t="shared" si="88"/>
        <v>74</v>
      </c>
    </row>
    <row r="1391" spans="1:7">
      <c r="A1391" s="2">
        <v>1389</v>
      </c>
      <c r="B1391" s="98">
        <f t="shared" si="85"/>
        <v>11.180787092150533</v>
      </c>
      <c r="C1391" s="98">
        <v>0.08</v>
      </c>
      <c r="D1391" s="2">
        <v>1389</v>
      </c>
      <c r="E1391" s="2">
        <f t="shared" si="86"/>
        <v>80</v>
      </c>
      <c r="F1391" s="2">
        <f t="shared" si="87"/>
        <v>80</v>
      </c>
      <c r="G1391" s="2">
        <f t="shared" si="88"/>
        <v>74</v>
      </c>
    </row>
    <row r="1392" spans="1:7">
      <c r="A1392" s="2">
        <v>1390</v>
      </c>
      <c r="B1392" s="98">
        <f t="shared" si="85"/>
        <v>11.184811129384348</v>
      </c>
      <c r="C1392" s="98">
        <v>0.08</v>
      </c>
      <c r="D1392" s="2">
        <v>1390</v>
      </c>
      <c r="E1392" s="2">
        <f t="shared" si="86"/>
        <v>80</v>
      </c>
      <c r="F1392" s="2">
        <f t="shared" si="87"/>
        <v>80</v>
      </c>
      <c r="G1392" s="2">
        <f t="shared" si="88"/>
        <v>74</v>
      </c>
    </row>
    <row r="1393" spans="1:7">
      <c r="A1393" s="2">
        <v>1391</v>
      </c>
      <c r="B1393" s="98">
        <f t="shared" si="85"/>
        <v>11.188833719382909</v>
      </c>
      <c r="C1393" s="98">
        <v>0.08</v>
      </c>
      <c r="D1393" s="2">
        <v>1391</v>
      </c>
      <c r="E1393" s="2">
        <f t="shared" si="86"/>
        <v>80</v>
      </c>
      <c r="F1393" s="2">
        <f t="shared" si="87"/>
        <v>80</v>
      </c>
      <c r="G1393" s="2">
        <f t="shared" si="88"/>
        <v>74</v>
      </c>
    </row>
    <row r="1394" spans="1:7">
      <c r="A1394" s="2">
        <v>1392</v>
      </c>
      <c r="B1394" s="98">
        <f t="shared" si="85"/>
        <v>11.192854863706579</v>
      </c>
      <c r="C1394" s="98">
        <v>0.08</v>
      </c>
      <c r="D1394" s="2">
        <v>1392</v>
      </c>
      <c r="E1394" s="2">
        <f t="shared" si="86"/>
        <v>80</v>
      </c>
      <c r="F1394" s="2">
        <f t="shared" si="87"/>
        <v>80</v>
      </c>
      <c r="G1394" s="2">
        <f t="shared" si="88"/>
        <v>74</v>
      </c>
    </row>
    <row r="1395" spans="1:7">
      <c r="A1395" s="2">
        <v>1393</v>
      </c>
      <c r="B1395" s="98">
        <f t="shared" si="85"/>
        <v>11.196874563912914</v>
      </c>
      <c r="C1395" s="98">
        <v>0.08</v>
      </c>
      <c r="D1395" s="2">
        <v>1393</v>
      </c>
      <c r="E1395" s="2">
        <f t="shared" si="86"/>
        <v>80</v>
      </c>
      <c r="F1395" s="2">
        <f t="shared" si="87"/>
        <v>80</v>
      </c>
      <c r="G1395" s="2">
        <f t="shared" si="88"/>
        <v>74</v>
      </c>
    </row>
    <row r="1396" spans="1:7">
      <c r="A1396" s="2">
        <v>1394</v>
      </c>
      <c r="B1396" s="98">
        <f t="shared" si="85"/>
        <v>11.200892821556682</v>
      </c>
      <c r="C1396" s="98">
        <v>0.08</v>
      </c>
      <c r="D1396" s="2">
        <v>1394</v>
      </c>
      <c r="E1396" s="2">
        <f t="shared" si="86"/>
        <v>80</v>
      </c>
      <c r="F1396" s="2">
        <f t="shared" si="87"/>
        <v>80</v>
      </c>
      <c r="G1396" s="2">
        <f t="shared" si="88"/>
        <v>74</v>
      </c>
    </row>
    <row r="1397" spans="1:7">
      <c r="A1397" s="2">
        <v>1395</v>
      </c>
      <c r="B1397" s="98">
        <f t="shared" si="85"/>
        <v>11.204909638189859</v>
      </c>
      <c r="C1397" s="98">
        <v>0.08</v>
      </c>
      <c r="D1397" s="2">
        <v>1395</v>
      </c>
      <c r="E1397" s="2">
        <f t="shared" si="86"/>
        <v>80</v>
      </c>
      <c r="F1397" s="2">
        <f t="shared" si="87"/>
        <v>80</v>
      </c>
      <c r="G1397" s="2">
        <f t="shared" si="88"/>
        <v>74</v>
      </c>
    </row>
    <row r="1398" spans="1:7">
      <c r="A1398" s="2">
        <v>1396</v>
      </c>
      <c r="B1398" s="98">
        <f t="shared" si="85"/>
        <v>11.208925015361643</v>
      </c>
      <c r="C1398" s="98">
        <v>0.08</v>
      </c>
      <c r="D1398" s="2">
        <v>1396</v>
      </c>
      <c r="E1398" s="2">
        <f t="shared" si="86"/>
        <v>80</v>
      </c>
      <c r="F1398" s="2">
        <f t="shared" si="87"/>
        <v>80</v>
      </c>
      <c r="G1398" s="2">
        <f t="shared" si="88"/>
        <v>74</v>
      </c>
    </row>
    <row r="1399" spans="1:7">
      <c r="A1399" s="2">
        <v>1397</v>
      </c>
      <c r="B1399" s="98">
        <f t="shared" si="85"/>
        <v>11.212938954618453</v>
      </c>
      <c r="C1399" s="98">
        <v>0.08</v>
      </c>
      <c r="D1399" s="2">
        <v>1397</v>
      </c>
      <c r="E1399" s="2">
        <f t="shared" si="86"/>
        <v>80</v>
      </c>
      <c r="F1399" s="2">
        <f t="shared" si="87"/>
        <v>80</v>
      </c>
      <c r="G1399" s="2">
        <f t="shared" si="88"/>
        <v>74</v>
      </c>
    </row>
    <row r="1400" spans="1:7">
      <c r="A1400" s="2">
        <v>1398</v>
      </c>
      <c r="B1400" s="98">
        <f t="shared" si="85"/>
        <v>11.216951457503951</v>
      </c>
      <c r="C1400" s="98">
        <v>0.08</v>
      </c>
      <c r="D1400" s="2">
        <v>1398</v>
      </c>
      <c r="E1400" s="2">
        <f t="shared" si="86"/>
        <v>80</v>
      </c>
      <c r="F1400" s="2">
        <f t="shared" si="87"/>
        <v>80</v>
      </c>
      <c r="G1400" s="2">
        <f t="shared" si="88"/>
        <v>74</v>
      </c>
    </row>
    <row r="1401" spans="1:7">
      <c r="A1401" s="2">
        <v>1399</v>
      </c>
      <c r="B1401" s="98">
        <f t="shared" si="85"/>
        <v>11.220962525559026</v>
      </c>
      <c r="C1401" s="98">
        <v>0.08</v>
      </c>
      <c r="D1401" s="2">
        <v>1399</v>
      </c>
      <c r="E1401" s="2">
        <f t="shared" si="86"/>
        <v>80</v>
      </c>
      <c r="F1401" s="2">
        <f t="shared" si="87"/>
        <v>80</v>
      </c>
      <c r="G1401" s="2">
        <f t="shared" si="88"/>
        <v>74</v>
      </c>
    </row>
    <row r="1402" spans="1:7">
      <c r="A1402" s="2">
        <v>1400</v>
      </c>
      <c r="B1402" s="98">
        <f t="shared" si="85"/>
        <v>11.224972160321824</v>
      </c>
      <c r="C1402" s="98">
        <v>0.08</v>
      </c>
      <c r="D1402" s="2">
        <v>1400</v>
      </c>
      <c r="E1402" s="2">
        <f t="shared" si="86"/>
        <v>80</v>
      </c>
      <c r="F1402" s="2">
        <f t="shared" si="87"/>
        <v>80</v>
      </c>
      <c r="G1402" s="2">
        <f t="shared" si="88"/>
        <v>74</v>
      </c>
    </row>
    <row r="1403" spans="1:7">
      <c r="A1403" s="2">
        <v>1401</v>
      </c>
      <c r="B1403" s="98">
        <f t="shared" si="85"/>
        <v>11.228980363327741</v>
      </c>
      <c r="C1403" s="98">
        <v>0.08</v>
      </c>
      <c r="D1403" s="2">
        <v>1401</v>
      </c>
      <c r="E1403" s="2">
        <f t="shared" si="86"/>
        <v>80</v>
      </c>
      <c r="F1403" s="2">
        <f t="shared" si="87"/>
        <v>80</v>
      </c>
      <c r="G1403" s="2">
        <f t="shared" si="88"/>
        <v>74</v>
      </c>
    </row>
    <row r="1404" spans="1:7">
      <c r="A1404" s="2">
        <v>1402</v>
      </c>
      <c r="B1404" s="98">
        <f t="shared" si="85"/>
        <v>11.232987136109433</v>
      </c>
      <c r="C1404" s="98">
        <v>0.08</v>
      </c>
      <c r="D1404" s="2">
        <v>1402</v>
      </c>
      <c r="E1404" s="2">
        <f t="shared" si="86"/>
        <v>80</v>
      </c>
      <c r="F1404" s="2">
        <f t="shared" si="87"/>
        <v>80</v>
      </c>
      <c r="G1404" s="2">
        <f t="shared" si="88"/>
        <v>74</v>
      </c>
    </row>
    <row r="1405" spans="1:7">
      <c r="A1405" s="2">
        <v>1403</v>
      </c>
      <c r="B1405" s="98">
        <f t="shared" si="85"/>
        <v>11.236992480196825</v>
      </c>
      <c r="C1405" s="98">
        <v>0.08</v>
      </c>
      <c r="D1405" s="2">
        <v>1403</v>
      </c>
      <c r="E1405" s="2">
        <f t="shared" si="86"/>
        <v>80</v>
      </c>
      <c r="F1405" s="2">
        <f t="shared" si="87"/>
        <v>80</v>
      </c>
      <c r="G1405" s="2">
        <f t="shared" si="88"/>
        <v>74</v>
      </c>
    </row>
    <row r="1406" spans="1:7">
      <c r="A1406" s="2">
        <v>1404</v>
      </c>
      <c r="B1406" s="98">
        <f t="shared" si="85"/>
        <v>11.240996397117115</v>
      </c>
      <c r="C1406" s="98">
        <v>0.08</v>
      </c>
      <c r="D1406" s="2">
        <v>1404</v>
      </c>
      <c r="E1406" s="2">
        <f t="shared" si="86"/>
        <v>80</v>
      </c>
      <c r="F1406" s="2">
        <f t="shared" si="87"/>
        <v>80</v>
      </c>
      <c r="G1406" s="2">
        <f t="shared" si="88"/>
        <v>74</v>
      </c>
    </row>
    <row r="1407" spans="1:7">
      <c r="A1407" s="2">
        <v>1405</v>
      </c>
      <c r="B1407" s="98">
        <f t="shared" si="85"/>
        <v>11.244998888394788</v>
      </c>
      <c r="C1407" s="98">
        <v>0.08</v>
      </c>
      <c r="D1407" s="2">
        <v>1405</v>
      </c>
      <c r="E1407" s="2">
        <f t="shared" si="86"/>
        <v>80</v>
      </c>
      <c r="F1407" s="2">
        <f t="shared" si="87"/>
        <v>80</v>
      </c>
      <c r="G1407" s="2">
        <f t="shared" si="88"/>
        <v>74</v>
      </c>
    </row>
    <row r="1408" spans="1:7">
      <c r="A1408" s="2">
        <v>1406</v>
      </c>
      <c r="B1408" s="98">
        <f t="shared" si="85"/>
        <v>11.248999955551605</v>
      </c>
      <c r="C1408" s="98">
        <v>0.08</v>
      </c>
      <c r="D1408" s="2">
        <v>1406</v>
      </c>
      <c r="E1408" s="2">
        <f t="shared" si="86"/>
        <v>80</v>
      </c>
      <c r="F1408" s="2">
        <f t="shared" si="87"/>
        <v>80</v>
      </c>
      <c r="G1408" s="2">
        <f t="shared" si="88"/>
        <v>74</v>
      </c>
    </row>
    <row r="1409" spans="1:7">
      <c r="A1409" s="2">
        <v>1407</v>
      </c>
      <c r="B1409" s="98">
        <f t="shared" si="85"/>
        <v>11.25299960010663</v>
      </c>
      <c r="C1409" s="98">
        <v>0.08</v>
      </c>
      <c r="D1409" s="2">
        <v>1407</v>
      </c>
      <c r="E1409" s="2">
        <f t="shared" si="86"/>
        <v>80</v>
      </c>
      <c r="F1409" s="2">
        <f t="shared" si="87"/>
        <v>80</v>
      </c>
      <c r="G1409" s="2">
        <f t="shared" si="88"/>
        <v>74</v>
      </c>
    </row>
    <row r="1410" spans="1:7">
      <c r="A1410" s="2">
        <v>1408</v>
      </c>
      <c r="B1410" s="98">
        <f t="shared" si="85"/>
        <v>11.256997823576231</v>
      </c>
      <c r="C1410" s="98">
        <v>0.08</v>
      </c>
      <c r="D1410" s="2">
        <v>1408</v>
      </c>
      <c r="E1410" s="2">
        <f t="shared" si="86"/>
        <v>80</v>
      </c>
      <c r="F1410" s="2">
        <f t="shared" si="87"/>
        <v>80</v>
      </c>
      <c r="G1410" s="2">
        <f t="shared" si="88"/>
        <v>74</v>
      </c>
    </row>
    <row r="1411" spans="1:7">
      <c r="A1411" s="2">
        <v>1409</v>
      </c>
      <c r="B1411" s="98">
        <f t="shared" ref="B1411:B1474" si="89">0.3*SQRT(A1411)</f>
        <v>11.260994627474075</v>
      </c>
      <c r="C1411" s="98">
        <v>0.08</v>
      </c>
      <c r="D1411" s="2">
        <v>1409</v>
      </c>
      <c r="E1411" s="2">
        <f t="shared" ref="E1411:E1474" si="90">IF(A1411&lt;0.4,15,IF(A1411&lt;3,20,IF(A1411&lt;15,25,IF(A1411&lt;43,32,IF(A1411&lt;100,40,IF(A1411&lt;450,50,IF(A1411&lt;1300,65,IF(A1411&lt;3500,80,IF(A1411&lt;12000,100)))))))))</f>
        <v>80</v>
      </c>
      <c r="F1411" s="2">
        <f t="shared" si="87"/>
        <v>80</v>
      </c>
      <c r="G1411" s="2">
        <f t="shared" si="88"/>
        <v>74</v>
      </c>
    </row>
    <row r="1412" spans="1:7">
      <c r="A1412" s="2">
        <v>1410</v>
      </c>
      <c r="B1412" s="98">
        <f t="shared" si="89"/>
        <v>11.26499001331115</v>
      </c>
      <c r="C1412" s="98">
        <v>0.08</v>
      </c>
      <c r="D1412" s="2">
        <v>1410</v>
      </c>
      <c r="E1412" s="2">
        <f t="shared" si="90"/>
        <v>80</v>
      </c>
      <c r="F1412" s="2">
        <f t="shared" ref="F1412:F1475" si="91">IF(G1412&lt;15,15,IF(G1412&lt;20,20,IF(G1412&lt;=25,25,IF(G1412&lt;=32,32,IF(G1412&lt;=40,40,IF(G1412&lt;=50,50,IF(G1412&lt;=65,65,IF(G1412&lt;=80,80,IF(G1412&lt;=100,100)))))))))</f>
        <v>80</v>
      </c>
      <c r="G1412" s="2">
        <f t="shared" si="88"/>
        <v>74</v>
      </c>
    </row>
    <row r="1413" spans="1:7">
      <c r="A1413" s="2">
        <v>1411</v>
      </c>
      <c r="B1413" s="98">
        <f t="shared" si="89"/>
        <v>11.268983982595769</v>
      </c>
      <c r="C1413" s="98">
        <v>0.08</v>
      </c>
      <c r="D1413" s="2">
        <v>1411</v>
      </c>
      <c r="E1413" s="2">
        <f t="shared" si="90"/>
        <v>80</v>
      </c>
      <c r="F1413" s="2">
        <f t="shared" si="91"/>
        <v>80</v>
      </c>
      <c r="G1413" s="2">
        <f t="shared" si="88"/>
        <v>74</v>
      </c>
    </row>
    <row r="1414" spans="1:7">
      <c r="A1414" s="2">
        <v>1412</v>
      </c>
      <c r="B1414" s="98">
        <f t="shared" si="89"/>
        <v>11.272976536833561</v>
      </c>
      <c r="C1414" s="98">
        <v>0.08</v>
      </c>
      <c r="D1414" s="2">
        <v>1412</v>
      </c>
      <c r="E1414" s="2">
        <f t="shared" si="90"/>
        <v>80</v>
      </c>
      <c r="F1414" s="2">
        <f t="shared" si="91"/>
        <v>80</v>
      </c>
      <c r="G1414" s="2">
        <f t="shared" si="88"/>
        <v>74</v>
      </c>
    </row>
    <row r="1415" spans="1:7">
      <c r="A1415" s="2">
        <v>1413</v>
      </c>
      <c r="B1415" s="98">
        <f t="shared" si="89"/>
        <v>11.2769676775275</v>
      </c>
      <c r="C1415" s="98">
        <v>0.08</v>
      </c>
      <c r="D1415" s="2">
        <v>1413</v>
      </c>
      <c r="E1415" s="2">
        <f t="shared" si="90"/>
        <v>80</v>
      </c>
      <c r="F1415" s="2">
        <f t="shared" si="91"/>
        <v>80</v>
      </c>
      <c r="G1415" s="2">
        <f t="shared" si="88"/>
        <v>74</v>
      </c>
    </row>
    <row r="1416" spans="1:7">
      <c r="A1416" s="2">
        <v>1414</v>
      </c>
      <c r="B1416" s="98">
        <f t="shared" si="89"/>
        <v>11.280957406177899</v>
      </c>
      <c r="C1416" s="98">
        <v>0.08</v>
      </c>
      <c r="D1416" s="2">
        <v>1414</v>
      </c>
      <c r="E1416" s="2">
        <f t="shared" si="90"/>
        <v>80</v>
      </c>
      <c r="F1416" s="2">
        <f t="shared" si="91"/>
        <v>80</v>
      </c>
      <c r="G1416" s="2">
        <f t="shared" si="88"/>
        <v>74</v>
      </c>
    </row>
    <row r="1417" spans="1:7">
      <c r="A1417" s="2">
        <v>1415</v>
      </c>
      <c r="B1417" s="98">
        <f t="shared" si="89"/>
        <v>11.284945724282416</v>
      </c>
      <c r="C1417" s="98">
        <v>0.08</v>
      </c>
      <c r="D1417" s="2">
        <v>1415</v>
      </c>
      <c r="E1417" s="2">
        <f t="shared" si="90"/>
        <v>80</v>
      </c>
      <c r="F1417" s="2">
        <f t="shared" si="91"/>
        <v>80</v>
      </c>
      <c r="G1417" s="2">
        <f t="shared" si="88"/>
        <v>75</v>
      </c>
    </row>
    <row r="1418" spans="1:7">
      <c r="A1418" s="2">
        <v>1416</v>
      </c>
      <c r="B1418" s="98">
        <f t="shared" si="89"/>
        <v>11.288932633336067</v>
      </c>
      <c r="C1418" s="98">
        <v>0.08</v>
      </c>
      <c r="D1418" s="2">
        <v>1416</v>
      </c>
      <c r="E1418" s="2">
        <f t="shared" si="90"/>
        <v>80</v>
      </c>
      <c r="F1418" s="2">
        <f t="shared" si="91"/>
        <v>80</v>
      </c>
      <c r="G1418" s="2">
        <f t="shared" si="88"/>
        <v>75</v>
      </c>
    </row>
    <row r="1419" spans="1:7">
      <c r="A1419" s="2">
        <v>1417</v>
      </c>
      <c r="B1419" s="98">
        <f t="shared" si="89"/>
        <v>11.292918134831226</v>
      </c>
      <c r="C1419" s="98">
        <v>0.08</v>
      </c>
      <c r="D1419" s="2">
        <v>1417</v>
      </c>
      <c r="E1419" s="2">
        <f t="shared" si="90"/>
        <v>80</v>
      </c>
      <c r="F1419" s="2">
        <f t="shared" si="91"/>
        <v>80</v>
      </c>
      <c r="G1419" s="2">
        <f t="shared" si="88"/>
        <v>75</v>
      </c>
    </row>
    <row r="1420" spans="1:7">
      <c r="A1420" s="2">
        <v>1418</v>
      </c>
      <c r="B1420" s="98">
        <f t="shared" si="89"/>
        <v>11.296902230257638</v>
      </c>
      <c r="C1420" s="98">
        <v>0.08</v>
      </c>
      <c r="D1420" s="2">
        <v>1418</v>
      </c>
      <c r="E1420" s="2">
        <f t="shared" si="90"/>
        <v>80</v>
      </c>
      <c r="F1420" s="2">
        <f t="shared" si="91"/>
        <v>80</v>
      </c>
      <c r="G1420" s="2">
        <f t="shared" si="88"/>
        <v>75</v>
      </c>
    </row>
    <row r="1421" spans="1:7">
      <c r="A1421" s="2">
        <v>1419</v>
      </c>
      <c r="B1421" s="98">
        <f t="shared" si="89"/>
        <v>11.300884921102417</v>
      </c>
      <c r="C1421" s="98">
        <v>0.08</v>
      </c>
      <c r="D1421" s="2">
        <v>1419</v>
      </c>
      <c r="E1421" s="2">
        <f t="shared" si="90"/>
        <v>80</v>
      </c>
      <c r="F1421" s="2">
        <f t="shared" si="91"/>
        <v>80</v>
      </c>
      <c r="G1421" s="2">
        <f t="shared" si="88"/>
        <v>75</v>
      </c>
    </row>
    <row r="1422" spans="1:7">
      <c r="A1422" s="2">
        <v>1420</v>
      </c>
      <c r="B1422" s="98">
        <f t="shared" si="89"/>
        <v>11.304866208850063</v>
      </c>
      <c r="C1422" s="98">
        <v>0.08</v>
      </c>
      <c r="D1422" s="2">
        <v>1420</v>
      </c>
      <c r="E1422" s="2">
        <f t="shared" si="90"/>
        <v>80</v>
      </c>
      <c r="F1422" s="2">
        <f t="shared" si="91"/>
        <v>80</v>
      </c>
      <c r="G1422" s="2">
        <f t="shared" si="88"/>
        <v>75</v>
      </c>
    </row>
    <row r="1423" spans="1:7">
      <c r="A1423" s="2">
        <v>1421</v>
      </c>
      <c r="B1423" s="98">
        <f t="shared" si="89"/>
        <v>11.308846094982458</v>
      </c>
      <c r="C1423" s="98">
        <v>0.08</v>
      </c>
      <c r="D1423" s="2">
        <v>1421</v>
      </c>
      <c r="E1423" s="2">
        <f t="shared" si="90"/>
        <v>80</v>
      </c>
      <c r="F1423" s="2">
        <f t="shared" si="91"/>
        <v>80</v>
      </c>
      <c r="G1423" s="2">
        <f t="shared" si="88"/>
        <v>75</v>
      </c>
    </row>
    <row r="1424" spans="1:7">
      <c r="A1424" s="2">
        <v>1422</v>
      </c>
      <c r="B1424" s="98">
        <f t="shared" si="89"/>
        <v>11.312824580978882</v>
      </c>
      <c r="C1424" s="98">
        <v>0.08</v>
      </c>
      <c r="D1424" s="2">
        <v>1422</v>
      </c>
      <c r="E1424" s="2">
        <f t="shared" si="90"/>
        <v>80</v>
      </c>
      <c r="F1424" s="2">
        <f t="shared" si="91"/>
        <v>80</v>
      </c>
      <c r="G1424" s="2">
        <f t="shared" si="88"/>
        <v>75</v>
      </c>
    </row>
    <row r="1425" spans="1:7">
      <c r="A1425" s="2">
        <v>1423</v>
      </c>
      <c r="B1425" s="98">
        <f t="shared" si="89"/>
        <v>11.316801668316009</v>
      </c>
      <c r="C1425" s="98">
        <v>0.08</v>
      </c>
      <c r="D1425" s="2">
        <v>1423</v>
      </c>
      <c r="E1425" s="2">
        <f t="shared" si="90"/>
        <v>80</v>
      </c>
      <c r="F1425" s="2">
        <f t="shared" si="91"/>
        <v>80</v>
      </c>
      <c r="G1425" s="2">
        <f t="shared" si="88"/>
        <v>75</v>
      </c>
    </row>
    <row r="1426" spans="1:7">
      <c r="A1426" s="2">
        <v>1424</v>
      </c>
      <c r="B1426" s="98">
        <f t="shared" si="89"/>
        <v>11.320777358467923</v>
      </c>
      <c r="C1426" s="98">
        <v>0.08</v>
      </c>
      <c r="D1426" s="2">
        <v>1424</v>
      </c>
      <c r="E1426" s="2">
        <f t="shared" si="90"/>
        <v>80</v>
      </c>
      <c r="F1426" s="2">
        <f t="shared" si="91"/>
        <v>80</v>
      </c>
      <c r="G1426" s="2">
        <f t="shared" si="88"/>
        <v>75</v>
      </c>
    </row>
    <row r="1427" spans="1:7">
      <c r="A1427" s="2">
        <v>1425</v>
      </c>
      <c r="B1427" s="98">
        <f t="shared" si="89"/>
        <v>11.324751652906123</v>
      </c>
      <c r="C1427" s="98">
        <v>0.08</v>
      </c>
      <c r="D1427" s="2">
        <v>1425</v>
      </c>
      <c r="E1427" s="2">
        <f t="shared" si="90"/>
        <v>80</v>
      </c>
      <c r="F1427" s="2">
        <f t="shared" si="91"/>
        <v>80</v>
      </c>
      <c r="G1427" s="2">
        <f t="shared" si="88"/>
        <v>75</v>
      </c>
    </row>
    <row r="1428" spans="1:7">
      <c r="A1428" s="2">
        <v>1426</v>
      </c>
      <c r="B1428" s="98">
        <f t="shared" si="89"/>
        <v>11.328724553099523</v>
      </c>
      <c r="C1428" s="98">
        <v>0.08</v>
      </c>
      <c r="D1428" s="2">
        <v>1426</v>
      </c>
      <c r="E1428" s="2">
        <f t="shared" si="90"/>
        <v>80</v>
      </c>
      <c r="F1428" s="2">
        <f t="shared" si="91"/>
        <v>80</v>
      </c>
      <c r="G1428" s="2">
        <f t="shared" si="88"/>
        <v>75</v>
      </c>
    </row>
    <row r="1429" spans="1:7">
      <c r="A1429" s="2">
        <v>1427</v>
      </c>
      <c r="B1429" s="98">
        <f t="shared" si="89"/>
        <v>11.332696060514461</v>
      </c>
      <c r="C1429" s="98">
        <v>0.08</v>
      </c>
      <c r="D1429" s="2">
        <v>1427</v>
      </c>
      <c r="E1429" s="2">
        <f t="shared" si="90"/>
        <v>80</v>
      </c>
      <c r="F1429" s="2">
        <f t="shared" si="91"/>
        <v>80</v>
      </c>
      <c r="G1429" s="2">
        <f t="shared" si="88"/>
        <v>75</v>
      </c>
    </row>
    <row r="1430" spans="1:7">
      <c r="A1430" s="2">
        <v>1428</v>
      </c>
      <c r="B1430" s="98">
        <f t="shared" si="89"/>
        <v>11.336666176614711</v>
      </c>
      <c r="C1430" s="98">
        <v>0.08</v>
      </c>
      <c r="D1430" s="2">
        <v>1428</v>
      </c>
      <c r="E1430" s="2">
        <f t="shared" si="90"/>
        <v>80</v>
      </c>
      <c r="F1430" s="2">
        <f t="shared" si="91"/>
        <v>80</v>
      </c>
      <c r="G1430" s="2">
        <f t="shared" si="88"/>
        <v>75</v>
      </c>
    </row>
    <row r="1431" spans="1:7">
      <c r="A1431" s="2">
        <v>1429</v>
      </c>
      <c r="B1431" s="98">
        <f t="shared" si="89"/>
        <v>11.340634902861479</v>
      </c>
      <c r="C1431" s="98">
        <v>0.08</v>
      </c>
      <c r="D1431" s="2">
        <v>1429</v>
      </c>
      <c r="E1431" s="2">
        <f t="shared" si="90"/>
        <v>80</v>
      </c>
      <c r="F1431" s="2">
        <f t="shared" si="91"/>
        <v>80</v>
      </c>
      <c r="G1431" s="2">
        <f t="shared" si="88"/>
        <v>75</v>
      </c>
    </row>
    <row r="1432" spans="1:7">
      <c r="A1432" s="2">
        <v>1430</v>
      </c>
      <c r="B1432" s="98">
        <f t="shared" si="89"/>
        <v>11.344602240713423</v>
      </c>
      <c r="C1432" s="98">
        <v>0.08</v>
      </c>
      <c r="D1432" s="2">
        <v>1430</v>
      </c>
      <c r="E1432" s="2">
        <f t="shared" si="90"/>
        <v>80</v>
      </c>
      <c r="F1432" s="2">
        <f t="shared" si="91"/>
        <v>80</v>
      </c>
      <c r="G1432" s="2">
        <f t="shared" si="88"/>
        <v>75</v>
      </c>
    </row>
    <row r="1433" spans="1:7">
      <c r="A1433" s="2">
        <v>1431</v>
      </c>
      <c r="B1433" s="98">
        <f t="shared" si="89"/>
        <v>11.348568191626642</v>
      </c>
      <c r="C1433" s="98">
        <v>0.08</v>
      </c>
      <c r="D1433" s="2">
        <v>1431</v>
      </c>
      <c r="E1433" s="2">
        <f t="shared" si="90"/>
        <v>80</v>
      </c>
      <c r="F1433" s="2">
        <f t="shared" si="91"/>
        <v>80</v>
      </c>
      <c r="G1433" s="2">
        <f t="shared" si="88"/>
        <v>75</v>
      </c>
    </row>
    <row r="1434" spans="1:7">
      <c r="A1434" s="2">
        <v>1432</v>
      </c>
      <c r="B1434" s="98">
        <f t="shared" si="89"/>
        <v>11.352532757054702</v>
      </c>
      <c r="C1434" s="98">
        <v>0.08</v>
      </c>
      <c r="D1434" s="2">
        <v>1432</v>
      </c>
      <c r="E1434" s="2">
        <f t="shared" si="90"/>
        <v>80</v>
      </c>
      <c r="F1434" s="2">
        <f t="shared" si="91"/>
        <v>80</v>
      </c>
      <c r="G1434" s="2">
        <f t="shared" si="88"/>
        <v>75</v>
      </c>
    </row>
    <row r="1435" spans="1:7">
      <c r="A1435" s="2">
        <v>1433</v>
      </c>
      <c r="B1435" s="98">
        <f t="shared" si="89"/>
        <v>11.356495938448619</v>
      </c>
      <c r="C1435" s="98">
        <v>0.08</v>
      </c>
      <c r="D1435" s="2">
        <v>1433</v>
      </c>
      <c r="E1435" s="2">
        <f t="shared" si="90"/>
        <v>80</v>
      </c>
      <c r="F1435" s="2">
        <f t="shared" si="91"/>
        <v>80</v>
      </c>
      <c r="G1435" s="2">
        <f t="shared" si="88"/>
        <v>75</v>
      </c>
    </row>
    <row r="1436" spans="1:7">
      <c r="A1436" s="2">
        <v>1434</v>
      </c>
      <c r="B1436" s="98">
        <f t="shared" si="89"/>
        <v>11.360457737256892</v>
      </c>
      <c r="C1436" s="98">
        <v>0.08</v>
      </c>
      <c r="D1436" s="2">
        <v>1434</v>
      </c>
      <c r="E1436" s="2">
        <f t="shared" si="90"/>
        <v>80</v>
      </c>
      <c r="F1436" s="2">
        <f t="shared" si="91"/>
        <v>80</v>
      </c>
      <c r="G1436" s="2">
        <f t="shared" si="88"/>
        <v>75</v>
      </c>
    </row>
    <row r="1437" spans="1:7">
      <c r="A1437" s="2">
        <v>1435</v>
      </c>
      <c r="B1437" s="98">
        <f t="shared" si="89"/>
        <v>11.364418154925486</v>
      </c>
      <c r="C1437" s="98">
        <v>0.08</v>
      </c>
      <c r="D1437" s="2">
        <v>1435</v>
      </c>
      <c r="E1437" s="2">
        <f t="shared" si="90"/>
        <v>80</v>
      </c>
      <c r="F1437" s="2">
        <f t="shared" si="91"/>
        <v>80</v>
      </c>
      <c r="G1437" s="2">
        <f t="shared" si="88"/>
        <v>75</v>
      </c>
    </row>
    <row r="1438" spans="1:7">
      <c r="A1438" s="2">
        <v>1436</v>
      </c>
      <c r="B1438" s="98">
        <f t="shared" si="89"/>
        <v>11.368377192897849</v>
      </c>
      <c r="C1438" s="98">
        <v>0.08</v>
      </c>
      <c r="D1438" s="2">
        <v>1436</v>
      </c>
      <c r="E1438" s="2">
        <f t="shared" si="90"/>
        <v>80</v>
      </c>
      <c r="F1438" s="2">
        <f t="shared" si="91"/>
        <v>80</v>
      </c>
      <c r="G1438" s="2">
        <f t="shared" si="88"/>
        <v>75</v>
      </c>
    </row>
    <row r="1439" spans="1:7">
      <c r="A1439" s="2">
        <v>1437</v>
      </c>
      <c r="B1439" s="98">
        <f t="shared" si="89"/>
        <v>11.372334852614919</v>
      </c>
      <c r="C1439" s="98">
        <v>0.08</v>
      </c>
      <c r="D1439" s="2">
        <v>1437</v>
      </c>
      <c r="E1439" s="2">
        <f t="shared" si="90"/>
        <v>80</v>
      </c>
      <c r="F1439" s="2">
        <f t="shared" si="91"/>
        <v>80</v>
      </c>
      <c r="G1439" s="2">
        <f t="shared" si="88"/>
        <v>75</v>
      </c>
    </row>
    <row r="1440" spans="1:7">
      <c r="A1440" s="2">
        <v>1438</v>
      </c>
      <c r="B1440" s="98">
        <f t="shared" si="89"/>
        <v>11.376291135515125</v>
      </c>
      <c r="C1440" s="98">
        <v>0.08</v>
      </c>
      <c r="D1440" s="2">
        <v>1438</v>
      </c>
      <c r="E1440" s="2">
        <f t="shared" si="90"/>
        <v>80</v>
      </c>
      <c r="F1440" s="2">
        <f t="shared" si="91"/>
        <v>80</v>
      </c>
      <c r="G1440" s="2">
        <f t="shared" si="88"/>
        <v>75</v>
      </c>
    </row>
    <row r="1441" spans="1:7">
      <c r="A1441" s="2">
        <v>1439</v>
      </c>
      <c r="B1441" s="98">
        <f t="shared" si="89"/>
        <v>11.380246043034395</v>
      </c>
      <c r="C1441" s="98">
        <v>0.08</v>
      </c>
      <c r="D1441" s="2">
        <v>1439</v>
      </c>
      <c r="E1441" s="2">
        <f t="shared" si="90"/>
        <v>80</v>
      </c>
      <c r="F1441" s="2">
        <f t="shared" si="91"/>
        <v>80</v>
      </c>
      <c r="G1441" s="2">
        <f t="shared" si="88"/>
        <v>75</v>
      </c>
    </row>
    <row r="1442" spans="1:7">
      <c r="A1442" s="2">
        <v>1440</v>
      </c>
      <c r="B1442" s="98">
        <f t="shared" si="89"/>
        <v>11.384199576606166</v>
      </c>
      <c r="C1442" s="98">
        <v>0.08</v>
      </c>
      <c r="D1442" s="2">
        <v>1440</v>
      </c>
      <c r="E1442" s="2">
        <f t="shared" si="90"/>
        <v>80</v>
      </c>
      <c r="F1442" s="2">
        <f t="shared" si="91"/>
        <v>80</v>
      </c>
      <c r="G1442" s="2">
        <f t="shared" si="88"/>
        <v>75</v>
      </c>
    </row>
    <row r="1443" spans="1:7">
      <c r="A1443" s="2">
        <v>1441</v>
      </c>
      <c r="B1443" s="98">
        <f t="shared" si="89"/>
        <v>11.388151737661383</v>
      </c>
      <c r="C1443" s="98">
        <v>0.08</v>
      </c>
      <c r="D1443" s="2">
        <v>1441</v>
      </c>
      <c r="E1443" s="2">
        <f t="shared" si="90"/>
        <v>80</v>
      </c>
      <c r="F1443" s="2">
        <f t="shared" si="91"/>
        <v>80</v>
      </c>
      <c r="G1443" s="2">
        <f t="shared" si="88"/>
        <v>75</v>
      </c>
    </row>
    <row r="1444" spans="1:7">
      <c r="A1444" s="2">
        <v>1442</v>
      </c>
      <c r="B1444" s="98">
        <f t="shared" si="89"/>
        <v>11.392102527628515</v>
      </c>
      <c r="C1444" s="98">
        <v>0.08</v>
      </c>
      <c r="D1444" s="2">
        <v>1442</v>
      </c>
      <c r="E1444" s="2">
        <f t="shared" si="90"/>
        <v>80</v>
      </c>
      <c r="F1444" s="2">
        <f t="shared" si="91"/>
        <v>80</v>
      </c>
      <c r="G1444" s="2">
        <f t="shared" si="88"/>
        <v>75</v>
      </c>
    </row>
    <row r="1445" spans="1:7">
      <c r="A1445" s="2">
        <v>1443</v>
      </c>
      <c r="B1445" s="98">
        <f t="shared" si="89"/>
        <v>11.396051947933547</v>
      </c>
      <c r="C1445" s="98">
        <v>0.08</v>
      </c>
      <c r="D1445" s="2">
        <v>1443</v>
      </c>
      <c r="E1445" s="2">
        <f t="shared" si="90"/>
        <v>80</v>
      </c>
      <c r="F1445" s="2">
        <f t="shared" si="91"/>
        <v>80</v>
      </c>
      <c r="G1445" s="2">
        <f t="shared" si="88"/>
        <v>75</v>
      </c>
    </row>
    <row r="1446" spans="1:7">
      <c r="A1446" s="2">
        <v>1444</v>
      </c>
      <c r="B1446" s="98">
        <f t="shared" si="89"/>
        <v>11.4</v>
      </c>
      <c r="C1446" s="98">
        <v>0.08</v>
      </c>
      <c r="D1446" s="2">
        <v>1444</v>
      </c>
      <c r="E1446" s="2">
        <f t="shared" si="90"/>
        <v>80</v>
      </c>
      <c r="F1446" s="2">
        <f t="shared" si="91"/>
        <v>80</v>
      </c>
      <c r="G1446" s="2">
        <f t="shared" si="88"/>
        <v>75</v>
      </c>
    </row>
    <row r="1447" spans="1:7">
      <c r="A1447" s="2">
        <v>1445</v>
      </c>
      <c r="B1447" s="98">
        <f t="shared" si="89"/>
        <v>11.403946685248927</v>
      </c>
      <c r="C1447" s="98">
        <v>0.08</v>
      </c>
      <c r="D1447" s="2">
        <v>1445</v>
      </c>
      <c r="E1447" s="2">
        <f t="shared" si="90"/>
        <v>80</v>
      </c>
      <c r="F1447" s="2">
        <f t="shared" si="91"/>
        <v>80</v>
      </c>
      <c r="G1447" s="2">
        <f t="shared" si="88"/>
        <v>75</v>
      </c>
    </row>
    <row r="1448" spans="1:7">
      <c r="A1448" s="2">
        <v>1446</v>
      </c>
      <c r="B1448" s="98">
        <f t="shared" si="89"/>
        <v>11.407892005098926</v>
      </c>
      <c r="C1448" s="98">
        <v>0.08</v>
      </c>
      <c r="D1448" s="2">
        <v>1446</v>
      </c>
      <c r="E1448" s="2">
        <f t="shared" si="90"/>
        <v>80</v>
      </c>
      <c r="F1448" s="2">
        <f t="shared" si="91"/>
        <v>80</v>
      </c>
      <c r="G1448" s="2">
        <f t="shared" si="88"/>
        <v>75</v>
      </c>
    </row>
    <row r="1449" spans="1:7">
      <c r="A1449" s="2">
        <v>1447</v>
      </c>
      <c r="B1449" s="98">
        <f t="shared" si="89"/>
        <v>11.41183596096614</v>
      </c>
      <c r="C1449" s="98">
        <v>0.08</v>
      </c>
      <c r="D1449" s="2">
        <v>1447</v>
      </c>
      <c r="E1449" s="2">
        <f t="shared" si="90"/>
        <v>80</v>
      </c>
      <c r="F1449" s="2">
        <f t="shared" si="91"/>
        <v>80</v>
      </c>
      <c r="G1449" s="2">
        <f t="shared" si="88"/>
        <v>75</v>
      </c>
    </row>
    <row r="1450" spans="1:7">
      <c r="A1450" s="2">
        <v>1448</v>
      </c>
      <c r="B1450" s="98">
        <f t="shared" si="89"/>
        <v>11.415778554264268</v>
      </c>
      <c r="C1450" s="98">
        <v>0.08</v>
      </c>
      <c r="D1450" s="2">
        <v>1448</v>
      </c>
      <c r="E1450" s="2">
        <f t="shared" si="90"/>
        <v>80</v>
      </c>
      <c r="F1450" s="2">
        <f t="shared" si="91"/>
        <v>80</v>
      </c>
      <c r="G1450" s="2">
        <f t="shared" si="88"/>
        <v>75</v>
      </c>
    </row>
    <row r="1451" spans="1:7">
      <c r="A1451" s="2">
        <v>1449</v>
      </c>
      <c r="B1451" s="98">
        <f t="shared" si="89"/>
        <v>11.419719786404567</v>
      </c>
      <c r="C1451" s="98">
        <v>0.08</v>
      </c>
      <c r="D1451" s="2">
        <v>1449</v>
      </c>
      <c r="E1451" s="2">
        <f t="shared" si="90"/>
        <v>80</v>
      </c>
      <c r="F1451" s="2">
        <f t="shared" si="91"/>
        <v>80</v>
      </c>
      <c r="G1451" s="2">
        <f t="shared" ref="G1451:G1514" si="92">ROUNDUP(1000*((B1451/1000)/(55.934*C1451^0.571))^(1/2.714),0)</f>
        <v>75</v>
      </c>
    </row>
    <row r="1452" spans="1:7">
      <c r="A1452" s="2">
        <v>1450</v>
      </c>
      <c r="B1452" s="98">
        <f t="shared" si="89"/>
        <v>11.423659658795863</v>
      </c>
      <c r="C1452" s="98">
        <v>0.08</v>
      </c>
      <c r="D1452" s="2">
        <v>1450</v>
      </c>
      <c r="E1452" s="2">
        <f t="shared" si="90"/>
        <v>80</v>
      </c>
      <c r="F1452" s="2">
        <f t="shared" si="91"/>
        <v>80</v>
      </c>
      <c r="G1452" s="2">
        <f t="shared" si="92"/>
        <v>75</v>
      </c>
    </row>
    <row r="1453" spans="1:7">
      <c r="A1453" s="2">
        <v>1451</v>
      </c>
      <c r="B1453" s="98">
        <f t="shared" si="89"/>
        <v>11.427598172844545</v>
      </c>
      <c r="C1453" s="98">
        <v>0.08</v>
      </c>
      <c r="D1453" s="2">
        <v>1451</v>
      </c>
      <c r="E1453" s="2">
        <f t="shared" si="90"/>
        <v>80</v>
      </c>
      <c r="F1453" s="2">
        <f t="shared" si="91"/>
        <v>80</v>
      </c>
      <c r="G1453" s="2">
        <f t="shared" si="92"/>
        <v>75</v>
      </c>
    </row>
    <row r="1454" spans="1:7">
      <c r="A1454" s="2">
        <v>1452</v>
      </c>
      <c r="B1454" s="98">
        <f t="shared" si="89"/>
        <v>11.43153532995459</v>
      </c>
      <c r="C1454" s="98">
        <v>0.08</v>
      </c>
      <c r="D1454" s="2">
        <v>1452</v>
      </c>
      <c r="E1454" s="2">
        <f t="shared" si="90"/>
        <v>80</v>
      </c>
      <c r="F1454" s="2">
        <f t="shared" si="91"/>
        <v>80</v>
      </c>
      <c r="G1454" s="2">
        <f t="shared" si="92"/>
        <v>75</v>
      </c>
    </row>
    <row r="1455" spans="1:7">
      <c r="A1455" s="2">
        <v>1453</v>
      </c>
      <c r="B1455" s="98">
        <f t="shared" si="89"/>
        <v>11.435471131527551</v>
      </c>
      <c r="C1455" s="98">
        <v>0.08</v>
      </c>
      <c r="D1455" s="2">
        <v>1453</v>
      </c>
      <c r="E1455" s="2">
        <f t="shared" si="90"/>
        <v>80</v>
      </c>
      <c r="F1455" s="2">
        <f t="shared" si="91"/>
        <v>80</v>
      </c>
      <c r="G1455" s="2">
        <f t="shared" si="92"/>
        <v>75</v>
      </c>
    </row>
    <row r="1456" spans="1:7">
      <c r="A1456" s="2">
        <v>1454</v>
      </c>
      <c r="B1456" s="98">
        <f t="shared" si="89"/>
        <v>11.439405578962571</v>
      </c>
      <c r="C1456" s="98">
        <v>0.08</v>
      </c>
      <c r="D1456" s="2">
        <v>1454</v>
      </c>
      <c r="E1456" s="2">
        <f t="shared" si="90"/>
        <v>80</v>
      </c>
      <c r="F1456" s="2">
        <f t="shared" si="91"/>
        <v>80</v>
      </c>
      <c r="G1456" s="2">
        <f t="shared" si="92"/>
        <v>75</v>
      </c>
    </row>
    <row r="1457" spans="1:7">
      <c r="A1457" s="2">
        <v>1455</v>
      </c>
      <c r="B1457" s="98">
        <f t="shared" si="89"/>
        <v>11.44333867365639</v>
      </c>
      <c r="C1457" s="98">
        <v>0.08</v>
      </c>
      <c r="D1457" s="2">
        <v>1455</v>
      </c>
      <c r="E1457" s="2">
        <f t="shared" si="90"/>
        <v>80</v>
      </c>
      <c r="F1457" s="2">
        <f t="shared" si="91"/>
        <v>80</v>
      </c>
      <c r="G1457" s="2">
        <f t="shared" si="92"/>
        <v>75</v>
      </c>
    </row>
    <row r="1458" spans="1:7">
      <c r="A1458" s="2">
        <v>1456</v>
      </c>
      <c r="B1458" s="98">
        <f t="shared" si="89"/>
        <v>11.447270417003347</v>
      </c>
      <c r="C1458" s="98">
        <v>0.08</v>
      </c>
      <c r="D1458" s="2">
        <v>1456</v>
      </c>
      <c r="E1458" s="2">
        <f t="shared" si="90"/>
        <v>80</v>
      </c>
      <c r="F1458" s="2">
        <f t="shared" si="91"/>
        <v>80</v>
      </c>
      <c r="G1458" s="2">
        <f t="shared" si="92"/>
        <v>75</v>
      </c>
    </row>
    <row r="1459" spans="1:7">
      <c r="A1459" s="2">
        <v>1457</v>
      </c>
      <c r="B1459" s="98">
        <f t="shared" si="89"/>
        <v>11.451200810395388</v>
      </c>
      <c r="C1459" s="98">
        <v>0.08</v>
      </c>
      <c r="D1459" s="2">
        <v>1457</v>
      </c>
      <c r="E1459" s="2">
        <f t="shared" si="90"/>
        <v>80</v>
      </c>
      <c r="F1459" s="2">
        <f t="shared" si="91"/>
        <v>80</v>
      </c>
      <c r="G1459" s="2">
        <f t="shared" si="92"/>
        <v>75</v>
      </c>
    </row>
    <row r="1460" spans="1:7">
      <c r="A1460" s="2">
        <v>1458</v>
      </c>
      <c r="B1460" s="98">
        <f t="shared" si="89"/>
        <v>11.45512985522207</v>
      </c>
      <c r="C1460" s="98">
        <v>0.08</v>
      </c>
      <c r="D1460" s="2">
        <v>1458</v>
      </c>
      <c r="E1460" s="2">
        <f t="shared" si="90"/>
        <v>80</v>
      </c>
      <c r="F1460" s="2">
        <f t="shared" si="91"/>
        <v>80</v>
      </c>
      <c r="G1460" s="2">
        <f t="shared" si="92"/>
        <v>75</v>
      </c>
    </row>
    <row r="1461" spans="1:7">
      <c r="A1461" s="2">
        <v>1459</v>
      </c>
      <c r="B1461" s="98">
        <f t="shared" si="89"/>
        <v>11.459057552870567</v>
      </c>
      <c r="C1461" s="98">
        <v>0.08</v>
      </c>
      <c r="D1461" s="2">
        <v>1459</v>
      </c>
      <c r="E1461" s="2">
        <f t="shared" si="90"/>
        <v>80</v>
      </c>
      <c r="F1461" s="2">
        <f t="shared" si="91"/>
        <v>80</v>
      </c>
      <c r="G1461" s="2">
        <f t="shared" si="92"/>
        <v>75</v>
      </c>
    </row>
    <row r="1462" spans="1:7">
      <c r="A1462" s="2">
        <v>1460</v>
      </c>
      <c r="B1462" s="98">
        <f t="shared" si="89"/>
        <v>11.462983904725679</v>
      </c>
      <c r="C1462" s="98">
        <v>0.08</v>
      </c>
      <c r="D1462" s="2">
        <v>1460</v>
      </c>
      <c r="E1462" s="2">
        <f t="shared" si="90"/>
        <v>80</v>
      </c>
      <c r="F1462" s="2">
        <f t="shared" si="91"/>
        <v>80</v>
      </c>
      <c r="G1462" s="2">
        <f t="shared" si="92"/>
        <v>75</v>
      </c>
    </row>
    <row r="1463" spans="1:7">
      <c r="A1463" s="2">
        <v>1461</v>
      </c>
      <c r="B1463" s="98">
        <f t="shared" si="89"/>
        <v>11.466908912169835</v>
      </c>
      <c r="C1463" s="98">
        <v>0.08</v>
      </c>
      <c r="D1463" s="2">
        <v>1461</v>
      </c>
      <c r="E1463" s="2">
        <f t="shared" si="90"/>
        <v>80</v>
      </c>
      <c r="F1463" s="2">
        <f t="shared" si="91"/>
        <v>80</v>
      </c>
      <c r="G1463" s="2">
        <f t="shared" si="92"/>
        <v>75</v>
      </c>
    </row>
    <row r="1464" spans="1:7">
      <c r="A1464" s="2">
        <v>1462</v>
      </c>
      <c r="B1464" s="98">
        <f t="shared" si="89"/>
        <v>11.470832576583096</v>
      </c>
      <c r="C1464" s="98">
        <v>0.08</v>
      </c>
      <c r="D1464" s="2">
        <v>1462</v>
      </c>
      <c r="E1464" s="2">
        <f t="shared" si="90"/>
        <v>80</v>
      </c>
      <c r="F1464" s="2">
        <f t="shared" si="91"/>
        <v>80</v>
      </c>
      <c r="G1464" s="2">
        <f t="shared" si="92"/>
        <v>75</v>
      </c>
    </row>
    <row r="1465" spans="1:7">
      <c r="A1465" s="2">
        <v>1463</v>
      </c>
      <c r="B1465" s="98">
        <f t="shared" si="89"/>
        <v>11.474754899343166</v>
      </c>
      <c r="C1465" s="98">
        <v>0.08</v>
      </c>
      <c r="D1465" s="2">
        <v>1463</v>
      </c>
      <c r="E1465" s="2">
        <f t="shared" si="90"/>
        <v>80</v>
      </c>
      <c r="F1465" s="2">
        <f t="shared" si="91"/>
        <v>80</v>
      </c>
      <c r="G1465" s="2">
        <f t="shared" si="92"/>
        <v>75</v>
      </c>
    </row>
    <row r="1466" spans="1:7">
      <c r="A1466" s="2">
        <v>1464</v>
      </c>
      <c r="B1466" s="98">
        <f t="shared" si="89"/>
        <v>11.478675881825394</v>
      </c>
      <c r="C1466" s="98">
        <v>0.08</v>
      </c>
      <c r="D1466" s="2">
        <v>1464</v>
      </c>
      <c r="E1466" s="2">
        <f t="shared" si="90"/>
        <v>80</v>
      </c>
      <c r="F1466" s="2">
        <f t="shared" si="91"/>
        <v>80</v>
      </c>
      <c r="G1466" s="2">
        <f t="shared" si="92"/>
        <v>75</v>
      </c>
    </row>
    <row r="1467" spans="1:7">
      <c r="A1467" s="2">
        <v>1465</v>
      </c>
      <c r="B1467" s="98">
        <f t="shared" si="89"/>
        <v>11.482595525402782</v>
      </c>
      <c r="C1467" s="98">
        <v>0.08</v>
      </c>
      <c r="D1467" s="2">
        <v>1465</v>
      </c>
      <c r="E1467" s="2">
        <f t="shared" si="90"/>
        <v>80</v>
      </c>
      <c r="F1467" s="2">
        <f t="shared" si="91"/>
        <v>80</v>
      </c>
      <c r="G1467" s="2">
        <f t="shared" si="92"/>
        <v>75</v>
      </c>
    </row>
    <row r="1468" spans="1:7">
      <c r="A1468" s="2">
        <v>1466</v>
      </c>
      <c r="B1468" s="98">
        <f t="shared" si="89"/>
        <v>11.486513831445988</v>
      </c>
      <c r="C1468" s="98">
        <v>0.08</v>
      </c>
      <c r="D1468" s="2">
        <v>1466</v>
      </c>
      <c r="E1468" s="2">
        <f t="shared" si="90"/>
        <v>80</v>
      </c>
      <c r="F1468" s="2">
        <f t="shared" si="91"/>
        <v>80</v>
      </c>
      <c r="G1468" s="2">
        <f t="shared" si="92"/>
        <v>75</v>
      </c>
    </row>
    <row r="1469" spans="1:7">
      <c r="A1469" s="2">
        <v>1467</v>
      </c>
      <c r="B1469" s="98">
        <f t="shared" si="89"/>
        <v>11.490430801323335</v>
      </c>
      <c r="C1469" s="98">
        <v>0.08</v>
      </c>
      <c r="D1469" s="2">
        <v>1467</v>
      </c>
      <c r="E1469" s="2">
        <f t="shared" si="90"/>
        <v>80</v>
      </c>
      <c r="F1469" s="2">
        <f t="shared" si="91"/>
        <v>80</v>
      </c>
      <c r="G1469" s="2">
        <f t="shared" si="92"/>
        <v>75</v>
      </c>
    </row>
    <row r="1470" spans="1:7">
      <c r="A1470" s="2">
        <v>1468</v>
      </c>
      <c r="B1470" s="98">
        <f t="shared" si="89"/>
        <v>11.494346436400809</v>
      </c>
      <c r="C1470" s="98">
        <v>0.08</v>
      </c>
      <c r="D1470" s="2">
        <v>1468</v>
      </c>
      <c r="E1470" s="2">
        <f t="shared" si="90"/>
        <v>80</v>
      </c>
      <c r="F1470" s="2">
        <f t="shared" si="91"/>
        <v>80</v>
      </c>
      <c r="G1470" s="2">
        <f t="shared" si="92"/>
        <v>75</v>
      </c>
    </row>
    <row r="1471" spans="1:7">
      <c r="A1471" s="2">
        <v>1469</v>
      </c>
      <c r="B1471" s="98">
        <f t="shared" si="89"/>
        <v>11.498260738042079</v>
      </c>
      <c r="C1471" s="98">
        <v>0.08</v>
      </c>
      <c r="D1471" s="2">
        <v>1469</v>
      </c>
      <c r="E1471" s="2">
        <f t="shared" si="90"/>
        <v>80</v>
      </c>
      <c r="F1471" s="2">
        <f t="shared" si="91"/>
        <v>80</v>
      </c>
      <c r="G1471" s="2">
        <f t="shared" si="92"/>
        <v>75</v>
      </c>
    </row>
    <row r="1472" spans="1:7">
      <c r="A1472" s="2">
        <v>1470</v>
      </c>
      <c r="B1472" s="98">
        <f t="shared" si="89"/>
        <v>11.502173707608488</v>
      </c>
      <c r="C1472" s="98">
        <v>0.08</v>
      </c>
      <c r="D1472" s="2">
        <v>1470</v>
      </c>
      <c r="E1472" s="2">
        <f t="shared" si="90"/>
        <v>80</v>
      </c>
      <c r="F1472" s="2">
        <f t="shared" si="91"/>
        <v>80</v>
      </c>
      <c r="G1472" s="2">
        <f t="shared" si="92"/>
        <v>75</v>
      </c>
    </row>
    <row r="1473" spans="1:7">
      <c r="A1473" s="2">
        <v>1471</v>
      </c>
      <c r="B1473" s="98">
        <f t="shared" si="89"/>
        <v>11.506085346459065</v>
      </c>
      <c r="C1473" s="98">
        <v>0.08</v>
      </c>
      <c r="D1473" s="2">
        <v>1471</v>
      </c>
      <c r="E1473" s="2">
        <f t="shared" si="90"/>
        <v>80</v>
      </c>
      <c r="F1473" s="2">
        <f t="shared" si="91"/>
        <v>80</v>
      </c>
      <c r="G1473" s="2">
        <f t="shared" si="92"/>
        <v>75</v>
      </c>
    </row>
    <row r="1474" spans="1:7">
      <c r="A1474" s="2">
        <v>1472</v>
      </c>
      <c r="B1474" s="98">
        <f t="shared" si="89"/>
        <v>11.509995655950526</v>
      </c>
      <c r="C1474" s="98">
        <v>0.08</v>
      </c>
      <c r="D1474" s="2">
        <v>1472</v>
      </c>
      <c r="E1474" s="2">
        <f t="shared" si="90"/>
        <v>80</v>
      </c>
      <c r="F1474" s="2">
        <f t="shared" si="91"/>
        <v>80</v>
      </c>
      <c r="G1474" s="2">
        <f t="shared" si="92"/>
        <v>75</v>
      </c>
    </row>
    <row r="1475" spans="1:7">
      <c r="A1475" s="2">
        <v>1473</v>
      </c>
      <c r="B1475" s="98">
        <f t="shared" ref="B1475:B1538" si="93">0.3*SQRT(A1475)</f>
        <v>11.513904637437292</v>
      </c>
      <c r="C1475" s="98">
        <v>0.08</v>
      </c>
      <c r="D1475" s="2">
        <v>1473</v>
      </c>
      <c r="E1475" s="2">
        <f t="shared" ref="E1475:E1538" si="94">IF(A1475&lt;0.4,15,IF(A1475&lt;3,20,IF(A1475&lt;15,25,IF(A1475&lt;43,32,IF(A1475&lt;100,40,IF(A1475&lt;450,50,IF(A1475&lt;1300,65,IF(A1475&lt;3500,80,IF(A1475&lt;12000,100)))))))))</f>
        <v>80</v>
      </c>
      <c r="F1475" s="2">
        <f t="shared" si="91"/>
        <v>80</v>
      </c>
      <c r="G1475" s="2">
        <f t="shared" si="92"/>
        <v>75</v>
      </c>
    </row>
    <row r="1476" spans="1:7">
      <c r="A1476" s="2">
        <v>1474</v>
      </c>
      <c r="B1476" s="98">
        <f t="shared" si="93"/>
        <v>11.517812292271479</v>
      </c>
      <c r="C1476" s="98">
        <v>0.08</v>
      </c>
      <c r="D1476" s="2">
        <v>1474</v>
      </c>
      <c r="E1476" s="2">
        <f t="shared" si="94"/>
        <v>80</v>
      </c>
      <c r="F1476" s="2">
        <f t="shared" ref="F1476:F1539" si="95">IF(G1476&lt;15,15,IF(G1476&lt;20,20,IF(G1476&lt;=25,25,IF(G1476&lt;=32,32,IF(G1476&lt;=40,40,IF(G1476&lt;=50,50,IF(G1476&lt;=65,65,IF(G1476&lt;=80,80,IF(G1476&lt;=100,100)))))))))</f>
        <v>80</v>
      </c>
      <c r="G1476" s="2">
        <f t="shared" si="92"/>
        <v>75</v>
      </c>
    </row>
    <row r="1477" spans="1:7">
      <c r="A1477" s="2">
        <v>1475</v>
      </c>
      <c r="B1477" s="98">
        <f t="shared" si="93"/>
        <v>11.521718621802911</v>
      </c>
      <c r="C1477" s="98">
        <v>0.08</v>
      </c>
      <c r="D1477" s="2">
        <v>1475</v>
      </c>
      <c r="E1477" s="2">
        <f t="shared" si="94"/>
        <v>80</v>
      </c>
      <c r="F1477" s="2">
        <f t="shared" si="95"/>
        <v>80</v>
      </c>
      <c r="G1477" s="2">
        <f t="shared" si="92"/>
        <v>75</v>
      </c>
    </row>
    <row r="1478" spans="1:7">
      <c r="A1478" s="2">
        <v>1476</v>
      </c>
      <c r="B1478" s="98">
        <f t="shared" si="93"/>
        <v>11.525623627379128</v>
      </c>
      <c r="C1478" s="98">
        <v>0.08</v>
      </c>
      <c r="D1478" s="2">
        <v>1476</v>
      </c>
      <c r="E1478" s="2">
        <f t="shared" si="94"/>
        <v>80</v>
      </c>
      <c r="F1478" s="2">
        <f t="shared" si="95"/>
        <v>80</v>
      </c>
      <c r="G1478" s="2">
        <f t="shared" si="92"/>
        <v>75</v>
      </c>
    </row>
    <row r="1479" spans="1:7">
      <c r="A1479" s="2">
        <v>1477</v>
      </c>
      <c r="B1479" s="98">
        <f t="shared" si="93"/>
        <v>11.529527310345381</v>
      </c>
      <c r="C1479" s="98">
        <v>0.08</v>
      </c>
      <c r="D1479" s="2">
        <v>1477</v>
      </c>
      <c r="E1479" s="2">
        <f t="shared" si="94"/>
        <v>80</v>
      </c>
      <c r="F1479" s="2">
        <f t="shared" si="95"/>
        <v>80</v>
      </c>
      <c r="G1479" s="2">
        <f t="shared" si="92"/>
        <v>75</v>
      </c>
    </row>
    <row r="1480" spans="1:7">
      <c r="A1480" s="2">
        <v>1478</v>
      </c>
      <c r="B1480" s="98">
        <f t="shared" si="93"/>
        <v>11.533429672044651</v>
      </c>
      <c r="C1480" s="98">
        <v>0.08</v>
      </c>
      <c r="D1480" s="2">
        <v>1478</v>
      </c>
      <c r="E1480" s="2">
        <f t="shared" si="94"/>
        <v>80</v>
      </c>
      <c r="F1480" s="2">
        <f t="shared" si="95"/>
        <v>80</v>
      </c>
      <c r="G1480" s="2">
        <f t="shared" si="92"/>
        <v>75</v>
      </c>
    </row>
    <row r="1481" spans="1:7">
      <c r="A1481" s="2">
        <v>1479</v>
      </c>
      <c r="B1481" s="98">
        <f t="shared" si="93"/>
        <v>11.537330713817646</v>
      </c>
      <c r="C1481" s="98">
        <v>0.08</v>
      </c>
      <c r="D1481" s="2">
        <v>1479</v>
      </c>
      <c r="E1481" s="2">
        <f t="shared" si="94"/>
        <v>80</v>
      </c>
      <c r="F1481" s="2">
        <f t="shared" si="95"/>
        <v>80</v>
      </c>
      <c r="G1481" s="2">
        <f t="shared" si="92"/>
        <v>75</v>
      </c>
    </row>
    <row r="1482" spans="1:7">
      <c r="A1482" s="2">
        <v>1480</v>
      </c>
      <c r="B1482" s="98">
        <f t="shared" si="93"/>
        <v>11.541230437002806</v>
      </c>
      <c r="C1482" s="98">
        <v>0.08</v>
      </c>
      <c r="D1482" s="2">
        <v>1480</v>
      </c>
      <c r="E1482" s="2">
        <f t="shared" si="94"/>
        <v>80</v>
      </c>
      <c r="F1482" s="2">
        <f t="shared" si="95"/>
        <v>80</v>
      </c>
      <c r="G1482" s="2">
        <f t="shared" si="92"/>
        <v>75</v>
      </c>
    </row>
    <row r="1483" spans="1:7">
      <c r="A1483" s="2">
        <v>1481</v>
      </c>
      <c r="B1483" s="98">
        <f t="shared" si="93"/>
        <v>11.545128842936313</v>
      </c>
      <c r="C1483" s="98">
        <v>0.08</v>
      </c>
      <c r="D1483" s="2">
        <v>1481</v>
      </c>
      <c r="E1483" s="2">
        <f t="shared" si="94"/>
        <v>80</v>
      </c>
      <c r="F1483" s="2">
        <f t="shared" si="95"/>
        <v>80</v>
      </c>
      <c r="G1483" s="2">
        <f t="shared" si="92"/>
        <v>75</v>
      </c>
    </row>
    <row r="1484" spans="1:7">
      <c r="A1484" s="2">
        <v>1482</v>
      </c>
      <c r="B1484" s="98">
        <f t="shared" si="93"/>
        <v>11.549025932952093</v>
      </c>
      <c r="C1484" s="98">
        <v>0.08</v>
      </c>
      <c r="D1484" s="2">
        <v>1482</v>
      </c>
      <c r="E1484" s="2">
        <f t="shared" si="94"/>
        <v>80</v>
      </c>
      <c r="F1484" s="2">
        <f t="shared" si="95"/>
        <v>80</v>
      </c>
      <c r="G1484" s="2">
        <f t="shared" si="92"/>
        <v>75</v>
      </c>
    </row>
    <row r="1485" spans="1:7">
      <c r="A1485" s="2">
        <v>1483</v>
      </c>
      <c r="B1485" s="98">
        <f t="shared" si="93"/>
        <v>11.552921708381822</v>
      </c>
      <c r="C1485" s="98">
        <v>0.08</v>
      </c>
      <c r="D1485" s="2">
        <v>1483</v>
      </c>
      <c r="E1485" s="2">
        <f t="shared" si="94"/>
        <v>80</v>
      </c>
      <c r="F1485" s="2">
        <f t="shared" si="95"/>
        <v>80</v>
      </c>
      <c r="G1485" s="2">
        <f t="shared" si="92"/>
        <v>75</v>
      </c>
    </row>
    <row r="1486" spans="1:7">
      <c r="A1486" s="2">
        <v>1484</v>
      </c>
      <c r="B1486" s="98">
        <f t="shared" si="93"/>
        <v>11.556816170554933</v>
      </c>
      <c r="C1486" s="98">
        <v>0.08</v>
      </c>
      <c r="D1486" s="2">
        <v>1484</v>
      </c>
      <c r="E1486" s="2">
        <f t="shared" si="94"/>
        <v>80</v>
      </c>
      <c r="F1486" s="2">
        <f t="shared" si="95"/>
        <v>80</v>
      </c>
      <c r="G1486" s="2">
        <f t="shared" si="92"/>
        <v>75</v>
      </c>
    </row>
    <row r="1487" spans="1:7">
      <c r="A1487" s="2">
        <v>1485</v>
      </c>
      <c r="B1487" s="98">
        <f t="shared" si="93"/>
        <v>11.560709320798615</v>
      </c>
      <c r="C1487" s="98">
        <v>0.08</v>
      </c>
      <c r="D1487" s="2">
        <v>1485</v>
      </c>
      <c r="E1487" s="2">
        <f t="shared" si="94"/>
        <v>80</v>
      </c>
      <c r="F1487" s="2">
        <f t="shared" si="95"/>
        <v>80</v>
      </c>
      <c r="G1487" s="2">
        <f t="shared" si="92"/>
        <v>75</v>
      </c>
    </row>
    <row r="1488" spans="1:7">
      <c r="A1488" s="2">
        <v>1486</v>
      </c>
      <c r="B1488" s="98">
        <f t="shared" si="93"/>
        <v>11.564601160437828</v>
      </c>
      <c r="C1488" s="98">
        <v>0.08</v>
      </c>
      <c r="D1488" s="2">
        <v>1486</v>
      </c>
      <c r="E1488" s="2">
        <f t="shared" si="94"/>
        <v>80</v>
      </c>
      <c r="F1488" s="2">
        <f t="shared" si="95"/>
        <v>80</v>
      </c>
      <c r="G1488" s="2">
        <f t="shared" si="92"/>
        <v>75</v>
      </c>
    </row>
    <row r="1489" spans="1:7">
      <c r="A1489" s="2">
        <v>1487</v>
      </c>
      <c r="B1489" s="98">
        <f t="shared" si="93"/>
        <v>11.568491690795305</v>
      </c>
      <c r="C1489" s="98">
        <v>0.08</v>
      </c>
      <c r="D1489" s="2">
        <v>1487</v>
      </c>
      <c r="E1489" s="2">
        <f t="shared" si="94"/>
        <v>80</v>
      </c>
      <c r="F1489" s="2">
        <f t="shared" si="95"/>
        <v>80</v>
      </c>
      <c r="G1489" s="2">
        <f t="shared" si="92"/>
        <v>75</v>
      </c>
    </row>
    <row r="1490" spans="1:7">
      <c r="A1490" s="2">
        <v>1488</v>
      </c>
      <c r="B1490" s="98">
        <f t="shared" si="93"/>
        <v>11.572380913191546</v>
      </c>
      <c r="C1490" s="98">
        <v>0.08</v>
      </c>
      <c r="D1490" s="2">
        <v>1488</v>
      </c>
      <c r="E1490" s="2">
        <f t="shared" si="94"/>
        <v>80</v>
      </c>
      <c r="F1490" s="2">
        <f t="shared" si="95"/>
        <v>80</v>
      </c>
      <c r="G1490" s="2">
        <f t="shared" si="92"/>
        <v>75</v>
      </c>
    </row>
    <row r="1491" spans="1:7">
      <c r="A1491" s="2">
        <v>1489</v>
      </c>
      <c r="B1491" s="98">
        <f t="shared" si="93"/>
        <v>11.576268828944842</v>
      </c>
      <c r="C1491" s="98">
        <v>0.08</v>
      </c>
      <c r="D1491" s="2">
        <v>1489</v>
      </c>
      <c r="E1491" s="2">
        <f t="shared" si="94"/>
        <v>80</v>
      </c>
      <c r="F1491" s="2">
        <f t="shared" si="95"/>
        <v>80</v>
      </c>
      <c r="G1491" s="2">
        <f t="shared" si="92"/>
        <v>75</v>
      </c>
    </row>
    <row r="1492" spans="1:7">
      <c r="A1492" s="2">
        <v>1490</v>
      </c>
      <c r="B1492" s="98">
        <f t="shared" si="93"/>
        <v>11.58015543937127</v>
      </c>
      <c r="C1492" s="98">
        <v>0.08</v>
      </c>
      <c r="D1492" s="2">
        <v>1490</v>
      </c>
      <c r="E1492" s="2">
        <f t="shared" si="94"/>
        <v>80</v>
      </c>
      <c r="F1492" s="2">
        <f t="shared" si="95"/>
        <v>80</v>
      </c>
      <c r="G1492" s="2">
        <f t="shared" si="92"/>
        <v>75</v>
      </c>
    </row>
    <row r="1493" spans="1:7">
      <c r="A1493" s="2">
        <v>1491</v>
      </c>
      <c r="B1493" s="98">
        <f t="shared" si="93"/>
        <v>11.584040745784693</v>
      </c>
      <c r="C1493" s="98">
        <v>0.08</v>
      </c>
      <c r="D1493" s="2">
        <v>1491</v>
      </c>
      <c r="E1493" s="2">
        <f t="shared" si="94"/>
        <v>80</v>
      </c>
      <c r="F1493" s="2">
        <f t="shared" si="95"/>
        <v>80</v>
      </c>
      <c r="G1493" s="2">
        <f t="shared" si="92"/>
        <v>75</v>
      </c>
    </row>
    <row r="1494" spans="1:7">
      <c r="A1494" s="2">
        <v>1492</v>
      </c>
      <c r="B1494" s="98">
        <f t="shared" si="93"/>
        <v>11.58792474949678</v>
      </c>
      <c r="C1494" s="98">
        <v>0.08</v>
      </c>
      <c r="D1494" s="2">
        <v>1492</v>
      </c>
      <c r="E1494" s="2">
        <f t="shared" si="94"/>
        <v>80</v>
      </c>
      <c r="F1494" s="2">
        <f t="shared" si="95"/>
        <v>80</v>
      </c>
      <c r="G1494" s="2">
        <f t="shared" si="92"/>
        <v>75</v>
      </c>
    </row>
    <row r="1495" spans="1:7">
      <c r="A1495" s="2">
        <v>1493</v>
      </c>
      <c r="B1495" s="98">
        <f t="shared" si="93"/>
        <v>11.591807451816994</v>
      </c>
      <c r="C1495" s="98">
        <v>0.08</v>
      </c>
      <c r="D1495" s="2">
        <v>1493</v>
      </c>
      <c r="E1495" s="2">
        <f t="shared" si="94"/>
        <v>80</v>
      </c>
      <c r="F1495" s="2">
        <f t="shared" si="95"/>
        <v>80</v>
      </c>
      <c r="G1495" s="2">
        <f t="shared" si="92"/>
        <v>75</v>
      </c>
    </row>
    <row r="1496" spans="1:7">
      <c r="A1496" s="2">
        <v>1494</v>
      </c>
      <c r="B1496" s="98">
        <f t="shared" si="93"/>
        <v>11.595688854052613</v>
      </c>
      <c r="C1496" s="98">
        <v>0.08</v>
      </c>
      <c r="D1496" s="2">
        <v>1494</v>
      </c>
      <c r="E1496" s="2">
        <f t="shared" si="94"/>
        <v>80</v>
      </c>
      <c r="F1496" s="2">
        <f t="shared" si="95"/>
        <v>80</v>
      </c>
      <c r="G1496" s="2">
        <f t="shared" si="92"/>
        <v>75</v>
      </c>
    </row>
    <row r="1497" spans="1:7">
      <c r="A1497" s="2">
        <v>1495</v>
      </c>
      <c r="B1497" s="98">
        <f t="shared" si="93"/>
        <v>11.599568957508723</v>
      </c>
      <c r="C1497" s="98">
        <v>0.08</v>
      </c>
      <c r="D1497" s="2">
        <v>1495</v>
      </c>
      <c r="E1497" s="2">
        <f t="shared" si="94"/>
        <v>80</v>
      </c>
      <c r="F1497" s="2">
        <f t="shared" si="95"/>
        <v>80</v>
      </c>
      <c r="G1497" s="2">
        <f t="shared" si="92"/>
        <v>75</v>
      </c>
    </row>
    <row r="1498" spans="1:7">
      <c r="A1498" s="2">
        <v>1496</v>
      </c>
      <c r="B1498" s="98">
        <f t="shared" si="93"/>
        <v>11.603447763488228</v>
      </c>
      <c r="C1498" s="98">
        <v>0.08</v>
      </c>
      <c r="D1498" s="2">
        <v>1496</v>
      </c>
      <c r="E1498" s="2">
        <f t="shared" si="94"/>
        <v>80</v>
      </c>
      <c r="F1498" s="2">
        <f t="shared" si="95"/>
        <v>80</v>
      </c>
      <c r="G1498" s="2">
        <f t="shared" si="92"/>
        <v>75</v>
      </c>
    </row>
    <row r="1499" spans="1:7">
      <c r="A1499" s="2">
        <v>1497</v>
      </c>
      <c r="B1499" s="98">
        <f t="shared" si="93"/>
        <v>11.607325273291861</v>
      </c>
      <c r="C1499" s="98">
        <v>0.08</v>
      </c>
      <c r="D1499" s="2">
        <v>1497</v>
      </c>
      <c r="E1499" s="2">
        <f t="shared" si="94"/>
        <v>80</v>
      </c>
      <c r="F1499" s="2">
        <f t="shared" si="95"/>
        <v>80</v>
      </c>
      <c r="G1499" s="2">
        <f t="shared" si="92"/>
        <v>75</v>
      </c>
    </row>
    <row r="1500" spans="1:7">
      <c r="A1500" s="2">
        <v>1498</v>
      </c>
      <c r="B1500" s="98">
        <f t="shared" si="93"/>
        <v>11.611201488218176</v>
      </c>
      <c r="C1500" s="98">
        <v>0.08</v>
      </c>
      <c r="D1500" s="2">
        <v>1498</v>
      </c>
      <c r="E1500" s="2">
        <f t="shared" si="94"/>
        <v>80</v>
      </c>
      <c r="F1500" s="2">
        <f t="shared" si="95"/>
        <v>80</v>
      </c>
      <c r="G1500" s="2">
        <f t="shared" si="92"/>
        <v>75</v>
      </c>
    </row>
    <row r="1501" spans="1:7">
      <c r="A1501" s="2">
        <v>1499</v>
      </c>
      <c r="B1501" s="98">
        <f t="shared" si="93"/>
        <v>11.615076409563564</v>
      </c>
      <c r="C1501" s="98">
        <v>0.08</v>
      </c>
      <c r="D1501" s="2">
        <v>1499</v>
      </c>
      <c r="E1501" s="2">
        <f t="shared" si="94"/>
        <v>80</v>
      </c>
      <c r="F1501" s="2">
        <f t="shared" si="95"/>
        <v>80</v>
      </c>
      <c r="G1501" s="2">
        <f t="shared" si="92"/>
        <v>75</v>
      </c>
    </row>
    <row r="1502" spans="1:7">
      <c r="A1502" s="2">
        <v>1500</v>
      </c>
      <c r="B1502" s="98">
        <f t="shared" si="93"/>
        <v>11.61895003862225</v>
      </c>
      <c r="C1502" s="98">
        <v>0.08</v>
      </c>
      <c r="D1502" s="2">
        <v>1500</v>
      </c>
      <c r="E1502" s="2">
        <f t="shared" si="94"/>
        <v>80</v>
      </c>
      <c r="F1502" s="2">
        <f t="shared" si="95"/>
        <v>80</v>
      </c>
      <c r="G1502" s="2">
        <f t="shared" si="92"/>
        <v>75</v>
      </c>
    </row>
    <row r="1503" spans="1:7">
      <c r="A1503" s="2">
        <v>1501</v>
      </c>
      <c r="B1503" s="98">
        <f t="shared" si="93"/>
        <v>11.62282237668631</v>
      </c>
      <c r="C1503" s="98">
        <v>0.08</v>
      </c>
      <c r="D1503" s="2">
        <v>1501</v>
      </c>
      <c r="E1503" s="2">
        <f t="shared" si="94"/>
        <v>80</v>
      </c>
      <c r="F1503" s="2">
        <f t="shared" si="95"/>
        <v>80</v>
      </c>
      <c r="G1503" s="2">
        <f t="shared" si="92"/>
        <v>75</v>
      </c>
    </row>
    <row r="1504" spans="1:7">
      <c r="A1504" s="2">
        <v>1502</v>
      </c>
      <c r="B1504" s="98">
        <f t="shared" si="93"/>
        <v>11.62669342504566</v>
      </c>
      <c r="C1504" s="98">
        <v>0.08</v>
      </c>
      <c r="D1504" s="2">
        <v>1502</v>
      </c>
      <c r="E1504" s="2">
        <f t="shared" si="94"/>
        <v>80</v>
      </c>
      <c r="F1504" s="2">
        <f t="shared" si="95"/>
        <v>80</v>
      </c>
      <c r="G1504" s="2">
        <f t="shared" si="92"/>
        <v>75</v>
      </c>
    </row>
    <row r="1505" spans="1:7">
      <c r="A1505" s="2">
        <v>1503</v>
      </c>
      <c r="B1505" s="98">
        <f t="shared" si="93"/>
        <v>11.630563184988075</v>
      </c>
      <c r="C1505" s="98">
        <v>0.08</v>
      </c>
      <c r="D1505" s="2">
        <v>1503</v>
      </c>
      <c r="E1505" s="2">
        <f t="shared" si="94"/>
        <v>80</v>
      </c>
      <c r="F1505" s="2">
        <f t="shared" si="95"/>
        <v>80</v>
      </c>
      <c r="G1505" s="2">
        <f t="shared" si="92"/>
        <v>75</v>
      </c>
    </row>
    <row r="1506" spans="1:7">
      <c r="A1506" s="2">
        <v>1504</v>
      </c>
      <c r="B1506" s="98">
        <f t="shared" si="93"/>
        <v>11.63443165779919</v>
      </c>
      <c r="C1506" s="98">
        <v>0.08</v>
      </c>
      <c r="D1506" s="2">
        <v>1504</v>
      </c>
      <c r="E1506" s="2">
        <f t="shared" si="94"/>
        <v>80</v>
      </c>
      <c r="F1506" s="2">
        <f t="shared" si="95"/>
        <v>80</v>
      </c>
      <c r="G1506" s="2">
        <f t="shared" si="92"/>
        <v>75</v>
      </c>
    </row>
    <row r="1507" spans="1:7">
      <c r="A1507" s="2">
        <v>1505</v>
      </c>
      <c r="B1507" s="98">
        <f t="shared" si="93"/>
        <v>11.638298844762494</v>
      </c>
      <c r="C1507" s="98">
        <v>0.08</v>
      </c>
      <c r="D1507" s="2">
        <v>1505</v>
      </c>
      <c r="E1507" s="2">
        <f t="shared" si="94"/>
        <v>80</v>
      </c>
      <c r="F1507" s="2">
        <f t="shared" si="95"/>
        <v>80</v>
      </c>
      <c r="G1507" s="2">
        <f t="shared" si="92"/>
        <v>75</v>
      </c>
    </row>
    <row r="1508" spans="1:7">
      <c r="A1508" s="2">
        <v>1506</v>
      </c>
      <c r="B1508" s="98">
        <f t="shared" si="93"/>
        <v>11.642164747159352</v>
      </c>
      <c r="C1508" s="98">
        <v>0.08</v>
      </c>
      <c r="D1508" s="2">
        <v>1506</v>
      </c>
      <c r="E1508" s="2">
        <f t="shared" si="94"/>
        <v>80</v>
      </c>
      <c r="F1508" s="2">
        <f t="shared" si="95"/>
        <v>80</v>
      </c>
      <c r="G1508" s="2">
        <f t="shared" si="92"/>
        <v>75</v>
      </c>
    </row>
    <row r="1509" spans="1:7">
      <c r="A1509" s="2">
        <v>1507</v>
      </c>
      <c r="B1509" s="98">
        <f t="shared" si="93"/>
        <v>11.646029366269003</v>
      </c>
      <c r="C1509" s="98">
        <v>0.08</v>
      </c>
      <c r="D1509" s="2">
        <v>1507</v>
      </c>
      <c r="E1509" s="2">
        <f t="shared" si="94"/>
        <v>80</v>
      </c>
      <c r="F1509" s="2">
        <f t="shared" si="95"/>
        <v>80</v>
      </c>
      <c r="G1509" s="2">
        <f t="shared" si="92"/>
        <v>75</v>
      </c>
    </row>
    <row r="1510" spans="1:7">
      <c r="A1510" s="2">
        <v>1508</v>
      </c>
      <c r="B1510" s="98">
        <f t="shared" si="93"/>
        <v>11.649892703368559</v>
      </c>
      <c r="C1510" s="98">
        <v>0.08</v>
      </c>
      <c r="D1510" s="2">
        <v>1508</v>
      </c>
      <c r="E1510" s="2">
        <f t="shared" si="94"/>
        <v>80</v>
      </c>
      <c r="F1510" s="2">
        <f t="shared" si="95"/>
        <v>80</v>
      </c>
      <c r="G1510" s="2">
        <f t="shared" si="92"/>
        <v>75</v>
      </c>
    </row>
    <row r="1511" spans="1:7">
      <c r="A1511" s="2">
        <v>1509</v>
      </c>
      <c r="B1511" s="98">
        <f t="shared" si="93"/>
        <v>11.653754759733019</v>
      </c>
      <c r="C1511" s="98">
        <v>0.08</v>
      </c>
      <c r="D1511" s="2">
        <v>1509</v>
      </c>
      <c r="E1511" s="2">
        <f t="shared" si="94"/>
        <v>80</v>
      </c>
      <c r="F1511" s="2">
        <f t="shared" si="95"/>
        <v>80</v>
      </c>
      <c r="G1511" s="2">
        <f t="shared" si="92"/>
        <v>75</v>
      </c>
    </row>
    <row r="1512" spans="1:7">
      <c r="A1512" s="2">
        <v>1510</v>
      </c>
      <c r="B1512" s="98">
        <f t="shared" si="93"/>
        <v>11.657615536635269</v>
      </c>
      <c r="C1512" s="98">
        <v>0.08</v>
      </c>
      <c r="D1512" s="2">
        <v>1510</v>
      </c>
      <c r="E1512" s="2">
        <f t="shared" si="94"/>
        <v>80</v>
      </c>
      <c r="F1512" s="2">
        <f t="shared" si="95"/>
        <v>80</v>
      </c>
      <c r="G1512" s="2">
        <f t="shared" si="92"/>
        <v>75</v>
      </c>
    </row>
    <row r="1513" spans="1:7">
      <c r="A1513" s="2">
        <v>1511</v>
      </c>
      <c r="B1513" s="98">
        <f t="shared" si="93"/>
        <v>11.661475035346085</v>
      </c>
      <c r="C1513" s="98">
        <v>0.08</v>
      </c>
      <c r="D1513" s="2">
        <v>1511</v>
      </c>
      <c r="E1513" s="2">
        <f t="shared" si="94"/>
        <v>80</v>
      </c>
      <c r="F1513" s="2">
        <f t="shared" si="95"/>
        <v>80</v>
      </c>
      <c r="G1513" s="2">
        <f t="shared" si="92"/>
        <v>75</v>
      </c>
    </row>
    <row r="1514" spans="1:7">
      <c r="A1514" s="2">
        <v>1512</v>
      </c>
      <c r="B1514" s="98">
        <f t="shared" si="93"/>
        <v>11.665333257134149</v>
      </c>
      <c r="C1514" s="98">
        <v>0.08</v>
      </c>
      <c r="D1514" s="2">
        <v>1512</v>
      </c>
      <c r="E1514" s="2">
        <f t="shared" si="94"/>
        <v>80</v>
      </c>
      <c r="F1514" s="2">
        <f t="shared" si="95"/>
        <v>80</v>
      </c>
      <c r="G1514" s="2">
        <f t="shared" si="92"/>
        <v>75</v>
      </c>
    </row>
    <row r="1515" spans="1:7">
      <c r="A1515" s="2">
        <v>1513</v>
      </c>
      <c r="B1515" s="98">
        <f t="shared" si="93"/>
        <v>11.669190203266034</v>
      </c>
      <c r="C1515" s="98">
        <v>0.08</v>
      </c>
      <c r="D1515" s="2">
        <v>1513</v>
      </c>
      <c r="E1515" s="2">
        <f t="shared" si="94"/>
        <v>80</v>
      </c>
      <c r="F1515" s="2">
        <f t="shared" si="95"/>
        <v>80</v>
      </c>
      <c r="G1515" s="2">
        <f t="shared" ref="G1515:G1578" si="96">ROUNDUP(1000*((B1515/1000)/(55.934*C1515^0.571))^(1/2.714),0)</f>
        <v>75</v>
      </c>
    </row>
    <row r="1516" spans="1:7">
      <c r="A1516" s="2">
        <v>1514</v>
      </c>
      <c r="B1516" s="98">
        <f t="shared" si="93"/>
        <v>11.673045875006231</v>
      </c>
      <c r="C1516" s="98">
        <v>0.08</v>
      </c>
      <c r="D1516" s="2">
        <v>1514</v>
      </c>
      <c r="E1516" s="2">
        <f t="shared" si="94"/>
        <v>80</v>
      </c>
      <c r="F1516" s="2">
        <f t="shared" si="95"/>
        <v>80</v>
      </c>
      <c r="G1516" s="2">
        <f t="shared" si="96"/>
        <v>75</v>
      </c>
    </row>
    <row r="1517" spans="1:7">
      <c r="A1517" s="2">
        <v>1515</v>
      </c>
      <c r="B1517" s="98">
        <f t="shared" si="93"/>
        <v>11.676900273617138</v>
      </c>
      <c r="C1517" s="98">
        <v>0.08</v>
      </c>
      <c r="D1517" s="2">
        <v>1515</v>
      </c>
      <c r="E1517" s="2">
        <f t="shared" si="94"/>
        <v>80</v>
      </c>
      <c r="F1517" s="2">
        <f t="shared" si="95"/>
        <v>80</v>
      </c>
      <c r="G1517" s="2">
        <f t="shared" si="96"/>
        <v>75</v>
      </c>
    </row>
    <row r="1518" spans="1:7">
      <c r="A1518" s="2">
        <v>1516</v>
      </c>
      <c r="B1518" s="98">
        <f t="shared" si="93"/>
        <v>11.680753400359071</v>
      </c>
      <c r="C1518" s="98">
        <v>0.08</v>
      </c>
      <c r="D1518" s="2">
        <v>1516</v>
      </c>
      <c r="E1518" s="2">
        <f t="shared" si="94"/>
        <v>80</v>
      </c>
      <c r="F1518" s="2">
        <f t="shared" si="95"/>
        <v>80</v>
      </c>
      <c r="G1518" s="2">
        <f t="shared" si="96"/>
        <v>75</v>
      </c>
    </row>
    <row r="1519" spans="1:7">
      <c r="A1519" s="2">
        <v>1517</v>
      </c>
      <c r="B1519" s="98">
        <f t="shared" si="93"/>
        <v>11.684605256490268</v>
      </c>
      <c r="C1519" s="98">
        <v>0.08</v>
      </c>
      <c r="D1519" s="2">
        <v>1517</v>
      </c>
      <c r="E1519" s="2">
        <f t="shared" si="94"/>
        <v>80</v>
      </c>
      <c r="F1519" s="2">
        <f t="shared" si="95"/>
        <v>80</v>
      </c>
      <c r="G1519" s="2">
        <f t="shared" si="96"/>
        <v>75</v>
      </c>
    </row>
    <row r="1520" spans="1:7">
      <c r="A1520" s="2">
        <v>1518</v>
      </c>
      <c r="B1520" s="98">
        <f t="shared" si="93"/>
        <v>11.688455843266894</v>
      </c>
      <c r="C1520" s="98">
        <v>0.08</v>
      </c>
      <c r="D1520" s="2">
        <v>1518</v>
      </c>
      <c r="E1520" s="2">
        <f t="shared" si="94"/>
        <v>80</v>
      </c>
      <c r="F1520" s="2">
        <f t="shared" si="95"/>
        <v>80</v>
      </c>
      <c r="G1520" s="2">
        <f t="shared" si="96"/>
        <v>75</v>
      </c>
    </row>
    <row r="1521" spans="1:7">
      <c r="A1521" s="2">
        <v>1519</v>
      </c>
      <c r="B1521" s="98">
        <f t="shared" si="93"/>
        <v>11.692305161943045</v>
      </c>
      <c r="C1521" s="98">
        <v>0.08</v>
      </c>
      <c r="D1521" s="2">
        <v>1519</v>
      </c>
      <c r="E1521" s="2">
        <f t="shared" si="94"/>
        <v>80</v>
      </c>
      <c r="F1521" s="2">
        <f t="shared" si="95"/>
        <v>80</v>
      </c>
      <c r="G1521" s="2">
        <f t="shared" si="96"/>
        <v>75</v>
      </c>
    </row>
    <row r="1522" spans="1:7">
      <c r="A1522" s="2">
        <v>1520</v>
      </c>
      <c r="B1522" s="98">
        <f t="shared" si="93"/>
        <v>11.696153213770755</v>
      </c>
      <c r="C1522" s="98">
        <v>0.08</v>
      </c>
      <c r="D1522" s="2">
        <v>1520</v>
      </c>
      <c r="E1522" s="2">
        <f t="shared" si="94"/>
        <v>80</v>
      </c>
      <c r="F1522" s="2">
        <f t="shared" si="95"/>
        <v>80</v>
      </c>
      <c r="G1522" s="2">
        <f t="shared" si="96"/>
        <v>75</v>
      </c>
    </row>
    <row r="1523" spans="1:7">
      <c r="A1523" s="2">
        <v>1521</v>
      </c>
      <c r="B1523" s="98">
        <f t="shared" si="93"/>
        <v>11.7</v>
      </c>
      <c r="C1523" s="98">
        <v>0.08</v>
      </c>
      <c r="D1523" s="2">
        <v>1521</v>
      </c>
      <c r="E1523" s="2">
        <f t="shared" si="94"/>
        <v>80</v>
      </c>
      <c r="F1523" s="2">
        <f t="shared" si="95"/>
        <v>80</v>
      </c>
      <c r="G1523" s="2">
        <f t="shared" si="96"/>
        <v>75</v>
      </c>
    </row>
    <row r="1524" spans="1:7">
      <c r="A1524" s="2">
        <v>1522</v>
      </c>
      <c r="B1524" s="98">
        <f t="shared" si="93"/>
        <v>11.703845521878696</v>
      </c>
      <c r="C1524" s="98">
        <v>0.08</v>
      </c>
      <c r="D1524" s="2">
        <v>1522</v>
      </c>
      <c r="E1524" s="2">
        <f t="shared" si="94"/>
        <v>80</v>
      </c>
      <c r="F1524" s="2">
        <f t="shared" si="95"/>
        <v>80</v>
      </c>
      <c r="G1524" s="2">
        <f t="shared" si="96"/>
        <v>76</v>
      </c>
    </row>
    <row r="1525" spans="1:7">
      <c r="A1525" s="2">
        <v>1523</v>
      </c>
      <c r="B1525" s="98">
        <f t="shared" si="93"/>
        <v>11.707689780652712</v>
      </c>
      <c r="C1525" s="98">
        <v>0.08</v>
      </c>
      <c r="D1525" s="2">
        <v>1523</v>
      </c>
      <c r="E1525" s="2">
        <f t="shared" si="94"/>
        <v>80</v>
      </c>
      <c r="F1525" s="2">
        <f t="shared" si="95"/>
        <v>80</v>
      </c>
      <c r="G1525" s="2">
        <f t="shared" si="96"/>
        <v>76</v>
      </c>
    </row>
    <row r="1526" spans="1:7">
      <c r="A1526" s="2">
        <v>1524</v>
      </c>
      <c r="B1526" s="98">
        <f t="shared" si="93"/>
        <v>11.711532777565882</v>
      </c>
      <c r="C1526" s="98">
        <v>0.08</v>
      </c>
      <c r="D1526" s="2">
        <v>1524</v>
      </c>
      <c r="E1526" s="2">
        <f t="shared" si="94"/>
        <v>80</v>
      </c>
      <c r="F1526" s="2">
        <f t="shared" si="95"/>
        <v>80</v>
      </c>
      <c r="G1526" s="2">
        <f t="shared" si="96"/>
        <v>76</v>
      </c>
    </row>
    <row r="1527" spans="1:7">
      <c r="A1527" s="2">
        <v>1525</v>
      </c>
      <c r="B1527" s="98">
        <f t="shared" si="93"/>
        <v>11.715374513859981</v>
      </c>
      <c r="C1527" s="98">
        <v>0.08</v>
      </c>
      <c r="D1527" s="2">
        <v>1525</v>
      </c>
      <c r="E1527" s="2">
        <f t="shared" si="94"/>
        <v>80</v>
      </c>
      <c r="F1527" s="2">
        <f t="shared" si="95"/>
        <v>80</v>
      </c>
      <c r="G1527" s="2">
        <f t="shared" si="96"/>
        <v>76</v>
      </c>
    </row>
    <row r="1528" spans="1:7">
      <c r="A1528" s="2">
        <v>1526</v>
      </c>
      <c r="B1528" s="98">
        <f t="shared" si="93"/>
        <v>11.719214990774764</v>
      </c>
      <c r="C1528" s="98">
        <v>0.08</v>
      </c>
      <c r="D1528" s="2">
        <v>1526</v>
      </c>
      <c r="E1528" s="2">
        <f t="shared" si="94"/>
        <v>80</v>
      </c>
      <c r="F1528" s="2">
        <f t="shared" si="95"/>
        <v>80</v>
      </c>
      <c r="G1528" s="2">
        <f t="shared" si="96"/>
        <v>76</v>
      </c>
    </row>
    <row r="1529" spans="1:7">
      <c r="A1529" s="2">
        <v>1527</v>
      </c>
      <c r="B1529" s="98">
        <f t="shared" si="93"/>
        <v>11.723054209547952</v>
      </c>
      <c r="C1529" s="98">
        <v>0.08</v>
      </c>
      <c r="D1529" s="2">
        <v>1527</v>
      </c>
      <c r="E1529" s="2">
        <f t="shared" si="94"/>
        <v>80</v>
      </c>
      <c r="F1529" s="2">
        <f t="shared" si="95"/>
        <v>80</v>
      </c>
      <c r="G1529" s="2">
        <f t="shared" si="96"/>
        <v>76</v>
      </c>
    </row>
    <row r="1530" spans="1:7">
      <c r="A1530" s="2">
        <v>1528</v>
      </c>
      <c r="B1530" s="98">
        <f t="shared" si="93"/>
        <v>11.726892171415239</v>
      </c>
      <c r="C1530" s="98">
        <v>0.08</v>
      </c>
      <c r="D1530" s="2">
        <v>1528</v>
      </c>
      <c r="E1530" s="2">
        <f t="shared" si="94"/>
        <v>80</v>
      </c>
      <c r="F1530" s="2">
        <f t="shared" si="95"/>
        <v>80</v>
      </c>
      <c r="G1530" s="2">
        <f t="shared" si="96"/>
        <v>76</v>
      </c>
    </row>
    <row r="1531" spans="1:7">
      <c r="A1531" s="2">
        <v>1529</v>
      </c>
      <c r="B1531" s="98">
        <f t="shared" si="93"/>
        <v>11.730728877610291</v>
      </c>
      <c r="C1531" s="98">
        <v>0.08</v>
      </c>
      <c r="D1531" s="2">
        <v>1529</v>
      </c>
      <c r="E1531" s="2">
        <f t="shared" si="94"/>
        <v>80</v>
      </c>
      <c r="F1531" s="2">
        <f t="shared" si="95"/>
        <v>80</v>
      </c>
      <c r="G1531" s="2">
        <f t="shared" si="96"/>
        <v>76</v>
      </c>
    </row>
    <row r="1532" spans="1:7">
      <c r="A1532" s="2">
        <v>1530</v>
      </c>
      <c r="B1532" s="98">
        <f t="shared" si="93"/>
        <v>11.734564329364767</v>
      </c>
      <c r="C1532" s="98">
        <v>0.08</v>
      </c>
      <c r="D1532" s="2">
        <v>1530</v>
      </c>
      <c r="E1532" s="2">
        <f t="shared" si="94"/>
        <v>80</v>
      </c>
      <c r="F1532" s="2">
        <f t="shared" si="95"/>
        <v>80</v>
      </c>
      <c r="G1532" s="2">
        <f t="shared" si="96"/>
        <v>76</v>
      </c>
    </row>
    <row r="1533" spans="1:7">
      <c r="A1533" s="2">
        <v>1531</v>
      </c>
      <c r="B1533" s="98">
        <f t="shared" si="93"/>
        <v>11.738398527908309</v>
      </c>
      <c r="C1533" s="98">
        <v>0.08</v>
      </c>
      <c r="D1533" s="2">
        <v>1531</v>
      </c>
      <c r="E1533" s="2">
        <f t="shared" si="94"/>
        <v>80</v>
      </c>
      <c r="F1533" s="2">
        <f t="shared" si="95"/>
        <v>80</v>
      </c>
      <c r="G1533" s="2">
        <f t="shared" si="96"/>
        <v>76</v>
      </c>
    </row>
    <row r="1534" spans="1:7">
      <c r="A1534" s="2">
        <v>1532</v>
      </c>
      <c r="B1534" s="98">
        <f t="shared" si="93"/>
        <v>11.742231474468555</v>
      </c>
      <c r="C1534" s="98">
        <v>0.08</v>
      </c>
      <c r="D1534" s="2">
        <v>1532</v>
      </c>
      <c r="E1534" s="2">
        <f t="shared" si="94"/>
        <v>80</v>
      </c>
      <c r="F1534" s="2">
        <f t="shared" si="95"/>
        <v>80</v>
      </c>
      <c r="G1534" s="2">
        <f t="shared" si="96"/>
        <v>76</v>
      </c>
    </row>
    <row r="1535" spans="1:7">
      <c r="A1535" s="2">
        <v>1533</v>
      </c>
      <c r="B1535" s="98">
        <f t="shared" si="93"/>
        <v>11.746063170271135</v>
      </c>
      <c r="C1535" s="98">
        <v>0.08</v>
      </c>
      <c r="D1535" s="2">
        <v>1533</v>
      </c>
      <c r="E1535" s="2">
        <f t="shared" si="94"/>
        <v>80</v>
      </c>
      <c r="F1535" s="2">
        <f t="shared" si="95"/>
        <v>80</v>
      </c>
      <c r="G1535" s="2">
        <f t="shared" si="96"/>
        <v>76</v>
      </c>
    </row>
    <row r="1536" spans="1:7">
      <c r="A1536" s="2">
        <v>1534</v>
      </c>
      <c r="B1536" s="98">
        <f t="shared" si="93"/>
        <v>11.749893616539683</v>
      </c>
      <c r="C1536" s="98">
        <v>0.08</v>
      </c>
      <c r="D1536" s="2">
        <v>1534</v>
      </c>
      <c r="E1536" s="2">
        <f t="shared" si="94"/>
        <v>80</v>
      </c>
      <c r="F1536" s="2">
        <f t="shared" si="95"/>
        <v>80</v>
      </c>
      <c r="G1536" s="2">
        <f t="shared" si="96"/>
        <v>76</v>
      </c>
    </row>
    <row r="1537" spans="1:7">
      <c r="A1537" s="2">
        <v>1535</v>
      </c>
      <c r="B1537" s="98">
        <f t="shared" si="93"/>
        <v>11.753722814495839</v>
      </c>
      <c r="C1537" s="98">
        <v>0.08</v>
      </c>
      <c r="D1537" s="2">
        <v>1535</v>
      </c>
      <c r="E1537" s="2">
        <f t="shared" si="94"/>
        <v>80</v>
      </c>
      <c r="F1537" s="2">
        <f t="shared" si="95"/>
        <v>80</v>
      </c>
      <c r="G1537" s="2">
        <f t="shared" si="96"/>
        <v>76</v>
      </c>
    </row>
    <row r="1538" spans="1:7">
      <c r="A1538" s="2">
        <v>1536</v>
      </c>
      <c r="B1538" s="98">
        <f t="shared" si="93"/>
        <v>11.757550765359253</v>
      </c>
      <c r="C1538" s="98">
        <v>0.08</v>
      </c>
      <c r="D1538" s="2">
        <v>1536</v>
      </c>
      <c r="E1538" s="2">
        <f t="shared" si="94"/>
        <v>80</v>
      </c>
      <c r="F1538" s="2">
        <f t="shared" si="95"/>
        <v>80</v>
      </c>
      <c r="G1538" s="2">
        <f t="shared" si="96"/>
        <v>76</v>
      </c>
    </row>
    <row r="1539" spans="1:7">
      <c r="A1539" s="2">
        <v>1537</v>
      </c>
      <c r="B1539" s="98">
        <f t="shared" ref="B1539:B1602" si="97">0.3*SQRT(A1539)</f>
        <v>11.761377470347595</v>
      </c>
      <c r="C1539" s="98">
        <v>0.08</v>
      </c>
      <c r="D1539" s="2">
        <v>1537</v>
      </c>
      <c r="E1539" s="2">
        <f t="shared" ref="E1539:E1602" si="98">IF(A1539&lt;0.4,15,IF(A1539&lt;3,20,IF(A1539&lt;15,25,IF(A1539&lt;43,32,IF(A1539&lt;100,40,IF(A1539&lt;450,50,IF(A1539&lt;1300,65,IF(A1539&lt;3500,80,IF(A1539&lt;12000,100)))))))))</f>
        <v>80</v>
      </c>
      <c r="F1539" s="2">
        <f t="shared" si="95"/>
        <v>80</v>
      </c>
      <c r="G1539" s="2">
        <f t="shared" si="96"/>
        <v>76</v>
      </c>
    </row>
    <row r="1540" spans="1:7">
      <c r="A1540" s="2">
        <v>1538</v>
      </c>
      <c r="B1540" s="98">
        <f t="shared" si="97"/>
        <v>11.765202930676546</v>
      </c>
      <c r="C1540" s="98">
        <v>0.08</v>
      </c>
      <c r="D1540" s="2">
        <v>1538</v>
      </c>
      <c r="E1540" s="2">
        <f t="shared" si="98"/>
        <v>80</v>
      </c>
      <c r="F1540" s="2">
        <f t="shared" ref="F1540:F1603" si="99">IF(G1540&lt;15,15,IF(G1540&lt;20,20,IF(G1540&lt;=25,25,IF(G1540&lt;=32,32,IF(G1540&lt;=40,40,IF(G1540&lt;=50,50,IF(G1540&lt;=65,65,IF(G1540&lt;=80,80,IF(G1540&lt;=100,100)))))))))</f>
        <v>80</v>
      </c>
      <c r="G1540" s="2">
        <f t="shared" si="96"/>
        <v>76</v>
      </c>
    </row>
    <row r="1541" spans="1:7">
      <c r="A1541" s="2">
        <v>1539</v>
      </c>
      <c r="B1541" s="98">
        <f t="shared" si="97"/>
        <v>11.76902714755982</v>
      </c>
      <c r="C1541" s="98">
        <v>0.08</v>
      </c>
      <c r="D1541" s="2">
        <v>1539</v>
      </c>
      <c r="E1541" s="2">
        <f t="shared" si="98"/>
        <v>80</v>
      </c>
      <c r="F1541" s="2">
        <f t="shared" si="99"/>
        <v>80</v>
      </c>
      <c r="G1541" s="2">
        <f t="shared" si="96"/>
        <v>76</v>
      </c>
    </row>
    <row r="1542" spans="1:7">
      <c r="A1542" s="2">
        <v>1540</v>
      </c>
      <c r="B1542" s="98">
        <f t="shared" si="97"/>
        <v>11.77285012220915</v>
      </c>
      <c r="C1542" s="98">
        <v>0.08</v>
      </c>
      <c r="D1542" s="2">
        <v>1540</v>
      </c>
      <c r="E1542" s="2">
        <f t="shared" si="98"/>
        <v>80</v>
      </c>
      <c r="F1542" s="2">
        <f t="shared" si="99"/>
        <v>80</v>
      </c>
      <c r="G1542" s="2">
        <f t="shared" si="96"/>
        <v>76</v>
      </c>
    </row>
    <row r="1543" spans="1:7">
      <c r="A1543" s="2">
        <v>1541</v>
      </c>
      <c r="B1543" s="98">
        <f t="shared" si="97"/>
        <v>11.776671855834312</v>
      </c>
      <c r="C1543" s="98">
        <v>0.08</v>
      </c>
      <c r="D1543" s="2">
        <v>1541</v>
      </c>
      <c r="E1543" s="2">
        <f t="shared" si="98"/>
        <v>80</v>
      </c>
      <c r="F1543" s="2">
        <f t="shared" si="99"/>
        <v>80</v>
      </c>
      <c r="G1543" s="2">
        <f t="shared" si="96"/>
        <v>76</v>
      </c>
    </row>
    <row r="1544" spans="1:7">
      <c r="A1544" s="2">
        <v>1542</v>
      </c>
      <c r="B1544" s="98">
        <f t="shared" si="97"/>
        <v>11.780492349643115</v>
      </c>
      <c r="C1544" s="98">
        <v>0.08</v>
      </c>
      <c r="D1544" s="2">
        <v>1542</v>
      </c>
      <c r="E1544" s="2">
        <f t="shared" si="98"/>
        <v>80</v>
      </c>
      <c r="F1544" s="2">
        <f t="shared" si="99"/>
        <v>80</v>
      </c>
      <c r="G1544" s="2">
        <f t="shared" si="96"/>
        <v>76</v>
      </c>
    </row>
    <row r="1545" spans="1:7">
      <c r="A1545" s="2">
        <v>1543</v>
      </c>
      <c r="B1545" s="98">
        <f t="shared" si="97"/>
        <v>11.784311604841413</v>
      </c>
      <c r="C1545" s="98">
        <v>0.08</v>
      </c>
      <c r="D1545" s="2">
        <v>1543</v>
      </c>
      <c r="E1545" s="2">
        <f t="shared" si="98"/>
        <v>80</v>
      </c>
      <c r="F1545" s="2">
        <f t="shared" si="99"/>
        <v>80</v>
      </c>
      <c r="G1545" s="2">
        <f t="shared" si="96"/>
        <v>76</v>
      </c>
    </row>
    <row r="1546" spans="1:7">
      <c r="A1546" s="2">
        <v>1544</v>
      </c>
      <c r="B1546" s="98">
        <f t="shared" si="97"/>
        <v>11.788129622633098</v>
      </c>
      <c r="C1546" s="98">
        <v>0.08</v>
      </c>
      <c r="D1546" s="2">
        <v>1544</v>
      </c>
      <c r="E1546" s="2">
        <f t="shared" si="98"/>
        <v>80</v>
      </c>
      <c r="F1546" s="2">
        <f t="shared" si="99"/>
        <v>80</v>
      </c>
      <c r="G1546" s="2">
        <f t="shared" si="96"/>
        <v>76</v>
      </c>
    </row>
    <row r="1547" spans="1:7">
      <c r="A1547" s="2">
        <v>1545</v>
      </c>
      <c r="B1547" s="98">
        <f t="shared" si="97"/>
        <v>11.791946404220127</v>
      </c>
      <c r="C1547" s="98">
        <v>0.08</v>
      </c>
      <c r="D1547" s="2">
        <v>1545</v>
      </c>
      <c r="E1547" s="2">
        <f t="shared" si="98"/>
        <v>80</v>
      </c>
      <c r="F1547" s="2">
        <f t="shared" si="99"/>
        <v>80</v>
      </c>
      <c r="G1547" s="2">
        <f t="shared" si="96"/>
        <v>76</v>
      </c>
    </row>
    <row r="1548" spans="1:7">
      <c r="A1548" s="2">
        <v>1546</v>
      </c>
      <c r="B1548" s="98">
        <f t="shared" si="97"/>
        <v>11.7957619508025</v>
      </c>
      <c r="C1548" s="98">
        <v>0.08</v>
      </c>
      <c r="D1548" s="2">
        <v>1546</v>
      </c>
      <c r="E1548" s="2">
        <f t="shared" si="98"/>
        <v>80</v>
      </c>
      <c r="F1548" s="2">
        <f t="shared" si="99"/>
        <v>80</v>
      </c>
      <c r="G1548" s="2">
        <f t="shared" si="96"/>
        <v>76</v>
      </c>
    </row>
    <row r="1549" spans="1:7">
      <c r="A1549" s="2">
        <v>1547</v>
      </c>
      <c r="B1549" s="98">
        <f t="shared" si="97"/>
        <v>11.799576263578283</v>
      </c>
      <c r="C1549" s="98">
        <v>0.08</v>
      </c>
      <c r="D1549" s="2">
        <v>1547</v>
      </c>
      <c r="E1549" s="2">
        <f t="shared" si="98"/>
        <v>80</v>
      </c>
      <c r="F1549" s="2">
        <f t="shared" si="99"/>
        <v>80</v>
      </c>
      <c r="G1549" s="2">
        <f t="shared" si="96"/>
        <v>76</v>
      </c>
    </row>
    <row r="1550" spans="1:7">
      <c r="A1550" s="2">
        <v>1548</v>
      </c>
      <c r="B1550" s="98">
        <f t="shared" si="97"/>
        <v>11.8033893437436</v>
      </c>
      <c r="C1550" s="98">
        <v>0.08</v>
      </c>
      <c r="D1550" s="2">
        <v>1548</v>
      </c>
      <c r="E1550" s="2">
        <f t="shared" si="98"/>
        <v>80</v>
      </c>
      <c r="F1550" s="2">
        <f t="shared" si="99"/>
        <v>80</v>
      </c>
      <c r="G1550" s="2">
        <f t="shared" si="96"/>
        <v>76</v>
      </c>
    </row>
    <row r="1551" spans="1:7">
      <c r="A1551" s="2">
        <v>1549</v>
      </c>
      <c r="B1551" s="98">
        <f t="shared" si="97"/>
        <v>11.807201192492657</v>
      </c>
      <c r="C1551" s="98">
        <v>0.08</v>
      </c>
      <c r="D1551" s="2">
        <v>1549</v>
      </c>
      <c r="E1551" s="2">
        <f t="shared" si="98"/>
        <v>80</v>
      </c>
      <c r="F1551" s="2">
        <f t="shared" si="99"/>
        <v>80</v>
      </c>
      <c r="G1551" s="2">
        <f t="shared" si="96"/>
        <v>76</v>
      </c>
    </row>
    <row r="1552" spans="1:7">
      <c r="A1552" s="2">
        <v>1550</v>
      </c>
      <c r="B1552" s="98">
        <f t="shared" si="97"/>
        <v>11.811011811017716</v>
      </c>
      <c r="C1552" s="98">
        <v>0.08</v>
      </c>
      <c r="D1552" s="2">
        <v>1550</v>
      </c>
      <c r="E1552" s="2">
        <f t="shared" si="98"/>
        <v>80</v>
      </c>
      <c r="F1552" s="2">
        <f t="shared" si="99"/>
        <v>80</v>
      </c>
      <c r="G1552" s="2">
        <f t="shared" si="96"/>
        <v>76</v>
      </c>
    </row>
    <row r="1553" spans="1:7">
      <c r="A1553" s="2">
        <v>1551</v>
      </c>
      <c r="B1553" s="98">
        <f t="shared" si="97"/>
        <v>11.81482120050913</v>
      </c>
      <c r="C1553" s="98">
        <v>0.08</v>
      </c>
      <c r="D1553" s="2">
        <v>1551</v>
      </c>
      <c r="E1553" s="2">
        <f t="shared" si="98"/>
        <v>80</v>
      </c>
      <c r="F1553" s="2">
        <f t="shared" si="99"/>
        <v>80</v>
      </c>
      <c r="G1553" s="2">
        <f t="shared" si="96"/>
        <v>76</v>
      </c>
    </row>
    <row r="1554" spans="1:7">
      <c r="A1554" s="2">
        <v>1552</v>
      </c>
      <c r="B1554" s="98">
        <f t="shared" si="97"/>
        <v>11.818629362155324</v>
      </c>
      <c r="C1554" s="98">
        <v>0.08</v>
      </c>
      <c r="D1554" s="2">
        <v>1552</v>
      </c>
      <c r="E1554" s="2">
        <f t="shared" si="98"/>
        <v>80</v>
      </c>
      <c r="F1554" s="2">
        <f t="shared" si="99"/>
        <v>80</v>
      </c>
      <c r="G1554" s="2">
        <f t="shared" si="96"/>
        <v>76</v>
      </c>
    </row>
    <row r="1555" spans="1:7">
      <c r="A1555" s="2">
        <v>1553</v>
      </c>
      <c r="B1555" s="98">
        <f t="shared" si="97"/>
        <v>11.822436297142819</v>
      </c>
      <c r="C1555" s="98">
        <v>0.08</v>
      </c>
      <c r="D1555" s="2">
        <v>1553</v>
      </c>
      <c r="E1555" s="2">
        <f t="shared" si="98"/>
        <v>80</v>
      </c>
      <c r="F1555" s="2">
        <f t="shared" si="99"/>
        <v>80</v>
      </c>
      <c r="G1555" s="2">
        <f t="shared" si="96"/>
        <v>76</v>
      </c>
    </row>
    <row r="1556" spans="1:7">
      <c r="A1556" s="2">
        <v>1554</v>
      </c>
      <c r="B1556" s="98">
        <f t="shared" si="97"/>
        <v>11.826242006656214</v>
      </c>
      <c r="C1556" s="98">
        <v>0.08</v>
      </c>
      <c r="D1556" s="2">
        <v>1554</v>
      </c>
      <c r="E1556" s="2">
        <f t="shared" si="98"/>
        <v>80</v>
      </c>
      <c r="F1556" s="2">
        <f t="shared" si="99"/>
        <v>80</v>
      </c>
      <c r="G1556" s="2">
        <f t="shared" si="96"/>
        <v>76</v>
      </c>
    </row>
    <row r="1557" spans="1:7">
      <c r="A1557" s="2">
        <v>1555</v>
      </c>
      <c r="B1557" s="98">
        <f t="shared" si="97"/>
        <v>11.830046491878212</v>
      </c>
      <c r="C1557" s="98">
        <v>0.08</v>
      </c>
      <c r="D1557" s="2">
        <v>1555</v>
      </c>
      <c r="E1557" s="2">
        <f t="shared" si="98"/>
        <v>80</v>
      </c>
      <c r="F1557" s="2">
        <f t="shared" si="99"/>
        <v>80</v>
      </c>
      <c r="G1557" s="2">
        <f t="shared" si="96"/>
        <v>76</v>
      </c>
    </row>
    <row r="1558" spans="1:7">
      <c r="A1558" s="2">
        <v>1556</v>
      </c>
      <c r="B1558" s="98">
        <f t="shared" si="97"/>
        <v>11.833849753989613</v>
      </c>
      <c r="C1558" s="98">
        <v>0.08</v>
      </c>
      <c r="D1558" s="2">
        <v>1556</v>
      </c>
      <c r="E1558" s="2">
        <f t="shared" si="98"/>
        <v>80</v>
      </c>
      <c r="F1558" s="2">
        <f t="shared" si="99"/>
        <v>80</v>
      </c>
      <c r="G1558" s="2">
        <f t="shared" si="96"/>
        <v>76</v>
      </c>
    </row>
    <row r="1559" spans="1:7">
      <c r="A1559" s="2">
        <v>1557</v>
      </c>
      <c r="B1559" s="98">
        <f t="shared" si="97"/>
        <v>11.837651794169316</v>
      </c>
      <c r="C1559" s="98">
        <v>0.08</v>
      </c>
      <c r="D1559" s="2">
        <v>1557</v>
      </c>
      <c r="E1559" s="2">
        <f t="shared" si="98"/>
        <v>80</v>
      </c>
      <c r="F1559" s="2">
        <f t="shared" si="99"/>
        <v>80</v>
      </c>
      <c r="G1559" s="2">
        <f t="shared" si="96"/>
        <v>76</v>
      </c>
    </row>
    <row r="1560" spans="1:7">
      <c r="A1560" s="2">
        <v>1558</v>
      </c>
      <c r="B1560" s="98">
        <f t="shared" si="97"/>
        <v>11.841452613594329</v>
      </c>
      <c r="C1560" s="98">
        <v>0.08</v>
      </c>
      <c r="D1560" s="2">
        <v>1558</v>
      </c>
      <c r="E1560" s="2">
        <f t="shared" si="98"/>
        <v>80</v>
      </c>
      <c r="F1560" s="2">
        <f t="shared" si="99"/>
        <v>80</v>
      </c>
      <c r="G1560" s="2">
        <f t="shared" si="96"/>
        <v>76</v>
      </c>
    </row>
    <row r="1561" spans="1:7">
      <c r="A1561" s="2">
        <v>1559</v>
      </c>
      <c r="B1561" s="98">
        <f t="shared" si="97"/>
        <v>11.84525221343978</v>
      </c>
      <c r="C1561" s="98">
        <v>0.08</v>
      </c>
      <c r="D1561" s="2">
        <v>1559</v>
      </c>
      <c r="E1561" s="2">
        <f t="shared" si="98"/>
        <v>80</v>
      </c>
      <c r="F1561" s="2">
        <f t="shared" si="99"/>
        <v>80</v>
      </c>
      <c r="G1561" s="2">
        <f t="shared" si="96"/>
        <v>76</v>
      </c>
    </row>
    <row r="1562" spans="1:7">
      <c r="A1562" s="2">
        <v>1560</v>
      </c>
      <c r="B1562" s="98">
        <f t="shared" si="97"/>
        <v>11.849050594878898</v>
      </c>
      <c r="C1562" s="98">
        <v>0.08</v>
      </c>
      <c r="D1562" s="2">
        <v>1560</v>
      </c>
      <c r="E1562" s="2">
        <f t="shared" si="98"/>
        <v>80</v>
      </c>
      <c r="F1562" s="2">
        <f t="shared" si="99"/>
        <v>80</v>
      </c>
      <c r="G1562" s="2">
        <f t="shared" si="96"/>
        <v>76</v>
      </c>
    </row>
    <row r="1563" spans="1:7">
      <c r="A1563" s="2">
        <v>1561</v>
      </c>
      <c r="B1563" s="98">
        <f t="shared" si="97"/>
        <v>11.852847759083046</v>
      </c>
      <c r="C1563" s="98">
        <v>0.08</v>
      </c>
      <c r="D1563" s="2">
        <v>1561</v>
      </c>
      <c r="E1563" s="2">
        <f t="shared" si="98"/>
        <v>80</v>
      </c>
      <c r="F1563" s="2">
        <f t="shared" si="99"/>
        <v>80</v>
      </c>
      <c r="G1563" s="2">
        <f t="shared" si="96"/>
        <v>76</v>
      </c>
    </row>
    <row r="1564" spans="1:7">
      <c r="A1564" s="2">
        <v>1562</v>
      </c>
      <c r="B1564" s="98">
        <f t="shared" si="97"/>
        <v>11.856643707221702</v>
      </c>
      <c r="C1564" s="98">
        <v>0.08</v>
      </c>
      <c r="D1564" s="2">
        <v>1562</v>
      </c>
      <c r="E1564" s="2">
        <f t="shared" si="98"/>
        <v>80</v>
      </c>
      <c r="F1564" s="2">
        <f t="shared" si="99"/>
        <v>80</v>
      </c>
      <c r="G1564" s="2">
        <f t="shared" si="96"/>
        <v>76</v>
      </c>
    </row>
    <row r="1565" spans="1:7">
      <c r="A1565" s="2">
        <v>1563</v>
      </c>
      <c r="B1565" s="98">
        <f t="shared" si="97"/>
        <v>11.860438440462477</v>
      </c>
      <c r="C1565" s="98">
        <v>0.08</v>
      </c>
      <c r="D1565" s="2">
        <v>1563</v>
      </c>
      <c r="E1565" s="2">
        <f t="shared" si="98"/>
        <v>80</v>
      </c>
      <c r="F1565" s="2">
        <f t="shared" si="99"/>
        <v>80</v>
      </c>
      <c r="G1565" s="2">
        <f t="shared" si="96"/>
        <v>76</v>
      </c>
    </row>
    <row r="1566" spans="1:7">
      <c r="A1566" s="2">
        <v>1564</v>
      </c>
      <c r="B1566" s="98">
        <f t="shared" si="97"/>
        <v>11.864231959971113</v>
      </c>
      <c r="C1566" s="98">
        <v>0.08</v>
      </c>
      <c r="D1566" s="2">
        <v>1564</v>
      </c>
      <c r="E1566" s="2">
        <f t="shared" si="98"/>
        <v>80</v>
      </c>
      <c r="F1566" s="2">
        <f t="shared" si="99"/>
        <v>80</v>
      </c>
      <c r="G1566" s="2">
        <f t="shared" si="96"/>
        <v>76</v>
      </c>
    </row>
    <row r="1567" spans="1:7">
      <c r="A1567" s="2">
        <v>1565</v>
      </c>
      <c r="B1567" s="98">
        <f t="shared" si="97"/>
        <v>11.868024266911489</v>
      </c>
      <c r="C1567" s="98">
        <v>0.08</v>
      </c>
      <c r="D1567" s="2">
        <v>1565</v>
      </c>
      <c r="E1567" s="2">
        <f t="shared" si="98"/>
        <v>80</v>
      </c>
      <c r="F1567" s="2">
        <f t="shared" si="99"/>
        <v>80</v>
      </c>
      <c r="G1567" s="2">
        <f t="shared" si="96"/>
        <v>76</v>
      </c>
    </row>
    <row r="1568" spans="1:7">
      <c r="A1568" s="2">
        <v>1566</v>
      </c>
      <c r="B1568" s="98">
        <f t="shared" si="97"/>
        <v>11.871815362445627</v>
      </c>
      <c r="C1568" s="98">
        <v>0.08</v>
      </c>
      <c r="D1568" s="2">
        <v>1566</v>
      </c>
      <c r="E1568" s="2">
        <f t="shared" si="98"/>
        <v>80</v>
      </c>
      <c r="F1568" s="2">
        <f t="shared" si="99"/>
        <v>80</v>
      </c>
      <c r="G1568" s="2">
        <f t="shared" si="96"/>
        <v>76</v>
      </c>
    </row>
    <row r="1569" spans="1:7">
      <c r="A1569" s="2">
        <v>1567</v>
      </c>
      <c r="B1569" s="98">
        <f t="shared" si="97"/>
        <v>11.875605247733692</v>
      </c>
      <c r="C1569" s="98">
        <v>0.08</v>
      </c>
      <c r="D1569" s="2">
        <v>1567</v>
      </c>
      <c r="E1569" s="2">
        <f t="shared" si="98"/>
        <v>80</v>
      </c>
      <c r="F1569" s="2">
        <f t="shared" si="99"/>
        <v>80</v>
      </c>
      <c r="G1569" s="2">
        <f t="shared" si="96"/>
        <v>76</v>
      </c>
    </row>
    <row r="1570" spans="1:7">
      <c r="A1570" s="2">
        <v>1568</v>
      </c>
      <c r="B1570" s="98">
        <f t="shared" si="97"/>
        <v>11.879393923933998</v>
      </c>
      <c r="C1570" s="98">
        <v>0.08</v>
      </c>
      <c r="D1570" s="2">
        <v>1568</v>
      </c>
      <c r="E1570" s="2">
        <f t="shared" si="98"/>
        <v>80</v>
      </c>
      <c r="F1570" s="2">
        <f t="shared" si="99"/>
        <v>80</v>
      </c>
      <c r="G1570" s="2">
        <f t="shared" si="96"/>
        <v>76</v>
      </c>
    </row>
    <row r="1571" spans="1:7">
      <c r="A1571" s="2">
        <v>1569</v>
      </c>
      <c r="B1571" s="98">
        <f t="shared" si="97"/>
        <v>11.883181392203015</v>
      </c>
      <c r="C1571" s="98">
        <v>0.08</v>
      </c>
      <c r="D1571" s="2">
        <v>1569</v>
      </c>
      <c r="E1571" s="2">
        <f t="shared" si="98"/>
        <v>80</v>
      </c>
      <c r="F1571" s="2">
        <f t="shared" si="99"/>
        <v>80</v>
      </c>
      <c r="G1571" s="2">
        <f t="shared" si="96"/>
        <v>76</v>
      </c>
    </row>
    <row r="1572" spans="1:7">
      <c r="A1572" s="2">
        <v>1570</v>
      </c>
      <c r="B1572" s="98">
        <f t="shared" si="97"/>
        <v>11.88696765369537</v>
      </c>
      <c r="C1572" s="98">
        <v>0.08</v>
      </c>
      <c r="D1572" s="2">
        <v>1570</v>
      </c>
      <c r="E1572" s="2">
        <f t="shared" si="98"/>
        <v>80</v>
      </c>
      <c r="F1572" s="2">
        <f t="shared" si="99"/>
        <v>80</v>
      </c>
      <c r="G1572" s="2">
        <f t="shared" si="96"/>
        <v>76</v>
      </c>
    </row>
    <row r="1573" spans="1:7">
      <c r="A1573" s="2">
        <v>1571</v>
      </c>
      <c r="B1573" s="98">
        <f t="shared" si="97"/>
        <v>11.890752709563849</v>
      </c>
      <c r="C1573" s="98">
        <v>0.08</v>
      </c>
      <c r="D1573" s="2">
        <v>1571</v>
      </c>
      <c r="E1573" s="2">
        <f t="shared" si="98"/>
        <v>80</v>
      </c>
      <c r="F1573" s="2">
        <f t="shared" si="99"/>
        <v>80</v>
      </c>
      <c r="G1573" s="2">
        <f t="shared" si="96"/>
        <v>76</v>
      </c>
    </row>
    <row r="1574" spans="1:7">
      <c r="A1574" s="2">
        <v>1572</v>
      </c>
      <c r="B1574" s="98">
        <f t="shared" si="97"/>
        <v>11.894536560959406</v>
      </c>
      <c r="C1574" s="98">
        <v>0.08</v>
      </c>
      <c r="D1574" s="2">
        <v>1572</v>
      </c>
      <c r="E1574" s="2">
        <f t="shared" si="98"/>
        <v>80</v>
      </c>
      <c r="F1574" s="2">
        <f t="shared" si="99"/>
        <v>80</v>
      </c>
      <c r="G1574" s="2">
        <f t="shared" si="96"/>
        <v>76</v>
      </c>
    </row>
    <row r="1575" spans="1:7">
      <c r="A1575" s="2">
        <v>1573</v>
      </c>
      <c r="B1575" s="98">
        <f t="shared" si="97"/>
        <v>11.898319209031163</v>
      </c>
      <c r="C1575" s="98">
        <v>0.08</v>
      </c>
      <c r="D1575" s="2">
        <v>1573</v>
      </c>
      <c r="E1575" s="2">
        <f t="shared" si="98"/>
        <v>80</v>
      </c>
      <c r="F1575" s="2">
        <f t="shared" si="99"/>
        <v>80</v>
      </c>
      <c r="G1575" s="2">
        <f t="shared" si="96"/>
        <v>76</v>
      </c>
    </row>
    <row r="1576" spans="1:7">
      <c r="A1576" s="2">
        <v>1574</v>
      </c>
      <c r="B1576" s="98">
        <f t="shared" si="97"/>
        <v>11.902100654926423</v>
      </c>
      <c r="C1576" s="98">
        <v>0.08</v>
      </c>
      <c r="D1576" s="2">
        <v>1574</v>
      </c>
      <c r="E1576" s="2">
        <f t="shared" si="98"/>
        <v>80</v>
      </c>
      <c r="F1576" s="2">
        <f t="shared" si="99"/>
        <v>80</v>
      </c>
      <c r="G1576" s="2">
        <f t="shared" si="96"/>
        <v>76</v>
      </c>
    </row>
    <row r="1577" spans="1:7">
      <c r="A1577" s="2">
        <v>1575</v>
      </c>
      <c r="B1577" s="98">
        <f t="shared" si="97"/>
        <v>11.905880899790658</v>
      </c>
      <c r="C1577" s="98">
        <v>0.08</v>
      </c>
      <c r="D1577" s="2">
        <v>1575</v>
      </c>
      <c r="E1577" s="2">
        <f t="shared" si="98"/>
        <v>80</v>
      </c>
      <c r="F1577" s="2">
        <f t="shared" si="99"/>
        <v>80</v>
      </c>
      <c r="G1577" s="2">
        <f t="shared" si="96"/>
        <v>76</v>
      </c>
    </row>
    <row r="1578" spans="1:7">
      <c r="A1578" s="2">
        <v>1576</v>
      </c>
      <c r="B1578" s="98">
        <f t="shared" si="97"/>
        <v>11.909659944767524</v>
      </c>
      <c r="C1578" s="98">
        <v>0.08</v>
      </c>
      <c r="D1578" s="2">
        <v>1576</v>
      </c>
      <c r="E1578" s="2">
        <f t="shared" si="98"/>
        <v>80</v>
      </c>
      <c r="F1578" s="2">
        <f t="shared" si="99"/>
        <v>80</v>
      </c>
      <c r="G1578" s="2">
        <f t="shared" si="96"/>
        <v>76</v>
      </c>
    </row>
    <row r="1579" spans="1:7">
      <c r="A1579" s="2">
        <v>1577</v>
      </c>
      <c r="B1579" s="98">
        <f t="shared" si="97"/>
        <v>11.913437790998868</v>
      </c>
      <c r="C1579" s="98">
        <v>0.08</v>
      </c>
      <c r="D1579" s="2">
        <v>1577</v>
      </c>
      <c r="E1579" s="2">
        <f t="shared" si="98"/>
        <v>80</v>
      </c>
      <c r="F1579" s="2">
        <f t="shared" si="99"/>
        <v>80</v>
      </c>
      <c r="G1579" s="2">
        <f t="shared" ref="G1579:G1642" si="100">ROUNDUP(1000*((B1579/1000)/(55.934*C1579^0.571))^(1/2.714),0)</f>
        <v>76</v>
      </c>
    </row>
    <row r="1580" spans="1:7">
      <c r="A1580" s="2">
        <v>1578</v>
      </c>
      <c r="B1580" s="98">
        <f t="shared" si="97"/>
        <v>11.917214439624722</v>
      </c>
      <c r="C1580" s="98">
        <v>0.08</v>
      </c>
      <c r="D1580" s="2">
        <v>1578</v>
      </c>
      <c r="E1580" s="2">
        <f t="shared" si="98"/>
        <v>80</v>
      </c>
      <c r="F1580" s="2">
        <f t="shared" si="99"/>
        <v>80</v>
      </c>
      <c r="G1580" s="2">
        <f t="shared" si="100"/>
        <v>76</v>
      </c>
    </row>
    <row r="1581" spans="1:7">
      <c r="A1581" s="2">
        <v>1579</v>
      </c>
      <c r="B1581" s="98">
        <f t="shared" si="97"/>
        <v>11.920989891783316</v>
      </c>
      <c r="C1581" s="98">
        <v>0.08</v>
      </c>
      <c r="D1581" s="2">
        <v>1579</v>
      </c>
      <c r="E1581" s="2">
        <f t="shared" si="98"/>
        <v>80</v>
      </c>
      <c r="F1581" s="2">
        <f t="shared" si="99"/>
        <v>80</v>
      </c>
      <c r="G1581" s="2">
        <f t="shared" si="100"/>
        <v>76</v>
      </c>
    </row>
    <row r="1582" spans="1:7">
      <c r="A1582" s="2">
        <v>1580</v>
      </c>
      <c r="B1582" s="98">
        <f t="shared" si="97"/>
        <v>11.924764148611073</v>
      </c>
      <c r="C1582" s="98">
        <v>0.08</v>
      </c>
      <c r="D1582" s="2">
        <v>1580</v>
      </c>
      <c r="E1582" s="2">
        <f t="shared" si="98"/>
        <v>80</v>
      </c>
      <c r="F1582" s="2">
        <f t="shared" si="99"/>
        <v>80</v>
      </c>
      <c r="G1582" s="2">
        <f t="shared" si="100"/>
        <v>76</v>
      </c>
    </row>
    <row r="1583" spans="1:7">
      <c r="A1583" s="2">
        <v>1581</v>
      </c>
      <c r="B1583" s="98">
        <f t="shared" si="97"/>
        <v>11.928537211242626</v>
      </c>
      <c r="C1583" s="98">
        <v>0.08</v>
      </c>
      <c r="D1583" s="2">
        <v>1581</v>
      </c>
      <c r="E1583" s="2">
        <f t="shared" si="98"/>
        <v>80</v>
      </c>
      <c r="F1583" s="2">
        <f t="shared" si="99"/>
        <v>80</v>
      </c>
      <c r="G1583" s="2">
        <f t="shared" si="100"/>
        <v>76</v>
      </c>
    </row>
    <row r="1584" spans="1:7">
      <c r="A1584" s="2">
        <v>1582</v>
      </c>
      <c r="B1584" s="98">
        <f t="shared" si="97"/>
        <v>11.932309080810805</v>
      </c>
      <c r="C1584" s="98">
        <v>0.08</v>
      </c>
      <c r="D1584" s="2">
        <v>1582</v>
      </c>
      <c r="E1584" s="2">
        <f t="shared" si="98"/>
        <v>80</v>
      </c>
      <c r="F1584" s="2">
        <f t="shared" si="99"/>
        <v>80</v>
      </c>
      <c r="G1584" s="2">
        <f t="shared" si="100"/>
        <v>76</v>
      </c>
    </row>
    <row r="1585" spans="1:7">
      <c r="A1585" s="2">
        <v>1583</v>
      </c>
      <c r="B1585" s="98">
        <f t="shared" si="97"/>
        <v>11.936079758446658</v>
      </c>
      <c r="C1585" s="98">
        <v>0.08</v>
      </c>
      <c r="D1585" s="2">
        <v>1583</v>
      </c>
      <c r="E1585" s="2">
        <f t="shared" si="98"/>
        <v>80</v>
      </c>
      <c r="F1585" s="2">
        <f t="shared" si="99"/>
        <v>80</v>
      </c>
      <c r="G1585" s="2">
        <f t="shared" si="100"/>
        <v>76</v>
      </c>
    </row>
    <row r="1586" spans="1:7">
      <c r="A1586" s="2">
        <v>1584</v>
      </c>
      <c r="B1586" s="98">
        <f t="shared" si="97"/>
        <v>11.939849245279438</v>
      </c>
      <c r="C1586" s="98">
        <v>0.08</v>
      </c>
      <c r="D1586" s="2">
        <v>1584</v>
      </c>
      <c r="E1586" s="2">
        <f t="shared" si="98"/>
        <v>80</v>
      </c>
      <c r="F1586" s="2">
        <f t="shared" si="99"/>
        <v>80</v>
      </c>
      <c r="G1586" s="2">
        <f t="shared" si="100"/>
        <v>76</v>
      </c>
    </row>
    <row r="1587" spans="1:7">
      <c r="A1587" s="2">
        <v>1585</v>
      </c>
      <c r="B1587" s="98">
        <f t="shared" si="97"/>
        <v>11.943617542436629</v>
      </c>
      <c r="C1587" s="98">
        <v>0.08</v>
      </c>
      <c r="D1587" s="2">
        <v>1585</v>
      </c>
      <c r="E1587" s="2">
        <f t="shared" si="98"/>
        <v>80</v>
      </c>
      <c r="F1587" s="2">
        <f t="shared" si="99"/>
        <v>80</v>
      </c>
      <c r="G1587" s="2">
        <f t="shared" si="100"/>
        <v>76</v>
      </c>
    </row>
    <row r="1588" spans="1:7">
      <c r="A1588" s="2">
        <v>1586</v>
      </c>
      <c r="B1588" s="98">
        <f t="shared" si="97"/>
        <v>11.947384651043926</v>
      </c>
      <c r="C1588" s="98">
        <v>0.08</v>
      </c>
      <c r="D1588" s="2">
        <v>1586</v>
      </c>
      <c r="E1588" s="2">
        <f t="shared" si="98"/>
        <v>80</v>
      </c>
      <c r="F1588" s="2">
        <f t="shared" si="99"/>
        <v>80</v>
      </c>
      <c r="G1588" s="2">
        <f t="shared" si="100"/>
        <v>76</v>
      </c>
    </row>
    <row r="1589" spans="1:7">
      <c r="A1589" s="2">
        <v>1587</v>
      </c>
      <c r="B1589" s="98">
        <f t="shared" si="97"/>
        <v>11.951150572225254</v>
      </c>
      <c r="C1589" s="98">
        <v>0.08</v>
      </c>
      <c r="D1589" s="2">
        <v>1587</v>
      </c>
      <c r="E1589" s="2">
        <f t="shared" si="98"/>
        <v>80</v>
      </c>
      <c r="F1589" s="2">
        <f t="shared" si="99"/>
        <v>80</v>
      </c>
      <c r="G1589" s="2">
        <f t="shared" si="100"/>
        <v>76</v>
      </c>
    </row>
    <row r="1590" spans="1:7">
      <c r="A1590" s="2">
        <v>1588</v>
      </c>
      <c r="B1590" s="98">
        <f t="shared" si="97"/>
        <v>11.954915307102764</v>
      </c>
      <c r="C1590" s="98">
        <v>0.08</v>
      </c>
      <c r="D1590" s="2">
        <v>1588</v>
      </c>
      <c r="E1590" s="2">
        <f t="shared" si="98"/>
        <v>80</v>
      </c>
      <c r="F1590" s="2">
        <f t="shared" si="99"/>
        <v>80</v>
      </c>
      <c r="G1590" s="2">
        <f t="shared" si="100"/>
        <v>76</v>
      </c>
    </row>
    <row r="1591" spans="1:7">
      <c r="A1591" s="2">
        <v>1589</v>
      </c>
      <c r="B1591" s="98">
        <f t="shared" si="97"/>
        <v>11.958678856796849</v>
      </c>
      <c r="C1591" s="98">
        <v>0.08</v>
      </c>
      <c r="D1591" s="2">
        <v>1589</v>
      </c>
      <c r="E1591" s="2">
        <f t="shared" si="98"/>
        <v>80</v>
      </c>
      <c r="F1591" s="2">
        <f t="shared" si="99"/>
        <v>80</v>
      </c>
      <c r="G1591" s="2">
        <f t="shared" si="100"/>
        <v>76</v>
      </c>
    </row>
    <row r="1592" spans="1:7">
      <c r="A1592" s="2">
        <v>1590</v>
      </c>
      <c r="B1592" s="98">
        <f t="shared" si="97"/>
        <v>11.962441222426131</v>
      </c>
      <c r="C1592" s="98">
        <v>0.08</v>
      </c>
      <c r="D1592" s="2">
        <v>1590</v>
      </c>
      <c r="E1592" s="2">
        <f t="shared" si="98"/>
        <v>80</v>
      </c>
      <c r="F1592" s="2">
        <f t="shared" si="99"/>
        <v>80</v>
      </c>
      <c r="G1592" s="2">
        <f t="shared" si="100"/>
        <v>76</v>
      </c>
    </row>
    <row r="1593" spans="1:7">
      <c r="A1593" s="2">
        <v>1591</v>
      </c>
      <c r="B1593" s="98">
        <f t="shared" si="97"/>
        <v>11.966202405107479</v>
      </c>
      <c r="C1593" s="98">
        <v>0.08</v>
      </c>
      <c r="D1593" s="2">
        <v>1591</v>
      </c>
      <c r="E1593" s="2">
        <f t="shared" si="98"/>
        <v>80</v>
      </c>
      <c r="F1593" s="2">
        <f t="shared" si="99"/>
        <v>80</v>
      </c>
      <c r="G1593" s="2">
        <f t="shared" si="100"/>
        <v>76</v>
      </c>
    </row>
    <row r="1594" spans="1:7">
      <c r="A1594" s="2">
        <v>1592</v>
      </c>
      <c r="B1594" s="98">
        <f t="shared" si="97"/>
        <v>11.969962405956002</v>
      </c>
      <c r="C1594" s="98">
        <v>0.08</v>
      </c>
      <c r="D1594" s="2">
        <v>1592</v>
      </c>
      <c r="E1594" s="2">
        <f t="shared" si="98"/>
        <v>80</v>
      </c>
      <c r="F1594" s="2">
        <f t="shared" si="99"/>
        <v>80</v>
      </c>
      <c r="G1594" s="2">
        <f t="shared" si="100"/>
        <v>76</v>
      </c>
    </row>
    <row r="1595" spans="1:7">
      <c r="A1595" s="2">
        <v>1593</v>
      </c>
      <c r="B1595" s="98">
        <f t="shared" si="97"/>
        <v>11.973721226085063</v>
      </c>
      <c r="C1595" s="98">
        <v>0.08</v>
      </c>
      <c r="D1595" s="2">
        <v>1593</v>
      </c>
      <c r="E1595" s="2">
        <f t="shared" si="98"/>
        <v>80</v>
      </c>
      <c r="F1595" s="2">
        <f t="shared" si="99"/>
        <v>80</v>
      </c>
      <c r="G1595" s="2">
        <f t="shared" si="100"/>
        <v>76</v>
      </c>
    </row>
    <row r="1596" spans="1:7">
      <c r="A1596" s="2">
        <v>1594</v>
      </c>
      <c r="B1596" s="98">
        <f t="shared" si="97"/>
        <v>11.977478866606278</v>
      </c>
      <c r="C1596" s="98">
        <v>0.08</v>
      </c>
      <c r="D1596" s="2">
        <v>1594</v>
      </c>
      <c r="E1596" s="2">
        <f t="shared" si="98"/>
        <v>80</v>
      </c>
      <c r="F1596" s="2">
        <f t="shared" si="99"/>
        <v>80</v>
      </c>
      <c r="G1596" s="2">
        <f t="shared" si="100"/>
        <v>76</v>
      </c>
    </row>
    <row r="1597" spans="1:7">
      <c r="A1597" s="2">
        <v>1595</v>
      </c>
      <c r="B1597" s="98">
        <f t="shared" si="97"/>
        <v>11.981235328629515</v>
      </c>
      <c r="C1597" s="98">
        <v>0.08</v>
      </c>
      <c r="D1597" s="2">
        <v>1595</v>
      </c>
      <c r="E1597" s="2">
        <f t="shared" si="98"/>
        <v>80</v>
      </c>
      <c r="F1597" s="2">
        <f t="shared" si="99"/>
        <v>80</v>
      </c>
      <c r="G1597" s="2">
        <f t="shared" si="100"/>
        <v>76</v>
      </c>
    </row>
    <row r="1598" spans="1:7">
      <c r="A1598" s="2">
        <v>1596</v>
      </c>
      <c r="B1598" s="98">
        <f t="shared" si="97"/>
        <v>11.984990613262907</v>
      </c>
      <c r="C1598" s="98">
        <v>0.08</v>
      </c>
      <c r="D1598" s="2">
        <v>1596</v>
      </c>
      <c r="E1598" s="2">
        <f t="shared" si="98"/>
        <v>80</v>
      </c>
      <c r="F1598" s="2">
        <f t="shared" si="99"/>
        <v>80</v>
      </c>
      <c r="G1598" s="2">
        <f t="shared" si="100"/>
        <v>76</v>
      </c>
    </row>
    <row r="1599" spans="1:7">
      <c r="A1599" s="2">
        <v>1597</v>
      </c>
      <c r="B1599" s="98">
        <f t="shared" si="97"/>
        <v>11.988744721612852</v>
      </c>
      <c r="C1599" s="98">
        <v>0.08</v>
      </c>
      <c r="D1599" s="2">
        <v>1597</v>
      </c>
      <c r="E1599" s="2">
        <f t="shared" si="98"/>
        <v>80</v>
      </c>
      <c r="F1599" s="2">
        <f t="shared" si="99"/>
        <v>80</v>
      </c>
      <c r="G1599" s="2">
        <f t="shared" si="100"/>
        <v>76</v>
      </c>
    </row>
    <row r="1600" spans="1:7">
      <c r="A1600" s="2">
        <v>1598</v>
      </c>
      <c r="B1600" s="98">
        <f t="shared" si="97"/>
        <v>11.99249765478401</v>
      </c>
      <c r="C1600" s="98">
        <v>0.08</v>
      </c>
      <c r="D1600" s="2">
        <v>1598</v>
      </c>
      <c r="E1600" s="2">
        <f t="shared" si="98"/>
        <v>80</v>
      </c>
      <c r="F1600" s="2">
        <f t="shared" si="99"/>
        <v>80</v>
      </c>
      <c r="G1600" s="2">
        <f t="shared" si="100"/>
        <v>76</v>
      </c>
    </row>
    <row r="1601" spans="1:7">
      <c r="A1601" s="2">
        <v>1599</v>
      </c>
      <c r="B1601" s="98">
        <f t="shared" si="97"/>
        <v>11.996249413879324</v>
      </c>
      <c r="C1601" s="98">
        <v>0.08</v>
      </c>
      <c r="D1601" s="2">
        <v>1599</v>
      </c>
      <c r="E1601" s="2">
        <f t="shared" si="98"/>
        <v>80</v>
      </c>
      <c r="F1601" s="2">
        <f t="shared" si="99"/>
        <v>80</v>
      </c>
      <c r="G1601" s="2">
        <f t="shared" si="100"/>
        <v>76</v>
      </c>
    </row>
    <row r="1602" spans="1:7">
      <c r="A1602" s="2">
        <v>1600</v>
      </c>
      <c r="B1602" s="98">
        <f t="shared" si="97"/>
        <v>12</v>
      </c>
      <c r="C1602" s="98">
        <v>0.08</v>
      </c>
      <c r="D1602" s="2">
        <v>1600</v>
      </c>
      <c r="E1602" s="2">
        <f t="shared" si="98"/>
        <v>80</v>
      </c>
      <c r="F1602" s="2">
        <f t="shared" si="99"/>
        <v>80</v>
      </c>
      <c r="G1602" s="2">
        <f t="shared" si="100"/>
        <v>76</v>
      </c>
    </row>
    <row r="1603" spans="1:7">
      <c r="A1603" s="2">
        <v>1601</v>
      </c>
      <c r="B1603" s="98">
        <f t="shared" ref="B1603:B1666" si="101">0.3*SQRT(A1603)</f>
        <v>12.003749414245533</v>
      </c>
      <c r="C1603" s="98">
        <v>0.08</v>
      </c>
      <c r="D1603" s="2">
        <v>1601</v>
      </c>
      <c r="E1603" s="2">
        <f t="shared" ref="E1603:E1666" si="102">IF(A1603&lt;0.4,15,IF(A1603&lt;3,20,IF(A1603&lt;15,25,IF(A1603&lt;43,32,IF(A1603&lt;100,40,IF(A1603&lt;450,50,IF(A1603&lt;1300,65,IF(A1603&lt;3500,80,IF(A1603&lt;12000,100)))))))))</f>
        <v>80</v>
      </c>
      <c r="F1603" s="2">
        <f t="shared" si="99"/>
        <v>80</v>
      </c>
      <c r="G1603" s="2">
        <f t="shared" si="100"/>
        <v>76</v>
      </c>
    </row>
    <row r="1604" spans="1:7">
      <c r="A1604" s="2">
        <v>1602</v>
      </c>
      <c r="B1604" s="98">
        <f t="shared" si="101"/>
        <v>12.007497657713701</v>
      </c>
      <c r="C1604" s="98">
        <v>0.08</v>
      </c>
      <c r="D1604" s="2">
        <v>1602</v>
      </c>
      <c r="E1604" s="2">
        <f t="shared" si="102"/>
        <v>80</v>
      </c>
      <c r="F1604" s="2">
        <f t="shared" ref="F1604:F1667" si="103">IF(G1604&lt;15,15,IF(G1604&lt;20,20,IF(G1604&lt;=25,25,IF(G1604&lt;=32,32,IF(G1604&lt;=40,40,IF(G1604&lt;=50,50,IF(G1604&lt;=65,65,IF(G1604&lt;=80,80,IF(G1604&lt;=100,100)))))))))</f>
        <v>80</v>
      </c>
      <c r="G1604" s="2">
        <f t="shared" si="100"/>
        <v>76</v>
      </c>
    </row>
    <row r="1605" spans="1:7">
      <c r="A1605" s="2">
        <v>1603</v>
      </c>
      <c r="B1605" s="98">
        <f t="shared" si="101"/>
        <v>12.011244731500561</v>
      </c>
      <c r="C1605" s="98">
        <v>0.08</v>
      </c>
      <c r="D1605" s="2">
        <v>1603</v>
      </c>
      <c r="E1605" s="2">
        <f t="shared" si="102"/>
        <v>80</v>
      </c>
      <c r="F1605" s="2">
        <f t="shared" si="103"/>
        <v>80</v>
      </c>
      <c r="G1605" s="2">
        <f t="shared" si="100"/>
        <v>76</v>
      </c>
    </row>
    <row r="1606" spans="1:7">
      <c r="A1606" s="2">
        <v>1604</v>
      </c>
      <c r="B1606" s="98">
        <f t="shared" si="101"/>
        <v>12.014990636700473</v>
      </c>
      <c r="C1606" s="98">
        <v>0.08</v>
      </c>
      <c r="D1606" s="2">
        <v>1604</v>
      </c>
      <c r="E1606" s="2">
        <f t="shared" si="102"/>
        <v>80</v>
      </c>
      <c r="F1606" s="2">
        <f t="shared" si="103"/>
        <v>80</v>
      </c>
      <c r="G1606" s="2">
        <f t="shared" si="100"/>
        <v>76</v>
      </c>
    </row>
    <row r="1607" spans="1:7">
      <c r="A1607" s="2">
        <v>1605</v>
      </c>
      <c r="B1607" s="98">
        <f t="shared" si="101"/>
        <v>12.018735374406077</v>
      </c>
      <c r="C1607" s="98">
        <v>0.08</v>
      </c>
      <c r="D1607" s="2">
        <v>1605</v>
      </c>
      <c r="E1607" s="2">
        <f t="shared" si="102"/>
        <v>80</v>
      </c>
      <c r="F1607" s="2">
        <f t="shared" si="103"/>
        <v>80</v>
      </c>
      <c r="G1607" s="2">
        <f t="shared" si="100"/>
        <v>76</v>
      </c>
    </row>
    <row r="1608" spans="1:7">
      <c r="A1608" s="2">
        <v>1606</v>
      </c>
      <c r="B1608" s="98">
        <f t="shared" si="101"/>
        <v>12.022478945708327</v>
      </c>
      <c r="C1608" s="98">
        <v>0.08</v>
      </c>
      <c r="D1608" s="2">
        <v>1606</v>
      </c>
      <c r="E1608" s="2">
        <f t="shared" si="102"/>
        <v>80</v>
      </c>
      <c r="F1608" s="2">
        <f t="shared" si="103"/>
        <v>80</v>
      </c>
      <c r="G1608" s="2">
        <f t="shared" si="100"/>
        <v>76</v>
      </c>
    </row>
    <row r="1609" spans="1:7">
      <c r="A1609" s="2">
        <v>1607</v>
      </c>
      <c r="B1609" s="98">
        <f t="shared" si="101"/>
        <v>12.026221351696465</v>
      </c>
      <c r="C1609" s="98">
        <v>0.08</v>
      </c>
      <c r="D1609" s="2">
        <v>1607</v>
      </c>
      <c r="E1609" s="2">
        <f t="shared" si="102"/>
        <v>80</v>
      </c>
      <c r="F1609" s="2">
        <f t="shared" si="103"/>
        <v>80</v>
      </c>
      <c r="G1609" s="2">
        <f t="shared" si="100"/>
        <v>76</v>
      </c>
    </row>
    <row r="1610" spans="1:7">
      <c r="A1610" s="2">
        <v>1608</v>
      </c>
      <c r="B1610" s="98">
        <f t="shared" si="101"/>
        <v>12.029962593458054</v>
      </c>
      <c r="C1610" s="98">
        <v>0.08</v>
      </c>
      <c r="D1610" s="2">
        <v>1608</v>
      </c>
      <c r="E1610" s="2">
        <f t="shared" si="102"/>
        <v>80</v>
      </c>
      <c r="F1610" s="2">
        <f t="shared" si="103"/>
        <v>80</v>
      </c>
      <c r="G1610" s="2">
        <f t="shared" si="100"/>
        <v>76</v>
      </c>
    </row>
    <row r="1611" spans="1:7">
      <c r="A1611" s="2">
        <v>1609</v>
      </c>
      <c r="B1611" s="98">
        <f t="shared" si="101"/>
        <v>12.033702672078947</v>
      </c>
      <c r="C1611" s="98">
        <v>0.08</v>
      </c>
      <c r="D1611" s="2">
        <v>1609</v>
      </c>
      <c r="E1611" s="2">
        <f t="shared" si="102"/>
        <v>80</v>
      </c>
      <c r="F1611" s="2">
        <f t="shared" si="103"/>
        <v>80</v>
      </c>
      <c r="G1611" s="2">
        <f t="shared" si="100"/>
        <v>76</v>
      </c>
    </row>
    <row r="1612" spans="1:7">
      <c r="A1612" s="2">
        <v>1610</v>
      </c>
      <c r="B1612" s="98">
        <f t="shared" si="101"/>
        <v>12.037441588643327</v>
      </c>
      <c r="C1612" s="98">
        <v>0.08</v>
      </c>
      <c r="D1612" s="2">
        <v>1610</v>
      </c>
      <c r="E1612" s="2">
        <f t="shared" si="102"/>
        <v>80</v>
      </c>
      <c r="F1612" s="2">
        <f t="shared" si="103"/>
        <v>80</v>
      </c>
      <c r="G1612" s="2">
        <f t="shared" si="100"/>
        <v>76</v>
      </c>
    </row>
    <row r="1613" spans="1:7">
      <c r="A1613" s="2">
        <v>1611</v>
      </c>
      <c r="B1613" s="98">
        <f t="shared" si="101"/>
        <v>12.041179344233685</v>
      </c>
      <c r="C1613" s="98">
        <v>0.08</v>
      </c>
      <c r="D1613" s="2">
        <v>1611</v>
      </c>
      <c r="E1613" s="2">
        <f t="shared" si="102"/>
        <v>80</v>
      </c>
      <c r="F1613" s="2">
        <f t="shared" si="103"/>
        <v>80</v>
      </c>
      <c r="G1613" s="2">
        <f t="shared" si="100"/>
        <v>76</v>
      </c>
    </row>
    <row r="1614" spans="1:7">
      <c r="A1614" s="2">
        <v>1612</v>
      </c>
      <c r="B1614" s="98">
        <f t="shared" si="101"/>
        <v>12.044915939930839</v>
      </c>
      <c r="C1614" s="98">
        <v>0.08</v>
      </c>
      <c r="D1614" s="2">
        <v>1612</v>
      </c>
      <c r="E1614" s="2">
        <f t="shared" si="102"/>
        <v>80</v>
      </c>
      <c r="F1614" s="2">
        <f t="shared" si="103"/>
        <v>80</v>
      </c>
      <c r="G1614" s="2">
        <f t="shared" si="100"/>
        <v>76</v>
      </c>
    </row>
    <row r="1615" spans="1:7">
      <c r="A1615" s="2">
        <v>1613</v>
      </c>
      <c r="B1615" s="98">
        <f t="shared" si="101"/>
        <v>12.048651376813922</v>
      </c>
      <c r="C1615" s="98">
        <v>0.08</v>
      </c>
      <c r="D1615" s="2">
        <v>1613</v>
      </c>
      <c r="E1615" s="2">
        <f t="shared" si="102"/>
        <v>80</v>
      </c>
      <c r="F1615" s="2">
        <f t="shared" si="103"/>
        <v>80</v>
      </c>
      <c r="G1615" s="2">
        <f t="shared" si="100"/>
        <v>76</v>
      </c>
    </row>
    <row r="1616" spans="1:7">
      <c r="A1616" s="2">
        <v>1614</v>
      </c>
      <c r="B1616" s="98">
        <f t="shared" si="101"/>
        <v>12.052385655960398</v>
      </c>
      <c r="C1616" s="98">
        <v>0.08</v>
      </c>
      <c r="D1616" s="2">
        <v>1614</v>
      </c>
      <c r="E1616" s="2">
        <f t="shared" si="102"/>
        <v>80</v>
      </c>
      <c r="F1616" s="2">
        <f t="shared" si="103"/>
        <v>80</v>
      </c>
      <c r="G1616" s="2">
        <f t="shared" si="100"/>
        <v>76</v>
      </c>
    </row>
    <row r="1617" spans="1:7">
      <c r="A1617" s="2">
        <v>1615</v>
      </c>
      <c r="B1617" s="98">
        <f t="shared" si="101"/>
        <v>12.056118778446072</v>
      </c>
      <c r="C1617" s="98">
        <v>0.08</v>
      </c>
      <c r="D1617" s="2">
        <v>1615</v>
      </c>
      <c r="E1617" s="2">
        <f t="shared" si="102"/>
        <v>80</v>
      </c>
      <c r="F1617" s="2">
        <f t="shared" si="103"/>
        <v>80</v>
      </c>
      <c r="G1617" s="2">
        <f t="shared" si="100"/>
        <v>76</v>
      </c>
    </row>
    <row r="1618" spans="1:7">
      <c r="A1618" s="2">
        <v>1616</v>
      </c>
      <c r="B1618" s="98">
        <f t="shared" si="101"/>
        <v>12.059850745345068</v>
      </c>
      <c r="C1618" s="98">
        <v>0.08</v>
      </c>
      <c r="D1618" s="2">
        <v>1616</v>
      </c>
      <c r="E1618" s="2">
        <f t="shared" si="102"/>
        <v>80</v>
      </c>
      <c r="F1618" s="2">
        <f t="shared" si="103"/>
        <v>80</v>
      </c>
      <c r="G1618" s="2">
        <f t="shared" si="100"/>
        <v>76</v>
      </c>
    </row>
    <row r="1619" spans="1:7">
      <c r="A1619" s="2">
        <v>1617</v>
      </c>
      <c r="B1619" s="98">
        <f t="shared" si="101"/>
        <v>12.06358155772986</v>
      </c>
      <c r="C1619" s="98">
        <v>0.08</v>
      </c>
      <c r="D1619" s="2">
        <v>1617</v>
      </c>
      <c r="E1619" s="2">
        <f t="shared" si="102"/>
        <v>80</v>
      </c>
      <c r="F1619" s="2">
        <f t="shared" si="103"/>
        <v>80</v>
      </c>
      <c r="G1619" s="2">
        <f t="shared" si="100"/>
        <v>76</v>
      </c>
    </row>
    <row r="1620" spans="1:7">
      <c r="A1620" s="2">
        <v>1618</v>
      </c>
      <c r="B1620" s="98">
        <f t="shared" si="101"/>
        <v>12.067311216671259</v>
      </c>
      <c r="C1620" s="98">
        <v>0.08</v>
      </c>
      <c r="D1620" s="2">
        <v>1618</v>
      </c>
      <c r="E1620" s="2">
        <f t="shared" si="102"/>
        <v>80</v>
      </c>
      <c r="F1620" s="2">
        <f t="shared" si="103"/>
        <v>80</v>
      </c>
      <c r="G1620" s="2">
        <f t="shared" si="100"/>
        <v>76</v>
      </c>
    </row>
    <row r="1621" spans="1:7">
      <c r="A1621" s="2">
        <v>1619</v>
      </c>
      <c r="B1621" s="98">
        <f t="shared" si="101"/>
        <v>12.071039723238426</v>
      </c>
      <c r="C1621" s="98">
        <v>0.08</v>
      </c>
      <c r="D1621" s="2">
        <v>1619</v>
      </c>
      <c r="E1621" s="2">
        <f t="shared" si="102"/>
        <v>80</v>
      </c>
      <c r="F1621" s="2">
        <f t="shared" si="103"/>
        <v>80</v>
      </c>
      <c r="G1621" s="2">
        <f t="shared" si="100"/>
        <v>76</v>
      </c>
    </row>
    <row r="1622" spans="1:7">
      <c r="A1622" s="2">
        <v>1620</v>
      </c>
      <c r="B1622" s="98">
        <f t="shared" si="101"/>
        <v>12.074767078498864</v>
      </c>
      <c r="C1622" s="98">
        <v>0.08</v>
      </c>
      <c r="D1622" s="2">
        <v>1620</v>
      </c>
      <c r="E1622" s="2">
        <f t="shared" si="102"/>
        <v>80</v>
      </c>
      <c r="F1622" s="2">
        <f t="shared" si="103"/>
        <v>80</v>
      </c>
      <c r="G1622" s="2">
        <f t="shared" si="100"/>
        <v>76</v>
      </c>
    </row>
    <row r="1623" spans="1:7">
      <c r="A1623" s="2">
        <v>1621</v>
      </c>
      <c r="B1623" s="98">
        <f t="shared" si="101"/>
        <v>12.078493283518437</v>
      </c>
      <c r="C1623" s="98">
        <v>0.08</v>
      </c>
      <c r="D1623" s="2">
        <v>1621</v>
      </c>
      <c r="E1623" s="2">
        <f t="shared" si="102"/>
        <v>80</v>
      </c>
      <c r="F1623" s="2">
        <f t="shared" si="103"/>
        <v>80</v>
      </c>
      <c r="G1623" s="2">
        <f t="shared" si="100"/>
        <v>76</v>
      </c>
    </row>
    <row r="1624" spans="1:7">
      <c r="A1624" s="2">
        <v>1622</v>
      </c>
      <c r="B1624" s="98">
        <f t="shared" si="101"/>
        <v>12.08221833936136</v>
      </c>
      <c r="C1624" s="98">
        <v>0.08</v>
      </c>
      <c r="D1624" s="2">
        <v>1622</v>
      </c>
      <c r="E1624" s="2">
        <f t="shared" si="102"/>
        <v>80</v>
      </c>
      <c r="F1624" s="2">
        <f t="shared" si="103"/>
        <v>80</v>
      </c>
      <c r="G1624" s="2">
        <f t="shared" si="100"/>
        <v>76</v>
      </c>
    </row>
    <row r="1625" spans="1:7">
      <c r="A1625" s="2">
        <v>1623</v>
      </c>
      <c r="B1625" s="98">
        <f t="shared" si="101"/>
        <v>12.085942247090211</v>
      </c>
      <c r="C1625" s="98">
        <v>0.08</v>
      </c>
      <c r="D1625" s="2">
        <v>1623</v>
      </c>
      <c r="E1625" s="2">
        <f t="shared" si="102"/>
        <v>80</v>
      </c>
      <c r="F1625" s="2">
        <f t="shared" si="103"/>
        <v>80</v>
      </c>
      <c r="G1625" s="2">
        <f t="shared" si="100"/>
        <v>76</v>
      </c>
    </row>
    <row r="1626" spans="1:7">
      <c r="A1626" s="2">
        <v>1624</v>
      </c>
      <c r="B1626" s="98">
        <f t="shared" si="101"/>
        <v>12.089665007765932</v>
      </c>
      <c r="C1626" s="98">
        <v>0.08</v>
      </c>
      <c r="D1626" s="2">
        <v>1624</v>
      </c>
      <c r="E1626" s="2">
        <f t="shared" si="102"/>
        <v>80</v>
      </c>
      <c r="F1626" s="2">
        <f t="shared" si="103"/>
        <v>80</v>
      </c>
      <c r="G1626" s="2">
        <f t="shared" si="100"/>
        <v>76</v>
      </c>
    </row>
    <row r="1627" spans="1:7">
      <c r="A1627" s="2">
        <v>1625</v>
      </c>
      <c r="B1627" s="98">
        <f t="shared" si="101"/>
        <v>12.093386622447824</v>
      </c>
      <c r="C1627" s="98">
        <v>0.08</v>
      </c>
      <c r="D1627" s="2">
        <v>1625</v>
      </c>
      <c r="E1627" s="2">
        <f t="shared" si="102"/>
        <v>80</v>
      </c>
      <c r="F1627" s="2">
        <f t="shared" si="103"/>
        <v>80</v>
      </c>
      <c r="G1627" s="2">
        <f t="shared" si="100"/>
        <v>76</v>
      </c>
    </row>
    <row r="1628" spans="1:7">
      <c r="A1628" s="2">
        <v>1626</v>
      </c>
      <c r="B1628" s="98">
        <f t="shared" si="101"/>
        <v>12.097107092193571</v>
      </c>
      <c r="C1628" s="98">
        <v>0.08</v>
      </c>
      <c r="D1628" s="2">
        <v>1626</v>
      </c>
      <c r="E1628" s="2">
        <f t="shared" si="102"/>
        <v>80</v>
      </c>
      <c r="F1628" s="2">
        <f t="shared" si="103"/>
        <v>80</v>
      </c>
      <c r="G1628" s="2">
        <f t="shared" si="100"/>
        <v>76</v>
      </c>
    </row>
    <row r="1629" spans="1:7">
      <c r="A1629" s="2">
        <v>1627</v>
      </c>
      <c r="B1629" s="98">
        <f t="shared" si="101"/>
        <v>12.100826418059222</v>
      </c>
      <c r="C1629" s="98">
        <v>0.08</v>
      </c>
      <c r="D1629" s="2">
        <v>1627</v>
      </c>
      <c r="E1629" s="2">
        <f t="shared" si="102"/>
        <v>80</v>
      </c>
      <c r="F1629" s="2">
        <f t="shared" si="103"/>
        <v>80</v>
      </c>
      <c r="G1629" s="2">
        <f t="shared" si="100"/>
        <v>76</v>
      </c>
    </row>
    <row r="1630" spans="1:7">
      <c r="A1630" s="2">
        <v>1628</v>
      </c>
      <c r="B1630" s="98">
        <f t="shared" si="101"/>
        <v>12.104544601099208</v>
      </c>
      <c r="C1630" s="98">
        <v>0.08</v>
      </c>
      <c r="D1630" s="2">
        <v>1628</v>
      </c>
      <c r="E1630" s="2">
        <f t="shared" si="102"/>
        <v>80</v>
      </c>
      <c r="F1630" s="2">
        <f t="shared" si="103"/>
        <v>80</v>
      </c>
      <c r="G1630" s="2">
        <f t="shared" si="100"/>
        <v>76</v>
      </c>
    </row>
    <row r="1631" spans="1:7">
      <c r="A1631" s="2">
        <v>1629</v>
      </c>
      <c r="B1631" s="98">
        <f t="shared" si="101"/>
        <v>12.108261642366339</v>
      </c>
      <c r="C1631" s="98">
        <v>0.08</v>
      </c>
      <c r="D1631" s="2">
        <v>1629</v>
      </c>
      <c r="E1631" s="2">
        <f t="shared" si="102"/>
        <v>80</v>
      </c>
      <c r="F1631" s="2">
        <f t="shared" si="103"/>
        <v>80</v>
      </c>
      <c r="G1631" s="2">
        <f t="shared" si="100"/>
        <v>76</v>
      </c>
    </row>
    <row r="1632" spans="1:7">
      <c r="A1632" s="2">
        <v>1630</v>
      </c>
      <c r="B1632" s="98">
        <f t="shared" si="101"/>
        <v>12.111977542911809</v>
      </c>
      <c r="C1632" s="98">
        <v>0.08</v>
      </c>
      <c r="D1632" s="2">
        <v>1630</v>
      </c>
      <c r="E1632" s="2">
        <f t="shared" si="102"/>
        <v>80</v>
      </c>
      <c r="F1632" s="2">
        <f t="shared" si="103"/>
        <v>80</v>
      </c>
      <c r="G1632" s="2">
        <f t="shared" si="100"/>
        <v>76</v>
      </c>
    </row>
    <row r="1633" spans="1:7">
      <c r="A1633" s="2">
        <v>1631</v>
      </c>
      <c r="B1633" s="98">
        <f t="shared" si="101"/>
        <v>12.115692303785202</v>
      </c>
      <c r="C1633" s="98">
        <v>0.08</v>
      </c>
      <c r="D1633" s="2">
        <v>1631</v>
      </c>
      <c r="E1633" s="2">
        <f t="shared" si="102"/>
        <v>80</v>
      </c>
      <c r="F1633" s="2">
        <f t="shared" si="103"/>
        <v>80</v>
      </c>
      <c r="G1633" s="2">
        <f t="shared" si="100"/>
        <v>76</v>
      </c>
    </row>
    <row r="1634" spans="1:7">
      <c r="A1634" s="2">
        <v>1632</v>
      </c>
      <c r="B1634" s="98">
        <f t="shared" si="101"/>
        <v>12.119405926034492</v>
      </c>
      <c r="C1634" s="98">
        <v>0.08</v>
      </c>
      <c r="D1634" s="2">
        <v>1632</v>
      </c>
      <c r="E1634" s="2">
        <f t="shared" si="102"/>
        <v>80</v>
      </c>
      <c r="F1634" s="2">
        <f t="shared" si="103"/>
        <v>80</v>
      </c>
      <c r="G1634" s="2">
        <f t="shared" si="100"/>
        <v>76</v>
      </c>
    </row>
    <row r="1635" spans="1:7">
      <c r="A1635" s="2">
        <v>1633</v>
      </c>
      <c r="B1635" s="98">
        <f t="shared" si="101"/>
        <v>12.12311841070605</v>
      </c>
      <c r="C1635" s="98">
        <v>0.08</v>
      </c>
      <c r="D1635" s="2">
        <v>1633</v>
      </c>
      <c r="E1635" s="2">
        <f t="shared" si="102"/>
        <v>80</v>
      </c>
      <c r="F1635" s="2">
        <f t="shared" si="103"/>
        <v>80</v>
      </c>
      <c r="G1635" s="2">
        <f t="shared" si="100"/>
        <v>76</v>
      </c>
    </row>
    <row r="1636" spans="1:7">
      <c r="A1636" s="2">
        <v>1634</v>
      </c>
      <c r="B1636" s="98">
        <f t="shared" si="101"/>
        <v>12.126829758844641</v>
      </c>
      <c r="C1636" s="98">
        <v>0.08</v>
      </c>
      <c r="D1636" s="2">
        <v>1634</v>
      </c>
      <c r="E1636" s="2">
        <f t="shared" si="102"/>
        <v>80</v>
      </c>
      <c r="F1636" s="2">
        <f t="shared" si="103"/>
        <v>80</v>
      </c>
      <c r="G1636" s="2">
        <f t="shared" si="100"/>
        <v>76</v>
      </c>
    </row>
    <row r="1637" spans="1:7">
      <c r="A1637" s="2">
        <v>1635</v>
      </c>
      <c r="B1637" s="98">
        <f t="shared" si="101"/>
        <v>12.130539971493437</v>
      </c>
      <c r="C1637" s="98">
        <v>0.08</v>
      </c>
      <c r="D1637" s="2">
        <v>1635</v>
      </c>
      <c r="E1637" s="2">
        <f t="shared" si="102"/>
        <v>80</v>
      </c>
      <c r="F1637" s="2">
        <f t="shared" si="103"/>
        <v>80</v>
      </c>
      <c r="G1637" s="2">
        <f t="shared" si="100"/>
        <v>77</v>
      </c>
    </row>
    <row r="1638" spans="1:7">
      <c r="A1638" s="2">
        <v>1636</v>
      </c>
      <c r="B1638" s="98">
        <f t="shared" si="101"/>
        <v>12.134249049694011</v>
      </c>
      <c r="C1638" s="98">
        <v>0.08</v>
      </c>
      <c r="D1638" s="2">
        <v>1636</v>
      </c>
      <c r="E1638" s="2">
        <f t="shared" si="102"/>
        <v>80</v>
      </c>
      <c r="F1638" s="2">
        <f t="shared" si="103"/>
        <v>80</v>
      </c>
      <c r="G1638" s="2">
        <f t="shared" si="100"/>
        <v>77</v>
      </c>
    </row>
    <row r="1639" spans="1:7">
      <c r="A1639" s="2">
        <v>1637</v>
      </c>
      <c r="B1639" s="98">
        <f t="shared" si="101"/>
        <v>12.137956994486345</v>
      </c>
      <c r="C1639" s="98">
        <v>0.08</v>
      </c>
      <c r="D1639" s="2">
        <v>1637</v>
      </c>
      <c r="E1639" s="2">
        <f t="shared" si="102"/>
        <v>80</v>
      </c>
      <c r="F1639" s="2">
        <f t="shared" si="103"/>
        <v>80</v>
      </c>
      <c r="G1639" s="2">
        <f t="shared" si="100"/>
        <v>77</v>
      </c>
    </row>
    <row r="1640" spans="1:7">
      <c r="A1640" s="2">
        <v>1638</v>
      </c>
      <c r="B1640" s="98">
        <f t="shared" si="101"/>
        <v>12.141663806908836</v>
      </c>
      <c r="C1640" s="98">
        <v>0.08</v>
      </c>
      <c r="D1640" s="2">
        <v>1638</v>
      </c>
      <c r="E1640" s="2">
        <f t="shared" si="102"/>
        <v>80</v>
      </c>
      <c r="F1640" s="2">
        <f t="shared" si="103"/>
        <v>80</v>
      </c>
      <c r="G1640" s="2">
        <f t="shared" si="100"/>
        <v>77</v>
      </c>
    </row>
    <row r="1641" spans="1:7">
      <c r="A1641" s="2">
        <v>1639</v>
      </c>
      <c r="B1641" s="98">
        <f t="shared" si="101"/>
        <v>12.145369487998297</v>
      </c>
      <c r="C1641" s="98">
        <v>0.08</v>
      </c>
      <c r="D1641" s="2">
        <v>1639</v>
      </c>
      <c r="E1641" s="2">
        <f t="shared" si="102"/>
        <v>80</v>
      </c>
      <c r="F1641" s="2">
        <f t="shared" si="103"/>
        <v>80</v>
      </c>
      <c r="G1641" s="2">
        <f t="shared" si="100"/>
        <v>77</v>
      </c>
    </row>
    <row r="1642" spans="1:7">
      <c r="A1642" s="2">
        <v>1640</v>
      </c>
      <c r="B1642" s="98">
        <f t="shared" si="101"/>
        <v>12.149074038789951</v>
      </c>
      <c r="C1642" s="98">
        <v>0.08</v>
      </c>
      <c r="D1642" s="2">
        <v>1640</v>
      </c>
      <c r="E1642" s="2">
        <f t="shared" si="102"/>
        <v>80</v>
      </c>
      <c r="F1642" s="2">
        <f t="shared" si="103"/>
        <v>80</v>
      </c>
      <c r="G1642" s="2">
        <f t="shared" si="100"/>
        <v>77</v>
      </c>
    </row>
    <row r="1643" spans="1:7">
      <c r="A1643" s="2">
        <v>1641</v>
      </c>
      <c r="B1643" s="98">
        <f t="shared" si="101"/>
        <v>12.152777460317456</v>
      </c>
      <c r="C1643" s="98">
        <v>0.08</v>
      </c>
      <c r="D1643" s="2">
        <v>1641</v>
      </c>
      <c r="E1643" s="2">
        <f t="shared" si="102"/>
        <v>80</v>
      </c>
      <c r="F1643" s="2">
        <f t="shared" si="103"/>
        <v>80</v>
      </c>
      <c r="G1643" s="2">
        <f t="shared" ref="G1643:G1706" si="104">ROUNDUP(1000*((B1643/1000)/(55.934*C1643^0.571))^(1/2.714),0)</f>
        <v>77</v>
      </c>
    </row>
    <row r="1644" spans="1:7">
      <c r="A1644" s="2">
        <v>1642</v>
      </c>
      <c r="B1644" s="98">
        <f t="shared" si="101"/>
        <v>12.156479753612887</v>
      </c>
      <c r="C1644" s="98">
        <v>0.08</v>
      </c>
      <c r="D1644" s="2">
        <v>1642</v>
      </c>
      <c r="E1644" s="2">
        <f t="shared" si="102"/>
        <v>80</v>
      </c>
      <c r="F1644" s="2">
        <f t="shared" si="103"/>
        <v>80</v>
      </c>
      <c r="G1644" s="2">
        <f t="shared" si="104"/>
        <v>77</v>
      </c>
    </row>
    <row r="1645" spans="1:7">
      <c r="A1645" s="2">
        <v>1643</v>
      </c>
      <c r="B1645" s="98">
        <f t="shared" si="101"/>
        <v>12.160180919706745</v>
      </c>
      <c r="C1645" s="98">
        <v>0.08</v>
      </c>
      <c r="D1645" s="2">
        <v>1643</v>
      </c>
      <c r="E1645" s="2">
        <f t="shared" si="102"/>
        <v>80</v>
      </c>
      <c r="F1645" s="2">
        <f t="shared" si="103"/>
        <v>80</v>
      </c>
      <c r="G1645" s="2">
        <f t="shared" si="104"/>
        <v>77</v>
      </c>
    </row>
    <row r="1646" spans="1:7">
      <c r="A1646" s="2">
        <v>1644</v>
      </c>
      <c r="B1646" s="98">
        <f t="shared" si="101"/>
        <v>12.163880959627976</v>
      </c>
      <c r="C1646" s="98">
        <v>0.08</v>
      </c>
      <c r="D1646" s="2">
        <v>1644</v>
      </c>
      <c r="E1646" s="2">
        <f t="shared" si="102"/>
        <v>80</v>
      </c>
      <c r="F1646" s="2">
        <f t="shared" si="103"/>
        <v>80</v>
      </c>
      <c r="G1646" s="2">
        <f t="shared" si="104"/>
        <v>77</v>
      </c>
    </row>
    <row r="1647" spans="1:7">
      <c r="A1647" s="2">
        <v>1645</v>
      </c>
      <c r="B1647" s="98">
        <f t="shared" si="101"/>
        <v>12.167579874403947</v>
      </c>
      <c r="C1647" s="98">
        <v>0.08</v>
      </c>
      <c r="D1647" s="2">
        <v>1645</v>
      </c>
      <c r="E1647" s="2">
        <f t="shared" si="102"/>
        <v>80</v>
      </c>
      <c r="F1647" s="2">
        <f t="shared" si="103"/>
        <v>80</v>
      </c>
      <c r="G1647" s="2">
        <f t="shared" si="104"/>
        <v>77</v>
      </c>
    </row>
    <row r="1648" spans="1:7">
      <c r="A1648" s="2">
        <v>1646</v>
      </c>
      <c r="B1648" s="98">
        <f t="shared" si="101"/>
        <v>12.171277665060476</v>
      </c>
      <c r="C1648" s="98">
        <v>0.08</v>
      </c>
      <c r="D1648" s="2">
        <v>1646</v>
      </c>
      <c r="E1648" s="2">
        <f t="shared" si="102"/>
        <v>80</v>
      </c>
      <c r="F1648" s="2">
        <f t="shared" si="103"/>
        <v>80</v>
      </c>
      <c r="G1648" s="2">
        <f t="shared" si="104"/>
        <v>77</v>
      </c>
    </row>
    <row r="1649" spans="1:7">
      <c r="A1649" s="2">
        <v>1647</v>
      </c>
      <c r="B1649" s="98">
        <f t="shared" si="101"/>
        <v>12.174974332621815</v>
      </c>
      <c r="C1649" s="98">
        <v>0.08</v>
      </c>
      <c r="D1649" s="2">
        <v>1647</v>
      </c>
      <c r="E1649" s="2">
        <f t="shared" si="102"/>
        <v>80</v>
      </c>
      <c r="F1649" s="2">
        <f t="shared" si="103"/>
        <v>80</v>
      </c>
      <c r="G1649" s="2">
        <f t="shared" si="104"/>
        <v>77</v>
      </c>
    </row>
    <row r="1650" spans="1:7">
      <c r="A1650" s="2">
        <v>1648</v>
      </c>
      <c r="B1650" s="98">
        <f t="shared" si="101"/>
        <v>12.178669878110663</v>
      </c>
      <c r="C1650" s="98">
        <v>0.08</v>
      </c>
      <c r="D1650" s="2">
        <v>1648</v>
      </c>
      <c r="E1650" s="2">
        <f t="shared" si="102"/>
        <v>80</v>
      </c>
      <c r="F1650" s="2">
        <f t="shared" si="103"/>
        <v>80</v>
      </c>
      <c r="G1650" s="2">
        <f t="shared" si="104"/>
        <v>77</v>
      </c>
    </row>
    <row r="1651" spans="1:7">
      <c r="A1651" s="2">
        <v>1649</v>
      </c>
      <c r="B1651" s="98">
        <f t="shared" si="101"/>
        <v>12.182364302548171</v>
      </c>
      <c r="C1651" s="98">
        <v>0.08</v>
      </c>
      <c r="D1651" s="2">
        <v>1649</v>
      </c>
      <c r="E1651" s="2">
        <f t="shared" si="102"/>
        <v>80</v>
      </c>
      <c r="F1651" s="2">
        <f t="shared" si="103"/>
        <v>80</v>
      </c>
      <c r="G1651" s="2">
        <f t="shared" si="104"/>
        <v>77</v>
      </c>
    </row>
    <row r="1652" spans="1:7">
      <c r="A1652" s="2">
        <v>1650</v>
      </c>
      <c r="B1652" s="98">
        <f t="shared" si="101"/>
        <v>12.186057606953941</v>
      </c>
      <c r="C1652" s="98">
        <v>0.08</v>
      </c>
      <c r="D1652" s="2">
        <v>1650</v>
      </c>
      <c r="E1652" s="2">
        <f t="shared" si="102"/>
        <v>80</v>
      </c>
      <c r="F1652" s="2">
        <f t="shared" si="103"/>
        <v>80</v>
      </c>
      <c r="G1652" s="2">
        <f t="shared" si="104"/>
        <v>77</v>
      </c>
    </row>
    <row r="1653" spans="1:7">
      <c r="A1653" s="2">
        <v>1651</v>
      </c>
      <c r="B1653" s="98">
        <f t="shared" si="101"/>
        <v>12.189749792346026</v>
      </c>
      <c r="C1653" s="98">
        <v>0.08</v>
      </c>
      <c r="D1653" s="2">
        <v>1651</v>
      </c>
      <c r="E1653" s="2">
        <f t="shared" si="102"/>
        <v>80</v>
      </c>
      <c r="F1653" s="2">
        <f t="shared" si="103"/>
        <v>80</v>
      </c>
      <c r="G1653" s="2">
        <f t="shared" si="104"/>
        <v>77</v>
      </c>
    </row>
    <row r="1654" spans="1:7">
      <c r="A1654" s="2">
        <v>1652</v>
      </c>
      <c r="B1654" s="98">
        <f t="shared" si="101"/>
        <v>12.193440859740944</v>
      </c>
      <c r="C1654" s="98">
        <v>0.08</v>
      </c>
      <c r="D1654" s="2">
        <v>1652</v>
      </c>
      <c r="E1654" s="2">
        <f t="shared" si="102"/>
        <v>80</v>
      </c>
      <c r="F1654" s="2">
        <f t="shared" si="103"/>
        <v>80</v>
      </c>
      <c r="G1654" s="2">
        <f t="shared" si="104"/>
        <v>77</v>
      </c>
    </row>
    <row r="1655" spans="1:7">
      <c r="A1655" s="2">
        <v>1653</v>
      </c>
      <c r="B1655" s="98">
        <f t="shared" si="101"/>
        <v>12.197130810153674</v>
      </c>
      <c r="C1655" s="98">
        <v>0.08</v>
      </c>
      <c r="D1655" s="2">
        <v>1653</v>
      </c>
      <c r="E1655" s="2">
        <f t="shared" si="102"/>
        <v>80</v>
      </c>
      <c r="F1655" s="2">
        <f t="shared" si="103"/>
        <v>80</v>
      </c>
      <c r="G1655" s="2">
        <f t="shared" si="104"/>
        <v>77</v>
      </c>
    </row>
    <row r="1656" spans="1:7">
      <c r="A1656" s="2">
        <v>1654</v>
      </c>
      <c r="B1656" s="98">
        <f t="shared" si="101"/>
        <v>12.200819644597653</v>
      </c>
      <c r="C1656" s="98">
        <v>0.08</v>
      </c>
      <c r="D1656" s="2">
        <v>1654</v>
      </c>
      <c r="E1656" s="2">
        <f t="shared" si="102"/>
        <v>80</v>
      </c>
      <c r="F1656" s="2">
        <f t="shared" si="103"/>
        <v>80</v>
      </c>
      <c r="G1656" s="2">
        <f t="shared" si="104"/>
        <v>77</v>
      </c>
    </row>
    <row r="1657" spans="1:7">
      <c r="A1657" s="2">
        <v>1655</v>
      </c>
      <c r="B1657" s="98">
        <f t="shared" si="101"/>
        <v>12.204507364084796</v>
      </c>
      <c r="C1657" s="98">
        <v>0.08</v>
      </c>
      <c r="D1657" s="2">
        <v>1655</v>
      </c>
      <c r="E1657" s="2">
        <f t="shared" si="102"/>
        <v>80</v>
      </c>
      <c r="F1657" s="2">
        <f t="shared" si="103"/>
        <v>80</v>
      </c>
      <c r="G1657" s="2">
        <f t="shared" si="104"/>
        <v>77</v>
      </c>
    </row>
    <row r="1658" spans="1:7">
      <c r="A1658" s="2">
        <v>1656</v>
      </c>
      <c r="B1658" s="98">
        <f t="shared" si="101"/>
        <v>12.208193969625482</v>
      </c>
      <c r="C1658" s="98">
        <v>0.08</v>
      </c>
      <c r="D1658" s="2">
        <v>1656</v>
      </c>
      <c r="E1658" s="2">
        <f t="shared" si="102"/>
        <v>80</v>
      </c>
      <c r="F1658" s="2">
        <f t="shared" si="103"/>
        <v>80</v>
      </c>
      <c r="G1658" s="2">
        <f t="shared" si="104"/>
        <v>77</v>
      </c>
    </row>
    <row r="1659" spans="1:7">
      <c r="A1659" s="2">
        <v>1657</v>
      </c>
      <c r="B1659" s="98">
        <f t="shared" si="101"/>
        <v>12.211879462228572</v>
      </c>
      <c r="C1659" s="98">
        <v>0.08</v>
      </c>
      <c r="D1659" s="2">
        <v>1657</v>
      </c>
      <c r="E1659" s="2">
        <f t="shared" si="102"/>
        <v>80</v>
      </c>
      <c r="F1659" s="2">
        <f t="shared" si="103"/>
        <v>80</v>
      </c>
      <c r="G1659" s="2">
        <f t="shared" si="104"/>
        <v>77</v>
      </c>
    </row>
    <row r="1660" spans="1:7">
      <c r="A1660" s="2">
        <v>1658</v>
      </c>
      <c r="B1660" s="98">
        <f t="shared" si="101"/>
        <v>12.2155638429014</v>
      </c>
      <c r="C1660" s="98">
        <v>0.08</v>
      </c>
      <c r="D1660" s="2">
        <v>1658</v>
      </c>
      <c r="E1660" s="2">
        <f t="shared" si="102"/>
        <v>80</v>
      </c>
      <c r="F1660" s="2">
        <f t="shared" si="103"/>
        <v>80</v>
      </c>
      <c r="G1660" s="2">
        <f t="shared" si="104"/>
        <v>77</v>
      </c>
    </row>
    <row r="1661" spans="1:7">
      <c r="A1661" s="2">
        <v>1659</v>
      </c>
      <c r="B1661" s="98">
        <f t="shared" si="101"/>
        <v>12.21924711264978</v>
      </c>
      <c r="C1661" s="98">
        <v>0.08</v>
      </c>
      <c r="D1661" s="2">
        <v>1659</v>
      </c>
      <c r="E1661" s="2">
        <f t="shared" si="102"/>
        <v>80</v>
      </c>
      <c r="F1661" s="2">
        <f t="shared" si="103"/>
        <v>80</v>
      </c>
      <c r="G1661" s="2">
        <f t="shared" si="104"/>
        <v>77</v>
      </c>
    </row>
    <row r="1662" spans="1:7">
      <c r="A1662" s="2">
        <v>1660</v>
      </c>
      <c r="B1662" s="98">
        <f t="shared" si="101"/>
        <v>12.222929272478016</v>
      </c>
      <c r="C1662" s="98">
        <v>0.08</v>
      </c>
      <c r="D1662" s="2">
        <v>1660</v>
      </c>
      <c r="E1662" s="2">
        <f t="shared" si="102"/>
        <v>80</v>
      </c>
      <c r="F1662" s="2">
        <f t="shared" si="103"/>
        <v>80</v>
      </c>
      <c r="G1662" s="2">
        <f t="shared" si="104"/>
        <v>77</v>
      </c>
    </row>
    <row r="1663" spans="1:7">
      <c r="A1663" s="2">
        <v>1661</v>
      </c>
      <c r="B1663" s="98">
        <f t="shared" si="101"/>
        <v>12.226610323388899</v>
      </c>
      <c r="C1663" s="98">
        <v>0.08</v>
      </c>
      <c r="D1663" s="2">
        <v>1661</v>
      </c>
      <c r="E1663" s="2">
        <f t="shared" si="102"/>
        <v>80</v>
      </c>
      <c r="F1663" s="2">
        <f t="shared" si="103"/>
        <v>80</v>
      </c>
      <c r="G1663" s="2">
        <f t="shared" si="104"/>
        <v>77</v>
      </c>
    </row>
    <row r="1664" spans="1:7">
      <c r="A1664" s="2">
        <v>1662</v>
      </c>
      <c r="B1664" s="98">
        <f t="shared" si="101"/>
        <v>12.230290266383705</v>
      </c>
      <c r="C1664" s="98">
        <v>0.08</v>
      </c>
      <c r="D1664" s="2">
        <v>1662</v>
      </c>
      <c r="E1664" s="2">
        <f t="shared" si="102"/>
        <v>80</v>
      </c>
      <c r="F1664" s="2">
        <f t="shared" si="103"/>
        <v>80</v>
      </c>
      <c r="G1664" s="2">
        <f t="shared" si="104"/>
        <v>77</v>
      </c>
    </row>
    <row r="1665" spans="1:7">
      <c r="A1665" s="2">
        <v>1663</v>
      </c>
      <c r="B1665" s="98">
        <f t="shared" si="101"/>
        <v>12.233969102462209</v>
      </c>
      <c r="C1665" s="98">
        <v>0.08</v>
      </c>
      <c r="D1665" s="2">
        <v>1663</v>
      </c>
      <c r="E1665" s="2">
        <f t="shared" si="102"/>
        <v>80</v>
      </c>
      <c r="F1665" s="2">
        <f t="shared" si="103"/>
        <v>80</v>
      </c>
      <c r="G1665" s="2">
        <f t="shared" si="104"/>
        <v>77</v>
      </c>
    </row>
    <row r="1666" spans="1:7">
      <c r="A1666" s="2">
        <v>1664</v>
      </c>
      <c r="B1666" s="98">
        <f t="shared" si="101"/>
        <v>12.237646832622682</v>
      </c>
      <c r="C1666" s="98">
        <v>0.08</v>
      </c>
      <c r="D1666" s="2">
        <v>1664</v>
      </c>
      <c r="E1666" s="2">
        <f t="shared" si="102"/>
        <v>80</v>
      </c>
      <c r="F1666" s="2">
        <f t="shared" si="103"/>
        <v>80</v>
      </c>
      <c r="G1666" s="2">
        <f t="shared" si="104"/>
        <v>77</v>
      </c>
    </row>
    <row r="1667" spans="1:7">
      <c r="A1667" s="2">
        <v>1665</v>
      </c>
      <c r="B1667" s="98">
        <f t="shared" ref="B1667:B1730" si="105">0.3*SQRT(A1667)</f>
        <v>12.241323457861899</v>
      </c>
      <c r="C1667" s="98">
        <v>0.08</v>
      </c>
      <c r="D1667" s="2">
        <v>1665</v>
      </c>
      <c r="E1667" s="2">
        <f t="shared" ref="E1667:E1730" si="106">IF(A1667&lt;0.4,15,IF(A1667&lt;3,20,IF(A1667&lt;15,25,IF(A1667&lt;43,32,IF(A1667&lt;100,40,IF(A1667&lt;450,50,IF(A1667&lt;1300,65,IF(A1667&lt;3500,80,IF(A1667&lt;12000,100)))))))))</f>
        <v>80</v>
      </c>
      <c r="F1667" s="2">
        <f t="shared" si="103"/>
        <v>80</v>
      </c>
      <c r="G1667" s="2">
        <f t="shared" si="104"/>
        <v>77</v>
      </c>
    </row>
    <row r="1668" spans="1:7">
      <c r="A1668" s="2">
        <v>1666</v>
      </c>
      <c r="B1668" s="98">
        <f t="shared" si="105"/>
        <v>12.244998979175129</v>
      </c>
      <c r="C1668" s="98">
        <v>0.08</v>
      </c>
      <c r="D1668" s="2">
        <v>1666</v>
      </c>
      <c r="E1668" s="2">
        <f t="shared" si="106"/>
        <v>80</v>
      </c>
      <c r="F1668" s="2">
        <f t="shared" ref="F1668:F1731" si="107">IF(G1668&lt;15,15,IF(G1668&lt;20,20,IF(G1668&lt;=25,25,IF(G1668&lt;=32,32,IF(G1668&lt;=40,40,IF(G1668&lt;=50,50,IF(G1668&lt;=65,65,IF(G1668&lt;=80,80,IF(G1668&lt;=100,100)))))))))</f>
        <v>80</v>
      </c>
      <c r="G1668" s="2">
        <f t="shared" si="104"/>
        <v>77</v>
      </c>
    </row>
    <row r="1669" spans="1:7">
      <c r="A1669" s="2">
        <v>1667</v>
      </c>
      <c r="B1669" s="98">
        <f t="shared" si="105"/>
        <v>12.248673397556162</v>
      </c>
      <c r="C1669" s="98">
        <v>0.08</v>
      </c>
      <c r="D1669" s="2">
        <v>1667</v>
      </c>
      <c r="E1669" s="2">
        <f t="shared" si="106"/>
        <v>80</v>
      </c>
      <c r="F1669" s="2">
        <f t="shared" si="107"/>
        <v>80</v>
      </c>
      <c r="G1669" s="2">
        <f t="shared" si="104"/>
        <v>77</v>
      </c>
    </row>
    <row r="1670" spans="1:7">
      <c r="A1670" s="2">
        <v>1668</v>
      </c>
      <c r="B1670" s="98">
        <f t="shared" si="105"/>
        <v>12.252346713997282</v>
      </c>
      <c r="C1670" s="98">
        <v>0.08</v>
      </c>
      <c r="D1670" s="2">
        <v>1668</v>
      </c>
      <c r="E1670" s="2">
        <f t="shared" si="106"/>
        <v>80</v>
      </c>
      <c r="F1670" s="2">
        <f t="shared" si="107"/>
        <v>80</v>
      </c>
      <c r="G1670" s="2">
        <f t="shared" si="104"/>
        <v>77</v>
      </c>
    </row>
    <row r="1671" spans="1:7">
      <c r="A1671" s="2">
        <v>1669</v>
      </c>
      <c r="B1671" s="98">
        <f t="shared" si="105"/>
        <v>12.256018929489297</v>
      </c>
      <c r="C1671" s="98">
        <v>0.08</v>
      </c>
      <c r="D1671" s="2">
        <v>1669</v>
      </c>
      <c r="E1671" s="2">
        <f t="shared" si="106"/>
        <v>80</v>
      </c>
      <c r="F1671" s="2">
        <f t="shared" si="107"/>
        <v>80</v>
      </c>
      <c r="G1671" s="2">
        <f t="shared" si="104"/>
        <v>77</v>
      </c>
    </row>
    <row r="1672" spans="1:7">
      <c r="A1672" s="2">
        <v>1670</v>
      </c>
      <c r="B1672" s="98">
        <f t="shared" si="105"/>
        <v>12.259690045021529</v>
      </c>
      <c r="C1672" s="98">
        <v>0.08</v>
      </c>
      <c r="D1672" s="2">
        <v>1670</v>
      </c>
      <c r="E1672" s="2">
        <f t="shared" si="106"/>
        <v>80</v>
      </c>
      <c r="F1672" s="2">
        <f t="shared" si="107"/>
        <v>80</v>
      </c>
      <c r="G1672" s="2">
        <f t="shared" si="104"/>
        <v>77</v>
      </c>
    </row>
    <row r="1673" spans="1:7">
      <c r="A1673" s="2">
        <v>1671</v>
      </c>
      <c r="B1673" s="98">
        <f t="shared" si="105"/>
        <v>12.263360061581816</v>
      </c>
      <c r="C1673" s="98">
        <v>0.08</v>
      </c>
      <c r="D1673" s="2">
        <v>1671</v>
      </c>
      <c r="E1673" s="2">
        <f t="shared" si="106"/>
        <v>80</v>
      </c>
      <c r="F1673" s="2">
        <f t="shared" si="107"/>
        <v>80</v>
      </c>
      <c r="G1673" s="2">
        <f t="shared" si="104"/>
        <v>77</v>
      </c>
    </row>
    <row r="1674" spans="1:7">
      <c r="A1674" s="2">
        <v>1672</v>
      </c>
      <c r="B1674" s="98">
        <f t="shared" si="105"/>
        <v>12.267028980156523</v>
      </c>
      <c r="C1674" s="98">
        <v>0.08</v>
      </c>
      <c r="D1674" s="2">
        <v>1672</v>
      </c>
      <c r="E1674" s="2">
        <f t="shared" si="106"/>
        <v>80</v>
      </c>
      <c r="F1674" s="2">
        <f t="shared" si="107"/>
        <v>80</v>
      </c>
      <c r="G1674" s="2">
        <f t="shared" si="104"/>
        <v>77</v>
      </c>
    </row>
    <row r="1675" spans="1:7">
      <c r="A1675" s="2">
        <v>1673</v>
      </c>
      <c r="B1675" s="98">
        <f t="shared" si="105"/>
        <v>12.270696801730535</v>
      </c>
      <c r="C1675" s="98">
        <v>0.08</v>
      </c>
      <c r="D1675" s="2">
        <v>1673</v>
      </c>
      <c r="E1675" s="2">
        <f t="shared" si="106"/>
        <v>80</v>
      </c>
      <c r="F1675" s="2">
        <f t="shared" si="107"/>
        <v>80</v>
      </c>
      <c r="G1675" s="2">
        <f t="shared" si="104"/>
        <v>77</v>
      </c>
    </row>
    <row r="1676" spans="1:7">
      <c r="A1676" s="2">
        <v>1674</v>
      </c>
      <c r="B1676" s="98">
        <f t="shared" si="105"/>
        <v>12.274363527287269</v>
      </c>
      <c r="C1676" s="98">
        <v>0.08</v>
      </c>
      <c r="D1676" s="2">
        <v>1674</v>
      </c>
      <c r="E1676" s="2">
        <f t="shared" si="106"/>
        <v>80</v>
      </c>
      <c r="F1676" s="2">
        <f t="shared" si="107"/>
        <v>80</v>
      </c>
      <c r="G1676" s="2">
        <f t="shared" si="104"/>
        <v>77</v>
      </c>
    </row>
    <row r="1677" spans="1:7">
      <c r="A1677" s="2">
        <v>1675</v>
      </c>
      <c r="B1677" s="98">
        <f t="shared" si="105"/>
        <v>12.278029157808673</v>
      </c>
      <c r="C1677" s="98">
        <v>0.08</v>
      </c>
      <c r="D1677" s="2">
        <v>1675</v>
      </c>
      <c r="E1677" s="2">
        <f t="shared" si="106"/>
        <v>80</v>
      </c>
      <c r="F1677" s="2">
        <f t="shared" si="107"/>
        <v>80</v>
      </c>
      <c r="G1677" s="2">
        <f t="shared" si="104"/>
        <v>77</v>
      </c>
    </row>
    <row r="1678" spans="1:7">
      <c r="A1678" s="2">
        <v>1676</v>
      </c>
      <c r="B1678" s="98">
        <f t="shared" si="105"/>
        <v>12.281693694275232</v>
      </c>
      <c r="C1678" s="98">
        <v>0.08</v>
      </c>
      <c r="D1678" s="2">
        <v>1676</v>
      </c>
      <c r="E1678" s="2">
        <f t="shared" si="106"/>
        <v>80</v>
      </c>
      <c r="F1678" s="2">
        <f t="shared" si="107"/>
        <v>80</v>
      </c>
      <c r="G1678" s="2">
        <f t="shared" si="104"/>
        <v>77</v>
      </c>
    </row>
    <row r="1679" spans="1:7">
      <c r="A1679" s="2">
        <v>1677</v>
      </c>
      <c r="B1679" s="98">
        <f t="shared" si="105"/>
        <v>12.285357137665963</v>
      </c>
      <c r="C1679" s="98">
        <v>0.08</v>
      </c>
      <c r="D1679" s="2">
        <v>1677</v>
      </c>
      <c r="E1679" s="2">
        <f t="shared" si="106"/>
        <v>80</v>
      </c>
      <c r="F1679" s="2">
        <f t="shared" si="107"/>
        <v>80</v>
      </c>
      <c r="G1679" s="2">
        <f t="shared" si="104"/>
        <v>77</v>
      </c>
    </row>
    <row r="1680" spans="1:7">
      <c r="A1680" s="2">
        <v>1678</v>
      </c>
      <c r="B1680" s="98">
        <f t="shared" si="105"/>
        <v>12.289019488958425</v>
      </c>
      <c r="C1680" s="98">
        <v>0.08</v>
      </c>
      <c r="D1680" s="2">
        <v>1678</v>
      </c>
      <c r="E1680" s="2">
        <f t="shared" si="106"/>
        <v>80</v>
      </c>
      <c r="F1680" s="2">
        <f t="shared" si="107"/>
        <v>80</v>
      </c>
      <c r="G1680" s="2">
        <f t="shared" si="104"/>
        <v>77</v>
      </c>
    </row>
    <row r="1681" spans="1:7">
      <c r="A1681" s="2">
        <v>1679</v>
      </c>
      <c r="B1681" s="98">
        <f t="shared" si="105"/>
        <v>12.292680749128726</v>
      </c>
      <c r="C1681" s="98">
        <v>0.08</v>
      </c>
      <c r="D1681" s="2">
        <v>1679</v>
      </c>
      <c r="E1681" s="2">
        <f t="shared" si="106"/>
        <v>80</v>
      </c>
      <c r="F1681" s="2">
        <f t="shared" si="107"/>
        <v>80</v>
      </c>
      <c r="G1681" s="2">
        <f t="shared" si="104"/>
        <v>77</v>
      </c>
    </row>
    <row r="1682" spans="1:7">
      <c r="A1682" s="2">
        <v>1680</v>
      </c>
      <c r="B1682" s="98">
        <f t="shared" si="105"/>
        <v>12.296340919151517</v>
      </c>
      <c r="C1682" s="98">
        <v>0.08</v>
      </c>
      <c r="D1682" s="2">
        <v>1680</v>
      </c>
      <c r="E1682" s="2">
        <f t="shared" si="106"/>
        <v>80</v>
      </c>
      <c r="F1682" s="2">
        <f t="shared" si="107"/>
        <v>80</v>
      </c>
      <c r="G1682" s="2">
        <f t="shared" si="104"/>
        <v>77</v>
      </c>
    </row>
    <row r="1683" spans="1:7">
      <c r="A1683" s="2">
        <v>1681</v>
      </c>
      <c r="B1683" s="98">
        <f t="shared" si="105"/>
        <v>12.299999999999999</v>
      </c>
      <c r="C1683" s="98">
        <v>0.08</v>
      </c>
      <c r="D1683" s="2">
        <v>1681</v>
      </c>
      <c r="E1683" s="2">
        <f t="shared" si="106"/>
        <v>80</v>
      </c>
      <c r="F1683" s="2">
        <f t="shared" si="107"/>
        <v>80</v>
      </c>
      <c r="G1683" s="2">
        <f t="shared" si="104"/>
        <v>77</v>
      </c>
    </row>
    <row r="1684" spans="1:7">
      <c r="A1684" s="2">
        <v>1682</v>
      </c>
      <c r="B1684" s="98">
        <f t="shared" si="105"/>
        <v>12.303657992645926</v>
      </c>
      <c r="C1684" s="98">
        <v>0.08</v>
      </c>
      <c r="D1684" s="2">
        <v>1682</v>
      </c>
      <c r="E1684" s="2">
        <f t="shared" si="106"/>
        <v>80</v>
      </c>
      <c r="F1684" s="2">
        <f t="shared" si="107"/>
        <v>80</v>
      </c>
      <c r="G1684" s="2">
        <f t="shared" si="104"/>
        <v>77</v>
      </c>
    </row>
    <row r="1685" spans="1:7">
      <c r="A1685" s="2">
        <v>1683</v>
      </c>
      <c r="B1685" s="98">
        <f t="shared" si="105"/>
        <v>12.307314898059609</v>
      </c>
      <c r="C1685" s="98">
        <v>0.08</v>
      </c>
      <c r="D1685" s="2">
        <v>1683</v>
      </c>
      <c r="E1685" s="2">
        <f t="shared" si="106"/>
        <v>80</v>
      </c>
      <c r="F1685" s="2">
        <f t="shared" si="107"/>
        <v>80</v>
      </c>
      <c r="G1685" s="2">
        <f t="shared" si="104"/>
        <v>77</v>
      </c>
    </row>
    <row r="1686" spans="1:7">
      <c r="A1686" s="2">
        <v>1684</v>
      </c>
      <c r="B1686" s="98">
        <f t="shared" si="105"/>
        <v>12.310970717209916</v>
      </c>
      <c r="C1686" s="98">
        <v>0.08</v>
      </c>
      <c r="D1686" s="2">
        <v>1684</v>
      </c>
      <c r="E1686" s="2">
        <f t="shared" si="106"/>
        <v>80</v>
      </c>
      <c r="F1686" s="2">
        <f t="shared" si="107"/>
        <v>80</v>
      </c>
      <c r="G1686" s="2">
        <f t="shared" si="104"/>
        <v>77</v>
      </c>
    </row>
    <row r="1687" spans="1:7">
      <c r="A1687" s="2">
        <v>1685</v>
      </c>
      <c r="B1687" s="98">
        <f t="shared" si="105"/>
        <v>12.314625451064275</v>
      </c>
      <c r="C1687" s="98">
        <v>0.08</v>
      </c>
      <c r="D1687" s="2">
        <v>1685</v>
      </c>
      <c r="E1687" s="2">
        <f t="shared" si="106"/>
        <v>80</v>
      </c>
      <c r="F1687" s="2">
        <f t="shared" si="107"/>
        <v>80</v>
      </c>
      <c r="G1687" s="2">
        <f t="shared" si="104"/>
        <v>77</v>
      </c>
    </row>
    <row r="1688" spans="1:7">
      <c r="A1688" s="2">
        <v>1686</v>
      </c>
      <c r="B1688" s="98">
        <f t="shared" si="105"/>
        <v>12.318279100588684</v>
      </c>
      <c r="C1688" s="98">
        <v>0.08</v>
      </c>
      <c r="D1688" s="2">
        <v>1686</v>
      </c>
      <c r="E1688" s="2">
        <f t="shared" si="106"/>
        <v>80</v>
      </c>
      <c r="F1688" s="2">
        <f t="shared" si="107"/>
        <v>80</v>
      </c>
      <c r="G1688" s="2">
        <f t="shared" si="104"/>
        <v>77</v>
      </c>
    </row>
    <row r="1689" spans="1:7">
      <c r="A1689" s="2">
        <v>1687</v>
      </c>
      <c r="B1689" s="98">
        <f t="shared" si="105"/>
        <v>12.321931666747709</v>
      </c>
      <c r="C1689" s="98">
        <v>0.08</v>
      </c>
      <c r="D1689" s="2">
        <v>1687</v>
      </c>
      <c r="E1689" s="2">
        <f t="shared" si="106"/>
        <v>80</v>
      </c>
      <c r="F1689" s="2">
        <f t="shared" si="107"/>
        <v>80</v>
      </c>
      <c r="G1689" s="2">
        <f t="shared" si="104"/>
        <v>77</v>
      </c>
    </row>
    <row r="1690" spans="1:7">
      <c r="A1690" s="2">
        <v>1688</v>
      </c>
      <c r="B1690" s="98">
        <f t="shared" si="105"/>
        <v>12.325583150504483</v>
      </c>
      <c r="C1690" s="98">
        <v>0.08</v>
      </c>
      <c r="D1690" s="2">
        <v>1688</v>
      </c>
      <c r="E1690" s="2">
        <f t="shared" si="106"/>
        <v>80</v>
      </c>
      <c r="F1690" s="2">
        <f t="shared" si="107"/>
        <v>80</v>
      </c>
      <c r="G1690" s="2">
        <f t="shared" si="104"/>
        <v>77</v>
      </c>
    </row>
    <row r="1691" spans="1:7">
      <c r="A1691" s="2">
        <v>1689</v>
      </c>
      <c r="B1691" s="98">
        <f t="shared" si="105"/>
        <v>12.32923355282071</v>
      </c>
      <c r="C1691" s="98">
        <v>0.08</v>
      </c>
      <c r="D1691" s="2">
        <v>1689</v>
      </c>
      <c r="E1691" s="2">
        <f t="shared" si="106"/>
        <v>80</v>
      </c>
      <c r="F1691" s="2">
        <f t="shared" si="107"/>
        <v>80</v>
      </c>
      <c r="G1691" s="2">
        <f t="shared" si="104"/>
        <v>77</v>
      </c>
    </row>
    <row r="1692" spans="1:7">
      <c r="A1692" s="2">
        <v>1690</v>
      </c>
      <c r="B1692" s="98">
        <f t="shared" si="105"/>
        <v>12.332882874656679</v>
      </c>
      <c r="C1692" s="98">
        <v>0.08</v>
      </c>
      <c r="D1692" s="2">
        <v>1690</v>
      </c>
      <c r="E1692" s="2">
        <f t="shared" si="106"/>
        <v>80</v>
      </c>
      <c r="F1692" s="2">
        <f t="shared" si="107"/>
        <v>80</v>
      </c>
      <c r="G1692" s="2">
        <f t="shared" si="104"/>
        <v>77</v>
      </c>
    </row>
    <row r="1693" spans="1:7">
      <c r="A1693" s="2">
        <v>1691</v>
      </c>
      <c r="B1693" s="98">
        <f t="shared" si="105"/>
        <v>12.336531116971253</v>
      </c>
      <c r="C1693" s="98">
        <v>0.08</v>
      </c>
      <c r="D1693" s="2">
        <v>1691</v>
      </c>
      <c r="E1693" s="2">
        <f t="shared" si="106"/>
        <v>80</v>
      </c>
      <c r="F1693" s="2">
        <f t="shared" si="107"/>
        <v>80</v>
      </c>
      <c r="G1693" s="2">
        <f t="shared" si="104"/>
        <v>77</v>
      </c>
    </row>
    <row r="1694" spans="1:7">
      <c r="A1694" s="2">
        <v>1692</v>
      </c>
      <c r="B1694" s="98">
        <f t="shared" si="105"/>
        <v>12.340178280721879</v>
      </c>
      <c r="C1694" s="98">
        <v>0.08</v>
      </c>
      <c r="D1694" s="2">
        <v>1692</v>
      </c>
      <c r="E1694" s="2">
        <f t="shared" si="106"/>
        <v>80</v>
      </c>
      <c r="F1694" s="2">
        <f t="shared" si="107"/>
        <v>80</v>
      </c>
      <c r="G1694" s="2">
        <f t="shared" si="104"/>
        <v>77</v>
      </c>
    </row>
    <row r="1695" spans="1:7">
      <c r="A1695" s="2">
        <v>1693</v>
      </c>
      <c r="B1695" s="98">
        <f t="shared" si="105"/>
        <v>12.34382436686459</v>
      </c>
      <c r="C1695" s="98">
        <v>0.08</v>
      </c>
      <c r="D1695" s="2">
        <v>1693</v>
      </c>
      <c r="E1695" s="2">
        <f t="shared" si="106"/>
        <v>80</v>
      </c>
      <c r="F1695" s="2">
        <f t="shared" si="107"/>
        <v>80</v>
      </c>
      <c r="G1695" s="2">
        <f t="shared" si="104"/>
        <v>77</v>
      </c>
    </row>
    <row r="1696" spans="1:7">
      <c r="A1696" s="2">
        <v>1694</v>
      </c>
      <c r="B1696" s="98">
        <f t="shared" si="105"/>
        <v>12.347469376354006</v>
      </c>
      <c r="C1696" s="98">
        <v>0.08</v>
      </c>
      <c r="D1696" s="2">
        <v>1694</v>
      </c>
      <c r="E1696" s="2">
        <f t="shared" si="106"/>
        <v>80</v>
      </c>
      <c r="F1696" s="2">
        <f t="shared" si="107"/>
        <v>80</v>
      </c>
      <c r="G1696" s="2">
        <f t="shared" si="104"/>
        <v>77</v>
      </c>
    </row>
    <row r="1697" spans="1:7">
      <c r="A1697" s="2">
        <v>1695</v>
      </c>
      <c r="B1697" s="98">
        <f t="shared" si="105"/>
        <v>12.35111331014334</v>
      </c>
      <c r="C1697" s="98">
        <v>0.08</v>
      </c>
      <c r="D1697" s="2">
        <v>1695</v>
      </c>
      <c r="E1697" s="2">
        <f t="shared" si="106"/>
        <v>80</v>
      </c>
      <c r="F1697" s="2">
        <f t="shared" si="107"/>
        <v>80</v>
      </c>
      <c r="G1697" s="2">
        <f t="shared" si="104"/>
        <v>77</v>
      </c>
    </row>
    <row r="1698" spans="1:7">
      <c r="A1698" s="2">
        <v>1696</v>
      </c>
      <c r="B1698" s="98">
        <f t="shared" si="105"/>
        <v>12.3547561691844</v>
      </c>
      <c r="C1698" s="98">
        <v>0.08</v>
      </c>
      <c r="D1698" s="2">
        <v>1696</v>
      </c>
      <c r="E1698" s="2">
        <f t="shared" si="106"/>
        <v>80</v>
      </c>
      <c r="F1698" s="2">
        <f t="shared" si="107"/>
        <v>80</v>
      </c>
      <c r="G1698" s="2">
        <f t="shared" si="104"/>
        <v>77</v>
      </c>
    </row>
    <row r="1699" spans="1:7">
      <c r="A1699" s="2">
        <v>1697</v>
      </c>
      <c r="B1699" s="98">
        <f t="shared" si="105"/>
        <v>12.358397954427588</v>
      </c>
      <c r="C1699" s="98">
        <v>0.08</v>
      </c>
      <c r="D1699" s="2">
        <v>1697</v>
      </c>
      <c r="E1699" s="2">
        <f t="shared" si="106"/>
        <v>80</v>
      </c>
      <c r="F1699" s="2">
        <f t="shared" si="107"/>
        <v>80</v>
      </c>
      <c r="G1699" s="2">
        <f t="shared" si="104"/>
        <v>77</v>
      </c>
    </row>
    <row r="1700" spans="1:7">
      <c r="A1700" s="2">
        <v>1698</v>
      </c>
      <c r="B1700" s="98">
        <f t="shared" si="105"/>
        <v>12.36203866682191</v>
      </c>
      <c r="C1700" s="98">
        <v>0.08</v>
      </c>
      <c r="D1700" s="2">
        <v>1698</v>
      </c>
      <c r="E1700" s="2">
        <f t="shared" si="106"/>
        <v>80</v>
      </c>
      <c r="F1700" s="2">
        <f t="shared" si="107"/>
        <v>80</v>
      </c>
      <c r="G1700" s="2">
        <f t="shared" si="104"/>
        <v>77</v>
      </c>
    </row>
    <row r="1701" spans="1:7">
      <c r="A1701" s="2">
        <v>1699</v>
      </c>
      <c r="B1701" s="98">
        <f t="shared" si="105"/>
        <v>12.365678307314969</v>
      </c>
      <c r="C1701" s="98">
        <v>0.08</v>
      </c>
      <c r="D1701" s="2">
        <v>1699</v>
      </c>
      <c r="E1701" s="2">
        <f t="shared" si="106"/>
        <v>80</v>
      </c>
      <c r="F1701" s="2">
        <f t="shared" si="107"/>
        <v>80</v>
      </c>
      <c r="G1701" s="2">
        <f t="shared" si="104"/>
        <v>77</v>
      </c>
    </row>
    <row r="1702" spans="1:7">
      <c r="A1702" s="2">
        <v>1700</v>
      </c>
      <c r="B1702" s="98">
        <f t="shared" si="105"/>
        <v>12.369316876852983</v>
      </c>
      <c r="C1702" s="98">
        <v>0.08</v>
      </c>
      <c r="D1702" s="2">
        <v>1700</v>
      </c>
      <c r="E1702" s="2">
        <f t="shared" si="106"/>
        <v>80</v>
      </c>
      <c r="F1702" s="2">
        <f t="shared" si="107"/>
        <v>80</v>
      </c>
      <c r="G1702" s="2">
        <f t="shared" si="104"/>
        <v>77</v>
      </c>
    </row>
    <row r="1703" spans="1:7">
      <c r="A1703" s="2">
        <v>1701</v>
      </c>
      <c r="B1703" s="98">
        <f t="shared" si="105"/>
        <v>12.372954376380768</v>
      </c>
      <c r="C1703" s="98">
        <v>0.08</v>
      </c>
      <c r="D1703" s="2">
        <v>1701</v>
      </c>
      <c r="E1703" s="2">
        <f t="shared" si="106"/>
        <v>80</v>
      </c>
      <c r="F1703" s="2">
        <f t="shared" si="107"/>
        <v>80</v>
      </c>
      <c r="G1703" s="2">
        <f t="shared" si="104"/>
        <v>77</v>
      </c>
    </row>
    <row r="1704" spans="1:7">
      <c r="A1704" s="2">
        <v>1702</v>
      </c>
      <c r="B1704" s="98">
        <f t="shared" si="105"/>
        <v>12.37659080684176</v>
      </c>
      <c r="C1704" s="98">
        <v>0.08</v>
      </c>
      <c r="D1704" s="2">
        <v>1702</v>
      </c>
      <c r="E1704" s="2">
        <f t="shared" si="106"/>
        <v>80</v>
      </c>
      <c r="F1704" s="2">
        <f t="shared" si="107"/>
        <v>80</v>
      </c>
      <c r="G1704" s="2">
        <f t="shared" si="104"/>
        <v>77</v>
      </c>
    </row>
    <row r="1705" spans="1:7">
      <c r="A1705" s="2">
        <v>1703</v>
      </c>
      <c r="B1705" s="98">
        <f t="shared" si="105"/>
        <v>12.380226169178009</v>
      </c>
      <c r="C1705" s="98">
        <v>0.08</v>
      </c>
      <c r="D1705" s="2">
        <v>1703</v>
      </c>
      <c r="E1705" s="2">
        <f t="shared" si="106"/>
        <v>80</v>
      </c>
      <c r="F1705" s="2">
        <f t="shared" si="107"/>
        <v>80</v>
      </c>
      <c r="G1705" s="2">
        <f t="shared" si="104"/>
        <v>77</v>
      </c>
    </row>
    <row r="1706" spans="1:7">
      <c r="A1706" s="2">
        <v>1704</v>
      </c>
      <c r="B1706" s="98">
        <f t="shared" si="105"/>
        <v>12.383860464330176</v>
      </c>
      <c r="C1706" s="98">
        <v>0.08</v>
      </c>
      <c r="D1706" s="2">
        <v>1704</v>
      </c>
      <c r="E1706" s="2">
        <f t="shared" si="106"/>
        <v>80</v>
      </c>
      <c r="F1706" s="2">
        <f t="shared" si="107"/>
        <v>80</v>
      </c>
      <c r="G1706" s="2">
        <f t="shared" si="104"/>
        <v>77</v>
      </c>
    </row>
    <row r="1707" spans="1:7">
      <c r="A1707" s="2">
        <v>1705</v>
      </c>
      <c r="B1707" s="98">
        <f t="shared" si="105"/>
        <v>12.387493693237547</v>
      </c>
      <c r="C1707" s="98">
        <v>0.08</v>
      </c>
      <c r="D1707" s="2">
        <v>1705</v>
      </c>
      <c r="E1707" s="2">
        <f t="shared" si="106"/>
        <v>80</v>
      </c>
      <c r="F1707" s="2">
        <f t="shared" si="107"/>
        <v>80</v>
      </c>
      <c r="G1707" s="2">
        <f t="shared" ref="G1707:G1770" si="108">ROUNDUP(1000*((B1707/1000)/(55.934*C1707^0.571))^(1/2.714),0)</f>
        <v>77</v>
      </c>
    </row>
    <row r="1708" spans="1:7">
      <c r="A1708" s="2">
        <v>1706</v>
      </c>
      <c r="B1708" s="98">
        <f t="shared" si="105"/>
        <v>12.391125856838029</v>
      </c>
      <c r="C1708" s="98">
        <v>0.08</v>
      </c>
      <c r="D1708" s="2">
        <v>1706</v>
      </c>
      <c r="E1708" s="2">
        <f t="shared" si="106"/>
        <v>80</v>
      </c>
      <c r="F1708" s="2">
        <f t="shared" si="107"/>
        <v>80</v>
      </c>
      <c r="G1708" s="2">
        <f t="shared" si="108"/>
        <v>77</v>
      </c>
    </row>
    <row r="1709" spans="1:7">
      <c r="A1709" s="2">
        <v>1707</v>
      </c>
      <c r="B1709" s="98">
        <f t="shared" si="105"/>
        <v>12.394756956068157</v>
      </c>
      <c r="C1709" s="98">
        <v>0.08</v>
      </c>
      <c r="D1709" s="2">
        <v>1707</v>
      </c>
      <c r="E1709" s="2">
        <f t="shared" si="106"/>
        <v>80</v>
      </c>
      <c r="F1709" s="2">
        <f t="shared" si="107"/>
        <v>80</v>
      </c>
      <c r="G1709" s="2">
        <f t="shared" si="108"/>
        <v>77</v>
      </c>
    </row>
    <row r="1710" spans="1:7">
      <c r="A1710" s="2">
        <v>1708</v>
      </c>
      <c r="B1710" s="98">
        <f t="shared" si="105"/>
        <v>12.398386991863095</v>
      </c>
      <c r="C1710" s="98">
        <v>0.08</v>
      </c>
      <c r="D1710" s="2">
        <v>1708</v>
      </c>
      <c r="E1710" s="2">
        <f t="shared" si="106"/>
        <v>80</v>
      </c>
      <c r="F1710" s="2">
        <f t="shared" si="107"/>
        <v>80</v>
      </c>
      <c r="G1710" s="2">
        <f t="shared" si="108"/>
        <v>77</v>
      </c>
    </row>
    <row r="1711" spans="1:7">
      <c r="A1711" s="2">
        <v>1709</v>
      </c>
      <c r="B1711" s="98">
        <f t="shared" si="105"/>
        <v>12.402015965156632</v>
      </c>
      <c r="C1711" s="98">
        <v>0.08</v>
      </c>
      <c r="D1711" s="2">
        <v>1709</v>
      </c>
      <c r="E1711" s="2">
        <f t="shared" si="106"/>
        <v>80</v>
      </c>
      <c r="F1711" s="2">
        <f t="shared" si="107"/>
        <v>80</v>
      </c>
      <c r="G1711" s="2">
        <f t="shared" si="108"/>
        <v>77</v>
      </c>
    </row>
    <row r="1712" spans="1:7">
      <c r="A1712" s="2">
        <v>1710</v>
      </c>
      <c r="B1712" s="98">
        <f t="shared" si="105"/>
        <v>12.405643876881198</v>
      </c>
      <c r="C1712" s="98">
        <v>0.08</v>
      </c>
      <c r="D1712" s="2">
        <v>1710</v>
      </c>
      <c r="E1712" s="2">
        <f t="shared" si="106"/>
        <v>80</v>
      </c>
      <c r="F1712" s="2">
        <f t="shared" si="107"/>
        <v>80</v>
      </c>
      <c r="G1712" s="2">
        <f t="shared" si="108"/>
        <v>77</v>
      </c>
    </row>
    <row r="1713" spans="1:7">
      <c r="A1713" s="2">
        <v>1711</v>
      </c>
      <c r="B1713" s="98">
        <f t="shared" si="105"/>
        <v>12.409270727967861</v>
      </c>
      <c r="C1713" s="98">
        <v>0.08</v>
      </c>
      <c r="D1713" s="2">
        <v>1711</v>
      </c>
      <c r="E1713" s="2">
        <f t="shared" si="106"/>
        <v>80</v>
      </c>
      <c r="F1713" s="2">
        <f t="shared" si="107"/>
        <v>80</v>
      </c>
      <c r="G1713" s="2">
        <f t="shared" si="108"/>
        <v>77</v>
      </c>
    </row>
    <row r="1714" spans="1:7">
      <c r="A1714" s="2">
        <v>1712</v>
      </c>
      <c r="B1714" s="98">
        <f t="shared" si="105"/>
        <v>12.412896519346321</v>
      </c>
      <c r="C1714" s="98">
        <v>0.08</v>
      </c>
      <c r="D1714" s="2">
        <v>1712</v>
      </c>
      <c r="E1714" s="2">
        <f t="shared" si="106"/>
        <v>80</v>
      </c>
      <c r="F1714" s="2">
        <f t="shared" si="107"/>
        <v>80</v>
      </c>
      <c r="G1714" s="2">
        <f t="shared" si="108"/>
        <v>77</v>
      </c>
    </row>
    <row r="1715" spans="1:7">
      <c r="A1715" s="2">
        <v>1713</v>
      </c>
      <c r="B1715" s="98">
        <f t="shared" si="105"/>
        <v>12.416521251944925</v>
      </c>
      <c r="C1715" s="98">
        <v>0.08</v>
      </c>
      <c r="D1715" s="2">
        <v>1713</v>
      </c>
      <c r="E1715" s="2">
        <f t="shared" si="106"/>
        <v>80</v>
      </c>
      <c r="F1715" s="2">
        <f t="shared" si="107"/>
        <v>80</v>
      </c>
      <c r="G1715" s="2">
        <f t="shared" si="108"/>
        <v>77</v>
      </c>
    </row>
    <row r="1716" spans="1:7">
      <c r="A1716" s="2">
        <v>1714</v>
      </c>
      <c r="B1716" s="98">
        <f t="shared" si="105"/>
        <v>12.420144926690671</v>
      </c>
      <c r="C1716" s="98">
        <v>0.08</v>
      </c>
      <c r="D1716" s="2">
        <v>1714</v>
      </c>
      <c r="E1716" s="2">
        <f t="shared" si="106"/>
        <v>80</v>
      </c>
      <c r="F1716" s="2">
        <f t="shared" si="107"/>
        <v>80</v>
      </c>
      <c r="G1716" s="2">
        <f t="shared" si="108"/>
        <v>77</v>
      </c>
    </row>
    <row r="1717" spans="1:7">
      <c r="A1717" s="2">
        <v>1715</v>
      </c>
      <c r="B1717" s="98">
        <f t="shared" si="105"/>
        <v>12.423767544509193</v>
      </c>
      <c r="C1717" s="98">
        <v>0.08</v>
      </c>
      <c r="D1717" s="2">
        <v>1715</v>
      </c>
      <c r="E1717" s="2">
        <f t="shared" si="106"/>
        <v>80</v>
      </c>
      <c r="F1717" s="2">
        <f t="shared" si="107"/>
        <v>80</v>
      </c>
      <c r="G1717" s="2">
        <f t="shared" si="108"/>
        <v>77</v>
      </c>
    </row>
    <row r="1718" spans="1:7">
      <c r="A1718" s="2">
        <v>1716</v>
      </c>
      <c r="B1718" s="98">
        <f t="shared" si="105"/>
        <v>12.427389106324787</v>
      </c>
      <c r="C1718" s="98">
        <v>0.08</v>
      </c>
      <c r="D1718" s="2">
        <v>1716</v>
      </c>
      <c r="E1718" s="2">
        <f t="shared" si="106"/>
        <v>80</v>
      </c>
      <c r="F1718" s="2">
        <f t="shared" si="107"/>
        <v>80</v>
      </c>
      <c r="G1718" s="2">
        <f t="shared" si="108"/>
        <v>77</v>
      </c>
    </row>
    <row r="1719" spans="1:7">
      <c r="A1719" s="2">
        <v>1717</v>
      </c>
      <c r="B1719" s="98">
        <f t="shared" si="105"/>
        <v>12.431009613060395</v>
      </c>
      <c r="C1719" s="98">
        <v>0.08</v>
      </c>
      <c r="D1719" s="2">
        <v>1717</v>
      </c>
      <c r="E1719" s="2">
        <f t="shared" si="106"/>
        <v>80</v>
      </c>
      <c r="F1719" s="2">
        <f t="shared" si="107"/>
        <v>80</v>
      </c>
      <c r="G1719" s="2">
        <f t="shared" si="108"/>
        <v>77</v>
      </c>
    </row>
    <row r="1720" spans="1:7">
      <c r="A1720" s="2">
        <v>1718</v>
      </c>
      <c r="B1720" s="98">
        <f t="shared" si="105"/>
        <v>12.434629065637624</v>
      </c>
      <c r="C1720" s="98">
        <v>0.08</v>
      </c>
      <c r="D1720" s="2">
        <v>1718</v>
      </c>
      <c r="E1720" s="2">
        <f t="shared" si="106"/>
        <v>80</v>
      </c>
      <c r="F1720" s="2">
        <f t="shared" si="107"/>
        <v>80</v>
      </c>
      <c r="G1720" s="2">
        <f t="shared" si="108"/>
        <v>77</v>
      </c>
    </row>
    <row r="1721" spans="1:7">
      <c r="A1721" s="2">
        <v>1719</v>
      </c>
      <c r="B1721" s="98">
        <f t="shared" si="105"/>
        <v>12.438247464976728</v>
      </c>
      <c r="C1721" s="98">
        <v>0.08</v>
      </c>
      <c r="D1721" s="2">
        <v>1719</v>
      </c>
      <c r="E1721" s="2">
        <f t="shared" si="106"/>
        <v>80</v>
      </c>
      <c r="F1721" s="2">
        <f t="shared" si="107"/>
        <v>80</v>
      </c>
      <c r="G1721" s="2">
        <f t="shared" si="108"/>
        <v>77</v>
      </c>
    </row>
    <row r="1722" spans="1:7">
      <c r="A1722" s="2">
        <v>1720</v>
      </c>
      <c r="B1722" s="98">
        <f t="shared" si="105"/>
        <v>12.441864811996632</v>
      </c>
      <c r="C1722" s="98">
        <v>0.08</v>
      </c>
      <c r="D1722" s="2">
        <v>1720</v>
      </c>
      <c r="E1722" s="2">
        <f t="shared" si="106"/>
        <v>80</v>
      </c>
      <c r="F1722" s="2">
        <f t="shared" si="107"/>
        <v>80</v>
      </c>
      <c r="G1722" s="2">
        <f t="shared" si="108"/>
        <v>77</v>
      </c>
    </row>
    <row r="1723" spans="1:7">
      <c r="A1723" s="2">
        <v>1721</v>
      </c>
      <c r="B1723" s="98">
        <f t="shared" si="105"/>
        <v>12.445481107614924</v>
      </c>
      <c r="C1723" s="98">
        <v>0.08</v>
      </c>
      <c r="D1723" s="2">
        <v>1721</v>
      </c>
      <c r="E1723" s="2">
        <f t="shared" si="106"/>
        <v>80</v>
      </c>
      <c r="F1723" s="2">
        <f t="shared" si="107"/>
        <v>80</v>
      </c>
      <c r="G1723" s="2">
        <f t="shared" si="108"/>
        <v>77</v>
      </c>
    </row>
    <row r="1724" spans="1:7">
      <c r="A1724" s="2">
        <v>1722</v>
      </c>
      <c r="B1724" s="98">
        <f t="shared" si="105"/>
        <v>12.449096352747857</v>
      </c>
      <c r="C1724" s="98">
        <v>0.08</v>
      </c>
      <c r="D1724" s="2">
        <v>1722</v>
      </c>
      <c r="E1724" s="2">
        <f t="shared" si="106"/>
        <v>80</v>
      </c>
      <c r="F1724" s="2">
        <f t="shared" si="107"/>
        <v>80</v>
      </c>
      <c r="G1724" s="2">
        <f t="shared" si="108"/>
        <v>77</v>
      </c>
    </row>
    <row r="1725" spans="1:7">
      <c r="A1725" s="2">
        <v>1723</v>
      </c>
      <c r="B1725" s="98">
        <f t="shared" si="105"/>
        <v>12.452710548310355</v>
      </c>
      <c r="C1725" s="98">
        <v>0.08</v>
      </c>
      <c r="D1725" s="2">
        <v>1723</v>
      </c>
      <c r="E1725" s="2">
        <f t="shared" si="106"/>
        <v>80</v>
      </c>
      <c r="F1725" s="2">
        <f t="shared" si="107"/>
        <v>80</v>
      </c>
      <c r="G1725" s="2">
        <f t="shared" si="108"/>
        <v>77</v>
      </c>
    </row>
    <row r="1726" spans="1:7">
      <c r="A1726" s="2">
        <v>1724</v>
      </c>
      <c r="B1726" s="98">
        <f t="shared" si="105"/>
        <v>12.456323695216016</v>
      </c>
      <c r="C1726" s="98">
        <v>0.08</v>
      </c>
      <c r="D1726" s="2">
        <v>1724</v>
      </c>
      <c r="E1726" s="2">
        <f t="shared" si="106"/>
        <v>80</v>
      </c>
      <c r="F1726" s="2">
        <f t="shared" si="107"/>
        <v>80</v>
      </c>
      <c r="G1726" s="2">
        <f t="shared" si="108"/>
        <v>77</v>
      </c>
    </row>
    <row r="1727" spans="1:7">
      <c r="A1727" s="2">
        <v>1725</v>
      </c>
      <c r="B1727" s="98">
        <f t="shared" si="105"/>
        <v>12.459935794377111</v>
      </c>
      <c r="C1727" s="98">
        <v>0.08</v>
      </c>
      <c r="D1727" s="2">
        <v>1725</v>
      </c>
      <c r="E1727" s="2">
        <f t="shared" si="106"/>
        <v>80</v>
      </c>
      <c r="F1727" s="2">
        <f t="shared" si="107"/>
        <v>80</v>
      </c>
      <c r="G1727" s="2">
        <f t="shared" si="108"/>
        <v>77</v>
      </c>
    </row>
    <row r="1728" spans="1:7">
      <c r="A1728" s="2">
        <v>1726</v>
      </c>
      <c r="B1728" s="98">
        <f t="shared" si="105"/>
        <v>12.463546846704594</v>
      </c>
      <c r="C1728" s="98">
        <v>0.08</v>
      </c>
      <c r="D1728" s="2">
        <v>1726</v>
      </c>
      <c r="E1728" s="2">
        <f t="shared" si="106"/>
        <v>80</v>
      </c>
      <c r="F1728" s="2">
        <f t="shared" si="107"/>
        <v>80</v>
      </c>
      <c r="G1728" s="2">
        <f t="shared" si="108"/>
        <v>77</v>
      </c>
    </row>
    <row r="1729" spans="1:7">
      <c r="A1729" s="2">
        <v>1727</v>
      </c>
      <c r="B1729" s="98">
        <f t="shared" si="105"/>
        <v>12.467156853108088</v>
      </c>
      <c r="C1729" s="98">
        <v>0.08</v>
      </c>
      <c r="D1729" s="2">
        <v>1727</v>
      </c>
      <c r="E1729" s="2">
        <f t="shared" si="106"/>
        <v>80</v>
      </c>
      <c r="F1729" s="2">
        <f t="shared" si="107"/>
        <v>80</v>
      </c>
      <c r="G1729" s="2">
        <f t="shared" si="108"/>
        <v>77</v>
      </c>
    </row>
    <row r="1730" spans="1:7">
      <c r="A1730" s="2">
        <v>1728</v>
      </c>
      <c r="B1730" s="98">
        <f t="shared" si="105"/>
        <v>12.470765814495916</v>
      </c>
      <c r="C1730" s="98">
        <v>0.08</v>
      </c>
      <c r="D1730" s="2">
        <v>1728</v>
      </c>
      <c r="E1730" s="2">
        <f t="shared" si="106"/>
        <v>80</v>
      </c>
      <c r="F1730" s="2">
        <f t="shared" si="107"/>
        <v>80</v>
      </c>
      <c r="G1730" s="2">
        <f t="shared" si="108"/>
        <v>77</v>
      </c>
    </row>
    <row r="1731" spans="1:7">
      <c r="A1731" s="2">
        <v>1729</v>
      </c>
      <c r="B1731" s="98">
        <f t="shared" ref="B1731:B1794" si="109">0.3*SQRT(A1731)</f>
        <v>12.474373731775072</v>
      </c>
      <c r="C1731" s="98">
        <v>0.08</v>
      </c>
      <c r="D1731" s="2">
        <v>1729</v>
      </c>
      <c r="E1731" s="2">
        <f t="shared" ref="E1731:E1794" si="110">IF(A1731&lt;0.4,15,IF(A1731&lt;3,20,IF(A1731&lt;15,25,IF(A1731&lt;43,32,IF(A1731&lt;100,40,IF(A1731&lt;450,50,IF(A1731&lt;1300,65,IF(A1731&lt;3500,80,IF(A1731&lt;12000,100)))))))))</f>
        <v>80</v>
      </c>
      <c r="F1731" s="2">
        <f t="shared" si="107"/>
        <v>80</v>
      </c>
      <c r="G1731" s="2">
        <f t="shared" si="108"/>
        <v>77</v>
      </c>
    </row>
    <row r="1732" spans="1:7">
      <c r="A1732" s="2">
        <v>1730</v>
      </c>
      <c r="B1732" s="98">
        <f t="shared" si="109"/>
        <v>12.477980605851252</v>
      </c>
      <c r="C1732" s="98">
        <v>0.08</v>
      </c>
      <c r="D1732" s="2">
        <v>1730</v>
      </c>
      <c r="E1732" s="2">
        <f t="shared" si="110"/>
        <v>80</v>
      </c>
      <c r="F1732" s="2">
        <f t="shared" ref="F1732:F1795" si="111">IF(G1732&lt;15,15,IF(G1732&lt;20,20,IF(G1732&lt;=25,25,IF(G1732&lt;=32,32,IF(G1732&lt;=40,40,IF(G1732&lt;=50,50,IF(G1732&lt;=65,65,IF(G1732&lt;=80,80,IF(G1732&lt;=100,100)))))))))</f>
        <v>80</v>
      </c>
      <c r="G1732" s="2">
        <f t="shared" si="108"/>
        <v>77</v>
      </c>
    </row>
    <row r="1733" spans="1:7">
      <c r="A1733" s="2">
        <v>1731</v>
      </c>
      <c r="B1733" s="98">
        <f t="shared" si="109"/>
        <v>12.481586437628831</v>
      </c>
      <c r="C1733" s="98">
        <v>0.08</v>
      </c>
      <c r="D1733" s="2">
        <v>1731</v>
      </c>
      <c r="E1733" s="2">
        <f t="shared" si="110"/>
        <v>80</v>
      </c>
      <c r="F1733" s="2">
        <f t="shared" si="111"/>
        <v>80</v>
      </c>
      <c r="G1733" s="2">
        <f t="shared" si="108"/>
        <v>77</v>
      </c>
    </row>
    <row r="1734" spans="1:7">
      <c r="A1734" s="2">
        <v>1732</v>
      </c>
      <c r="B1734" s="98">
        <f t="shared" si="109"/>
        <v>12.485191228010887</v>
      </c>
      <c r="C1734" s="98">
        <v>0.08</v>
      </c>
      <c r="D1734" s="2">
        <v>1732</v>
      </c>
      <c r="E1734" s="2">
        <f t="shared" si="110"/>
        <v>80</v>
      </c>
      <c r="F1734" s="2">
        <f t="shared" si="111"/>
        <v>80</v>
      </c>
      <c r="G1734" s="2">
        <f t="shared" si="108"/>
        <v>77</v>
      </c>
    </row>
    <row r="1735" spans="1:7">
      <c r="A1735" s="2">
        <v>1733</v>
      </c>
      <c r="B1735" s="98">
        <f t="shared" si="109"/>
        <v>12.48879497789919</v>
      </c>
      <c r="C1735" s="98">
        <v>0.08</v>
      </c>
      <c r="D1735" s="2">
        <v>1733</v>
      </c>
      <c r="E1735" s="2">
        <f t="shared" si="110"/>
        <v>80</v>
      </c>
      <c r="F1735" s="2">
        <f t="shared" si="111"/>
        <v>80</v>
      </c>
      <c r="G1735" s="2">
        <f t="shared" si="108"/>
        <v>77</v>
      </c>
    </row>
    <row r="1736" spans="1:7">
      <c r="A1736" s="2">
        <v>1734</v>
      </c>
      <c r="B1736" s="98">
        <f t="shared" si="109"/>
        <v>12.492397688194208</v>
      </c>
      <c r="C1736" s="98">
        <v>0.08</v>
      </c>
      <c r="D1736" s="2">
        <v>1734</v>
      </c>
      <c r="E1736" s="2">
        <f t="shared" si="110"/>
        <v>80</v>
      </c>
      <c r="F1736" s="2">
        <f t="shared" si="111"/>
        <v>80</v>
      </c>
      <c r="G1736" s="2">
        <f t="shared" si="108"/>
        <v>77</v>
      </c>
    </row>
    <row r="1737" spans="1:7">
      <c r="A1737" s="2">
        <v>1735</v>
      </c>
      <c r="B1737" s="98">
        <f t="shared" si="109"/>
        <v>12.495999359795118</v>
      </c>
      <c r="C1737" s="98">
        <v>0.08</v>
      </c>
      <c r="D1737" s="2">
        <v>1735</v>
      </c>
      <c r="E1737" s="2">
        <f t="shared" si="110"/>
        <v>80</v>
      </c>
      <c r="F1737" s="2">
        <f t="shared" si="111"/>
        <v>80</v>
      </c>
      <c r="G1737" s="2">
        <f t="shared" si="108"/>
        <v>77</v>
      </c>
    </row>
    <row r="1738" spans="1:7">
      <c r="A1738" s="2">
        <v>1736</v>
      </c>
      <c r="B1738" s="98">
        <f t="shared" si="109"/>
        <v>12.499599993599796</v>
      </c>
      <c r="C1738" s="98">
        <v>0.08</v>
      </c>
      <c r="D1738" s="2">
        <v>1736</v>
      </c>
      <c r="E1738" s="2">
        <f t="shared" si="110"/>
        <v>80</v>
      </c>
      <c r="F1738" s="2">
        <f t="shared" si="111"/>
        <v>80</v>
      </c>
      <c r="G1738" s="2">
        <f t="shared" si="108"/>
        <v>77</v>
      </c>
    </row>
    <row r="1739" spans="1:7">
      <c r="A1739" s="2">
        <v>1737</v>
      </c>
      <c r="B1739" s="98">
        <f t="shared" si="109"/>
        <v>12.503199590504824</v>
      </c>
      <c r="C1739" s="98">
        <v>0.08</v>
      </c>
      <c r="D1739" s="2">
        <v>1737</v>
      </c>
      <c r="E1739" s="2">
        <f t="shared" si="110"/>
        <v>80</v>
      </c>
      <c r="F1739" s="2">
        <f t="shared" si="111"/>
        <v>80</v>
      </c>
      <c r="G1739" s="2">
        <f t="shared" si="108"/>
        <v>77</v>
      </c>
    </row>
    <row r="1740" spans="1:7">
      <c r="A1740" s="2">
        <v>1738</v>
      </c>
      <c r="B1740" s="98">
        <f t="shared" si="109"/>
        <v>12.5067981514055</v>
      </c>
      <c r="C1740" s="98">
        <v>0.08</v>
      </c>
      <c r="D1740" s="2">
        <v>1738</v>
      </c>
      <c r="E1740" s="2">
        <f t="shared" si="110"/>
        <v>80</v>
      </c>
      <c r="F1740" s="2">
        <f t="shared" si="111"/>
        <v>80</v>
      </c>
      <c r="G1740" s="2">
        <f t="shared" si="108"/>
        <v>77</v>
      </c>
    </row>
    <row r="1741" spans="1:7">
      <c r="A1741" s="2">
        <v>1739</v>
      </c>
      <c r="B1741" s="98">
        <f t="shared" si="109"/>
        <v>12.510395677195826</v>
      </c>
      <c r="C1741" s="98">
        <v>0.08</v>
      </c>
      <c r="D1741" s="2">
        <v>1739</v>
      </c>
      <c r="E1741" s="2">
        <f t="shared" si="110"/>
        <v>80</v>
      </c>
      <c r="F1741" s="2">
        <f t="shared" si="111"/>
        <v>80</v>
      </c>
      <c r="G1741" s="2">
        <f t="shared" si="108"/>
        <v>77</v>
      </c>
    </row>
    <row r="1742" spans="1:7">
      <c r="A1742" s="2">
        <v>1740</v>
      </c>
      <c r="B1742" s="98">
        <f t="shared" si="109"/>
        <v>12.513992168768526</v>
      </c>
      <c r="C1742" s="98">
        <v>0.08</v>
      </c>
      <c r="D1742" s="2">
        <v>1740</v>
      </c>
      <c r="E1742" s="2">
        <f t="shared" si="110"/>
        <v>80</v>
      </c>
      <c r="F1742" s="2">
        <f t="shared" si="111"/>
        <v>80</v>
      </c>
      <c r="G1742" s="2">
        <f t="shared" si="108"/>
        <v>77</v>
      </c>
    </row>
    <row r="1743" spans="1:7">
      <c r="A1743" s="2">
        <v>1741</v>
      </c>
      <c r="B1743" s="98">
        <f t="shared" si="109"/>
        <v>12.51758762701504</v>
      </c>
      <c r="C1743" s="98">
        <v>0.08</v>
      </c>
      <c r="D1743" s="2">
        <v>1741</v>
      </c>
      <c r="E1743" s="2">
        <f t="shared" si="110"/>
        <v>80</v>
      </c>
      <c r="F1743" s="2">
        <f t="shared" si="111"/>
        <v>80</v>
      </c>
      <c r="G1743" s="2">
        <f t="shared" si="108"/>
        <v>77</v>
      </c>
    </row>
    <row r="1744" spans="1:7">
      <c r="A1744" s="2">
        <v>1742</v>
      </c>
      <c r="B1744" s="98">
        <f t="shared" si="109"/>
        <v>12.521182052825525</v>
      </c>
      <c r="C1744" s="98">
        <v>0.08</v>
      </c>
      <c r="D1744" s="2">
        <v>1742</v>
      </c>
      <c r="E1744" s="2">
        <f t="shared" si="110"/>
        <v>80</v>
      </c>
      <c r="F1744" s="2">
        <f t="shared" si="111"/>
        <v>80</v>
      </c>
      <c r="G1744" s="2">
        <f t="shared" si="108"/>
        <v>77</v>
      </c>
    </row>
    <row r="1745" spans="1:7">
      <c r="A1745" s="2">
        <v>1743</v>
      </c>
      <c r="B1745" s="98">
        <f t="shared" si="109"/>
        <v>12.52477544708886</v>
      </c>
      <c r="C1745" s="98">
        <v>0.08</v>
      </c>
      <c r="D1745" s="2">
        <v>1743</v>
      </c>
      <c r="E1745" s="2">
        <f t="shared" si="110"/>
        <v>80</v>
      </c>
      <c r="F1745" s="2">
        <f t="shared" si="111"/>
        <v>80</v>
      </c>
      <c r="G1745" s="2">
        <f t="shared" si="108"/>
        <v>77</v>
      </c>
    </row>
    <row r="1746" spans="1:7">
      <c r="A1746" s="2">
        <v>1744</v>
      </c>
      <c r="B1746" s="98">
        <f t="shared" si="109"/>
        <v>12.528367810692661</v>
      </c>
      <c r="C1746" s="98">
        <v>0.08</v>
      </c>
      <c r="D1746" s="2">
        <v>1744</v>
      </c>
      <c r="E1746" s="2">
        <f t="shared" si="110"/>
        <v>80</v>
      </c>
      <c r="F1746" s="2">
        <f t="shared" si="111"/>
        <v>80</v>
      </c>
      <c r="G1746" s="2">
        <f t="shared" si="108"/>
        <v>77</v>
      </c>
    </row>
    <row r="1747" spans="1:7">
      <c r="A1747" s="2">
        <v>1745</v>
      </c>
      <c r="B1747" s="98">
        <f t="shared" si="109"/>
        <v>12.531959144523253</v>
      </c>
      <c r="C1747" s="98">
        <v>0.08</v>
      </c>
      <c r="D1747" s="2">
        <v>1745</v>
      </c>
      <c r="E1747" s="2">
        <f t="shared" si="110"/>
        <v>80</v>
      </c>
      <c r="F1747" s="2">
        <f t="shared" si="111"/>
        <v>80</v>
      </c>
      <c r="G1747" s="2">
        <f t="shared" si="108"/>
        <v>77</v>
      </c>
    </row>
    <row r="1748" spans="1:7">
      <c r="A1748" s="2">
        <v>1746</v>
      </c>
      <c r="B1748" s="98">
        <f t="shared" si="109"/>
        <v>12.535549449465707</v>
      </c>
      <c r="C1748" s="98">
        <v>0.08</v>
      </c>
      <c r="D1748" s="2">
        <v>1746</v>
      </c>
      <c r="E1748" s="2">
        <f t="shared" si="110"/>
        <v>80</v>
      </c>
      <c r="F1748" s="2">
        <f t="shared" si="111"/>
        <v>80</v>
      </c>
      <c r="G1748" s="2">
        <f t="shared" si="108"/>
        <v>77</v>
      </c>
    </row>
    <row r="1749" spans="1:7">
      <c r="A1749" s="2">
        <v>1747</v>
      </c>
      <c r="B1749" s="98">
        <f t="shared" si="109"/>
        <v>12.539138726403818</v>
      </c>
      <c r="C1749" s="98">
        <v>0.08</v>
      </c>
      <c r="D1749" s="2">
        <v>1747</v>
      </c>
      <c r="E1749" s="2">
        <f t="shared" si="110"/>
        <v>80</v>
      </c>
      <c r="F1749" s="2">
        <f t="shared" si="111"/>
        <v>80</v>
      </c>
      <c r="G1749" s="2">
        <f t="shared" si="108"/>
        <v>77</v>
      </c>
    </row>
    <row r="1750" spans="1:7">
      <c r="A1750" s="2">
        <v>1748</v>
      </c>
      <c r="B1750" s="98">
        <f t="shared" si="109"/>
        <v>12.542726976220123</v>
      </c>
      <c r="C1750" s="98">
        <v>0.08</v>
      </c>
      <c r="D1750" s="2">
        <v>1748</v>
      </c>
      <c r="E1750" s="2">
        <f t="shared" si="110"/>
        <v>80</v>
      </c>
      <c r="F1750" s="2">
        <f t="shared" si="111"/>
        <v>80</v>
      </c>
      <c r="G1750" s="2">
        <f t="shared" si="108"/>
        <v>77</v>
      </c>
    </row>
    <row r="1751" spans="1:7">
      <c r="A1751" s="2">
        <v>1749</v>
      </c>
      <c r="B1751" s="98">
        <f t="shared" si="109"/>
        <v>12.546314199795889</v>
      </c>
      <c r="C1751" s="98">
        <v>0.08</v>
      </c>
      <c r="D1751" s="2">
        <v>1749</v>
      </c>
      <c r="E1751" s="2">
        <f t="shared" si="110"/>
        <v>80</v>
      </c>
      <c r="F1751" s="2">
        <f t="shared" si="111"/>
        <v>80</v>
      </c>
      <c r="G1751" s="2">
        <f t="shared" si="108"/>
        <v>77</v>
      </c>
    </row>
    <row r="1752" spans="1:7">
      <c r="A1752" s="2">
        <v>1750</v>
      </c>
      <c r="B1752" s="98">
        <f t="shared" si="109"/>
        <v>12.549900398011134</v>
      </c>
      <c r="C1752" s="98">
        <v>0.08</v>
      </c>
      <c r="D1752" s="2">
        <v>1750</v>
      </c>
      <c r="E1752" s="2">
        <f t="shared" si="110"/>
        <v>80</v>
      </c>
      <c r="F1752" s="2">
        <f t="shared" si="111"/>
        <v>80</v>
      </c>
      <c r="G1752" s="2">
        <f t="shared" si="108"/>
        <v>77</v>
      </c>
    </row>
    <row r="1753" spans="1:7">
      <c r="A1753" s="2">
        <v>1751</v>
      </c>
      <c r="B1753" s="98">
        <f t="shared" si="109"/>
        <v>12.553485571744607</v>
      </c>
      <c r="C1753" s="98">
        <v>0.08</v>
      </c>
      <c r="D1753" s="2">
        <v>1751</v>
      </c>
      <c r="E1753" s="2">
        <f t="shared" si="110"/>
        <v>80</v>
      </c>
      <c r="F1753" s="2">
        <f t="shared" si="111"/>
        <v>80</v>
      </c>
      <c r="G1753" s="2">
        <f t="shared" si="108"/>
        <v>77</v>
      </c>
    </row>
    <row r="1754" spans="1:7">
      <c r="A1754" s="2">
        <v>1752</v>
      </c>
      <c r="B1754" s="98">
        <f t="shared" si="109"/>
        <v>12.557069721873809</v>
      </c>
      <c r="C1754" s="98">
        <v>0.08</v>
      </c>
      <c r="D1754" s="2">
        <v>1752</v>
      </c>
      <c r="E1754" s="2">
        <f t="shared" si="110"/>
        <v>80</v>
      </c>
      <c r="F1754" s="2">
        <f t="shared" si="111"/>
        <v>80</v>
      </c>
      <c r="G1754" s="2">
        <f t="shared" si="108"/>
        <v>77</v>
      </c>
    </row>
    <row r="1755" spans="1:7">
      <c r="A1755" s="2">
        <v>1753</v>
      </c>
      <c r="B1755" s="98">
        <f t="shared" si="109"/>
        <v>12.560652849274993</v>
      </c>
      <c r="C1755" s="98">
        <v>0.08</v>
      </c>
      <c r="D1755" s="2">
        <v>1753</v>
      </c>
      <c r="E1755" s="2">
        <f t="shared" si="110"/>
        <v>80</v>
      </c>
      <c r="F1755" s="2">
        <f t="shared" si="111"/>
        <v>80</v>
      </c>
      <c r="G1755" s="2">
        <f t="shared" si="108"/>
        <v>77</v>
      </c>
    </row>
    <row r="1756" spans="1:7">
      <c r="A1756" s="2">
        <v>1754</v>
      </c>
      <c r="B1756" s="98">
        <f t="shared" si="109"/>
        <v>12.564234954823155</v>
      </c>
      <c r="C1756" s="98">
        <v>0.08</v>
      </c>
      <c r="D1756" s="2">
        <v>1754</v>
      </c>
      <c r="E1756" s="2">
        <f t="shared" si="110"/>
        <v>80</v>
      </c>
      <c r="F1756" s="2">
        <f t="shared" si="111"/>
        <v>80</v>
      </c>
      <c r="G1756" s="2">
        <f t="shared" si="108"/>
        <v>77</v>
      </c>
    </row>
    <row r="1757" spans="1:7">
      <c r="A1757" s="2">
        <v>1755</v>
      </c>
      <c r="B1757" s="98">
        <f t="shared" si="109"/>
        <v>12.567816039392048</v>
      </c>
      <c r="C1757" s="98">
        <v>0.08</v>
      </c>
      <c r="D1757" s="2">
        <v>1755</v>
      </c>
      <c r="E1757" s="2">
        <f t="shared" si="110"/>
        <v>80</v>
      </c>
      <c r="F1757" s="2">
        <f t="shared" si="111"/>
        <v>80</v>
      </c>
      <c r="G1757" s="2">
        <f t="shared" si="108"/>
        <v>77</v>
      </c>
    </row>
    <row r="1758" spans="1:7">
      <c r="A1758" s="2">
        <v>1756</v>
      </c>
      <c r="B1758" s="98">
        <f t="shared" si="109"/>
        <v>12.571396103854179</v>
      </c>
      <c r="C1758" s="98">
        <v>0.08</v>
      </c>
      <c r="D1758" s="2">
        <v>1756</v>
      </c>
      <c r="E1758" s="2">
        <f t="shared" si="110"/>
        <v>80</v>
      </c>
      <c r="F1758" s="2">
        <f t="shared" si="111"/>
        <v>80</v>
      </c>
      <c r="G1758" s="2">
        <f t="shared" si="108"/>
        <v>78</v>
      </c>
    </row>
    <row r="1759" spans="1:7">
      <c r="A1759" s="2">
        <v>1757</v>
      </c>
      <c r="B1759" s="98">
        <f t="shared" si="109"/>
        <v>12.574975149080812</v>
      </c>
      <c r="C1759" s="98">
        <v>0.08</v>
      </c>
      <c r="D1759" s="2">
        <v>1757</v>
      </c>
      <c r="E1759" s="2">
        <f t="shared" si="110"/>
        <v>80</v>
      </c>
      <c r="F1759" s="2">
        <f t="shared" si="111"/>
        <v>80</v>
      </c>
      <c r="G1759" s="2">
        <f t="shared" si="108"/>
        <v>78</v>
      </c>
    </row>
    <row r="1760" spans="1:7">
      <c r="A1760" s="2">
        <v>1758</v>
      </c>
      <c r="B1760" s="98">
        <f t="shared" si="109"/>
        <v>12.578553175941977</v>
      </c>
      <c r="C1760" s="98">
        <v>0.08</v>
      </c>
      <c r="D1760" s="2">
        <v>1758</v>
      </c>
      <c r="E1760" s="2">
        <f t="shared" si="110"/>
        <v>80</v>
      </c>
      <c r="F1760" s="2">
        <f t="shared" si="111"/>
        <v>80</v>
      </c>
      <c r="G1760" s="2">
        <f t="shared" si="108"/>
        <v>78</v>
      </c>
    </row>
    <row r="1761" spans="1:7">
      <c r="A1761" s="2">
        <v>1759</v>
      </c>
      <c r="B1761" s="98">
        <f t="shared" si="109"/>
        <v>12.582130185306461</v>
      </c>
      <c r="C1761" s="98">
        <v>0.08</v>
      </c>
      <c r="D1761" s="2">
        <v>1759</v>
      </c>
      <c r="E1761" s="2">
        <f t="shared" si="110"/>
        <v>80</v>
      </c>
      <c r="F1761" s="2">
        <f t="shared" si="111"/>
        <v>80</v>
      </c>
      <c r="G1761" s="2">
        <f t="shared" si="108"/>
        <v>78</v>
      </c>
    </row>
    <row r="1762" spans="1:7">
      <c r="A1762" s="2">
        <v>1760</v>
      </c>
      <c r="B1762" s="98">
        <f t="shared" si="109"/>
        <v>12.585706178041818</v>
      </c>
      <c r="C1762" s="98">
        <v>0.08</v>
      </c>
      <c r="D1762" s="2">
        <v>1760</v>
      </c>
      <c r="E1762" s="2">
        <f t="shared" si="110"/>
        <v>80</v>
      </c>
      <c r="F1762" s="2">
        <f t="shared" si="111"/>
        <v>80</v>
      </c>
      <c r="G1762" s="2">
        <f t="shared" si="108"/>
        <v>78</v>
      </c>
    </row>
    <row r="1763" spans="1:7">
      <c r="A1763" s="2">
        <v>1761</v>
      </c>
      <c r="B1763" s="98">
        <f t="shared" si="109"/>
        <v>12.589281155014371</v>
      </c>
      <c r="C1763" s="98">
        <v>0.08</v>
      </c>
      <c r="D1763" s="2">
        <v>1761</v>
      </c>
      <c r="E1763" s="2">
        <f t="shared" si="110"/>
        <v>80</v>
      </c>
      <c r="F1763" s="2">
        <f t="shared" si="111"/>
        <v>80</v>
      </c>
      <c r="G1763" s="2">
        <f t="shared" si="108"/>
        <v>78</v>
      </c>
    </row>
    <row r="1764" spans="1:7">
      <c r="A1764" s="2">
        <v>1762</v>
      </c>
      <c r="B1764" s="98">
        <f t="shared" si="109"/>
        <v>12.592855117089213</v>
      </c>
      <c r="C1764" s="98">
        <v>0.08</v>
      </c>
      <c r="D1764" s="2">
        <v>1762</v>
      </c>
      <c r="E1764" s="2">
        <f t="shared" si="110"/>
        <v>80</v>
      </c>
      <c r="F1764" s="2">
        <f t="shared" si="111"/>
        <v>80</v>
      </c>
      <c r="G1764" s="2">
        <f t="shared" si="108"/>
        <v>78</v>
      </c>
    </row>
    <row r="1765" spans="1:7">
      <c r="A1765" s="2">
        <v>1763</v>
      </c>
      <c r="B1765" s="98">
        <f t="shared" si="109"/>
        <v>12.596428065130208</v>
      </c>
      <c r="C1765" s="98">
        <v>0.08</v>
      </c>
      <c r="D1765" s="2">
        <v>1763</v>
      </c>
      <c r="E1765" s="2">
        <f t="shared" si="110"/>
        <v>80</v>
      </c>
      <c r="F1765" s="2">
        <f t="shared" si="111"/>
        <v>80</v>
      </c>
      <c r="G1765" s="2">
        <f t="shared" si="108"/>
        <v>78</v>
      </c>
    </row>
    <row r="1766" spans="1:7">
      <c r="A1766" s="2">
        <v>1764</v>
      </c>
      <c r="B1766" s="98">
        <f t="shared" si="109"/>
        <v>12.6</v>
      </c>
      <c r="C1766" s="98">
        <v>0.08</v>
      </c>
      <c r="D1766" s="2">
        <v>1764</v>
      </c>
      <c r="E1766" s="2">
        <f t="shared" si="110"/>
        <v>80</v>
      </c>
      <c r="F1766" s="2">
        <f t="shared" si="111"/>
        <v>80</v>
      </c>
      <c r="G1766" s="2">
        <f t="shared" si="108"/>
        <v>78</v>
      </c>
    </row>
    <row r="1767" spans="1:7">
      <c r="A1767" s="2">
        <v>1765</v>
      </c>
      <c r="B1767" s="98">
        <f t="shared" si="109"/>
        <v>12.603570922560003</v>
      </c>
      <c r="C1767" s="98">
        <v>0.08</v>
      </c>
      <c r="D1767" s="2">
        <v>1765</v>
      </c>
      <c r="E1767" s="2">
        <f t="shared" si="110"/>
        <v>80</v>
      </c>
      <c r="F1767" s="2">
        <f t="shared" si="111"/>
        <v>80</v>
      </c>
      <c r="G1767" s="2">
        <f t="shared" si="108"/>
        <v>78</v>
      </c>
    </row>
    <row r="1768" spans="1:7">
      <c r="A1768" s="2">
        <v>1766</v>
      </c>
      <c r="B1768" s="98">
        <f t="shared" si="109"/>
        <v>12.607140833670417</v>
      </c>
      <c r="C1768" s="98">
        <v>0.08</v>
      </c>
      <c r="D1768" s="2">
        <v>1766</v>
      </c>
      <c r="E1768" s="2">
        <f t="shared" si="110"/>
        <v>80</v>
      </c>
      <c r="F1768" s="2">
        <f t="shared" si="111"/>
        <v>80</v>
      </c>
      <c r="G1768" s="2">
        <f t="shared" si="108"/>
        <v>78</v>
      </c>
    </row>
    <row r="1769" spans="1:7">
      <c r="A1769" s="2">
        <v>1767</v>
      </c>
      <c r="B1769" s="98">
        <f t="shared" si="109"/>
        <v>12.610709734190221</v>
      </c>
      <c r="C1769" s="98">
        <v>0.08</v>
      </c>
      <c r="D1769" s="2">
        <v>1767</v>
      </c>
      <c r="E1769" s="2">
        <f t="shared" si="110"/>
        <v>80</v>
      </c>
      <c r="F1769" s="2">
        <f t="shared" si="111"/>
        <v>80</v>
      </c>
      <c r="G1769" s="2">
        <f t="shared" si="108"/>
        <v>78</v>
      </c>
    </row>
    <row r="1770" spans="1:7">
      <c r="A1770" s="2">
        <v>1768</v>
      </c>
      <c r="B1770" s="98">
        <f t="shared" si="109"/>
        <v>12.614277624977182</v>
      </c>
      <c r="C1770" s="98">
        <v>0.08</v>
      </c>
      <c r="D1770" s="2">
        <v>1768</v>
      </c>
      <c r="E1770" s="2">
        <f t="shared" si="110"/>
        <v>80</v>
      </c>
      <c r="F1770" s="2">
        <f t="shared" si="111"/>
        <v>80</v>
      </c>
      <c r="G1770" s="2">
        <f t="shared" si="108"/>
        <v>78</v>
      </c>
    </row>
    <row r="1771" spans="1:7">
      <c r="A1771" s="2">
        <v>1769</v>
      </c>
      <c r="B1771" s="98">
        <f t="shared" si="109"/>
        <v>12.617844506887854</v>
      </c>
      <c r="C1771" s="98">
        <v>0.08</v>
      </c>
      <c r="D1771" s="2">
        <v>1769</v>
      </c>
      <c r="E1771" s="2">
        <f t="shared" si="110"/>
        <v>80</v>
      </c>
      <c r="F1771" s="2">
        <f t="shared" si="111"/>
        <v>80</v>
      </c>
      <c r="G1771" s="2">
        <f t="shared" ref="G1771:G1834" si="112">ROUNDUP(1000*((B1771/1000)/(55.934*C1771^0.571))^(1/2.714),0)</f>
        <v>78</v>
      </c>
    </row>
    <row r="1772" spans="1:7">
      <c r="A1772" s="2">
        <v>1770</v>
      </c>
      <c r="B1772" s="98">
        <f t="shared" si="109"/>
        <v>12.621410380777577</v>
      </c>
      <c r="C1772" s="98">
        <v>0.08</v>
      </c>
      <c r="D1772" s="2">
        <v>1770</v>
      </c>
      <c r="E1772" s="2">
        <f t="shared" si="110"/>
        <v>80</v>
      </c>
      <c r="F1772" s="2">
        <f t="shared" si="111"/>
        <v>80</v>
      </c>
      <c r="G1772" s="2">
        <f t="shared" si="112"/>
        <v>78</v>
      </c>
    </row>
    <row r="1773" spans="1:7">
      <c r="A1773" s="2">
        <v>1771</v>
      </c>
      <c r="B1773" s="98">
        <f t="shared" si="109"/>
        <v>12.624975247500489</v>
      </c>
      <c r="C1773" s="98">
        <v>0.08</v>
      </c>
      <c r="D1773" s="2">
        <v>1771</v>
      </c>
      <c r="E1773" s="2">
        <f t="shared" si="110"/>
        <v>80</v>
      </c>
      <c r="F1773" s="2">
        <f t="shared" si="111"/>
        <v>80</v>
      </c>
      <c r="G1773" s="2">
        <f t="shared" si="112"/>
        <v>78</v>
      </c>
    </row>
    <row r="1774" spans="1:7">
      <c r="A1774" s="2">
        <v>1772</v>
      </c>
      <c r="B1774" s="98">
        <f t="shared" si="109"/>
        <v>12.628539107909512</v>
      </c>
      <c r="C1774" s="98">
        <v>0.08</v>
      </c>
      <c r="D1774" s="2">
        <v>1772</v>
      </c>
      <c r="E1774" s="2">
        <f t="shared" si="110"/>
        <v>80</v>
      </c>
      <c r="F1774" s="2">
        <f t="shared" si="111"/>
        <v>80</v>
      </c>
      <c r="G1774" s="2">
        <f t="shared" si="112"/>
        <v>78</v>
      </c>
    </row>
    <row r="1775" spans="1:7">
      <c r="A1775" s="2">
        <v>1773</v>
      </c>
      <c r="B1775" s="98">
        <f t="shared" si="109"/>
        <v>12.63210196285638</v>
      </c>
      <c r="C1775" s="98">
        <v>0.08</v>
      </c>
      <c r="D1775" s="2">
        <v>1773</v>
      </c>
      <c r="E1775" s="2">
        <f t="shared" si="110"/>
        <v>80</v>
      </c>
      <c r="F1775" s="2">
        <f t="shared" si="111"/>
        <v>80</v>
      </c>
      <c r="G1775" s="2">
        <f t="shared" si="112"/>
        <v>78</v>
      </c>
    </row>
    <row r="1776" spans="1:7">
      <c r="A1776" s="2">
        <v>1774</v>
      </c>
      <c r="B1776" s="98">
        <f t="shared" si="109"/>
        <v>12.635663813191613</v>
      </c>
      <c r="C1776" s="98">
        <v>0.08</v>
      </c>
      <c r="D1776" s="2">
        <v>1774</v>
      </c>
      <c r="E1776" s="2">
        <f t="shared" si="110"/>
        <v>80</v>
      </c>
      <c r="F1776" s="2">
        <f t="shared" si="111"/>
        <v>80</v>
      </c>
      <c r="G1776" s="2">
        <f t="shared" si="112"/>
        <v>78</v>
      </c>
    </row>
    <row r="1777" spans="1:7">
      <c r="A1777" s="2">
        <v>1775</v>
      </c>
      <c r="B1777" s="98">
        <f t="shared" si="109"/>
        <v>12.639224659764537</v>
      </c>
      <c r="C1777" s="98">
        <v>0.08</v>
      </c>
      <c r="D1777" s="2">
        <v>1775</v>
      </c>
      <c r="E1777" s="2">
        <f t="shared" si="110"/>
        <v>80</v>
      </c>
      <c r="F1777" s="2">
        <f t="shared" si="111"/>
        <v>80</v>
      </c>
      <c r="G1777" s="2">
        <f t="shared" si="112"/>
        <v>78</v>
      </c>
    </row>
    <row r="1778" spans="1:7">
      <c r="A1778" s="2">
        <v>1776</v>
      </c>
      <c r="B1778" s="98">
        <f t="shared" si="109"/>
        <v>12.642784503423286</v>
      </c>
      <c r="C1778" s="98">
        <v>0.08</v>
      </c>
      <c r="D1778" s="2">
        <v>1776</v>
      </c>
      <c r="E1778" s="2">
        <f t="shared" si="110"/>
        <v>80</v>
      </c>
      <c r="F1778" s="2">
        <f t="shared" si="111"/>
        <v>80</v>
      </c>
      <c r="G1778" s="2">
        <f t="shared" si="112"/>
        <v>78</v>
      </c>
    </row>
    <row r="1779" spans="1:7">
      <c r="A1779" s="2">
        <v>1777</v>
      </c>
      <c r="B1779" s="98">
        <f t="shared" si="109"/>
        <v>12.646343345014794</v>
      </c>
      <c r="C1779" s="98">
        <v>0.08</v>
      </c>
      <c r="D1779" s="2">
        <v>1777</v>
      </c>
      <c r="E1779" s="2">
        <f t="shared" si="110"/>
        <v>80</v>
      </c>
      <c r="F1779" s="2">
        <f t="shared" si="111"/>
        <v>80</v>
      </c>
      <c r="G1779" s="2">
        <f t="shared" si="112"/>
        <v>78</v>
      </c>
    </row>
    <row r="1780" spans="1:7">
      <c r="A1780" s="2">
        <v>1778</v>
      </c>
      <c r="B1780" s="98">
        <f t="shared" si="109"/>
        <v>12.649901185384808</v>
      </c>
      <c r="C1780" s="98">
        <v>0.08</v>
      </c>
      <c r="D1780" s="2">
        <v>1778</v>
      </c>
      <c r="E1780" s="2">
        <f t="shared" si="110"/>
        <v>80</v>
      </c>
      <c r="F1780" s="2">
        <f t="shared" si="111"/>
        <v>80</v>
      </c>
      <c r="G1780" s="2">
        <f t="shared" si="112"/>
        <v>78</v>
      </c>
    </row>
    <row r="1781" spans="1:7">
      <c r="A1781" s="2">
        <v>1779</v>
      </c>
      <c r="B1781" s="98">
        <f t="shared" si="109"/>
        <v>12.653458025377883</v>
      </c>
      <c r="C1781" s="98">
        <v>0.08</v>
      </c>
      <c r="D1781" s="2">
        <v>1779</v>
      </c>
      <c r="E1781" s="2">
        <f t="shared" si="110"/>
        <v>80</v>
      </c>
      <c r="F1781" s="2">
        <f t="shared" si="111"/>
        <v>80</v>
      </c>
      <c r="G1781" s="2">
        <f t="shared" si="112"/>
        <v>78</v>
      </c>
    </row>
    <row r="1782" spans="1:7">
      <c r="A1782" s="2">
        <v>1780</v>
      </c>
      <c r="B1782" s="98">
        <f t="shared" si="109"/>
        <v>12.657013865837392</v>
      </c>
      <c r="C1782" s="98">
        <v>0.08</v>
      </c>
      <c r="D1782" s="2">
        <v>1780</v>
      </c>
      <c r="E1782" s="2">
        <f t="shared" si="110"/>
        <v>80</v>
      </c>
      <c r="F1782" s="2">
        <f t="shared" si="111"/>
        <v>80</v>
      </c>
      <c r="G1782" s="2">
        <f t="shared" si="112"/>
        <v>78</v>
      </c>
    </row>
    <row r="1783" spans="1:7">
      <c r="A1783" s="2">
        <v>1781</v>
      </c>
      <c r="B1783" s="98">
        <f t="shared" si="109"/>
        <v>12.660568707605515</v>
      </c>
      <c r="C1783" s="98">
        <v>0.08</v>
      </c>
      <c r="D1783" s="2">
        <v>1781</v>
      </c>
      <c r="E1783" s="2">
        <f t="shared" si="110"/>
        <v>80</v>
      </c>
      <c r="F1783" s="2">
        <f t="shared" si="111"/>
        <v>80</v>
      </c>
      <c r="G1783" s="2">
        <f t="shared" si="112"/>
        <v>78</v>
      </c>
    </row>
    <row r="1784" spans="1:7">
      <c r="A1784" s="2">
        <v>1782</v>
      </c>
      <c r="B1784" s="98">
        <f t="shared" si="109"/>
        <v>12.66412255152326</v>
      </c>
      <c r="C1784" s="98">
        <v>0.08</v>
      </c>
      <c r="D1784" s="2">
        <v>1782</v>
      </c>
      <c r="E1784" s="2">
        <f t="shared" si="110"/>
        <v>80</v>
      </c>
      <c r="F1784" s="2">
        <f t="shared" si="111"/>
        <v>80</v>
      </c>
      <c r="G1784" s="2">
        <f t="shared" si="112"/>
        <v>78</v>
      </c>
    </row>
    <row r="1785" spans="1:7">
      <c r="A1785" s="2">
        <v>1783</v>
      </c>
      <c r="B1785" s="98">
        <f t="shared" si="109"/>
        <v>12.667675398430447</v>
      </c>
      <c r="C1785" s="98">
        <v>0.08</v>
      </c>
      <c r="D1785" s="2">
        <v>1783</v>
      </c>
      <c r="E1785" s="2">
        <f t="shared" si="110"/>
        <v>80</v>
      </c>
      <c r="F1785" s="2">
        <f t="shared" si="111"/>
        <v>80</v>
      </c>
      <c r="G1785" s="2">
        <f t="shared" si="112"/>
        <v>78</v>
      </c>
    </row>
    <row r="1786" spans="1:7">
      <c r="A1786" s="2">
        <v>1784</v>
      </c>
      <c r="B1786" s="98">
        <f t="shared" si="109"/>
        <v>12.671227249165725</v>
      </c>
      <c r="C1786" s="98">
        <v>0.08</v>
      </c>
      <c r="D1786" s="2">
        <v>1784</v>
      </c>
      <c r="E1786" s="2">
        <f t="shared" si="110"/>
        <v>80</v>
      </c>
      <c r="F1786" s="2">
        <f t="shared" si="111"/>
        <v>80</v>
      </c>
      <c r="G1786" s="2">
        <f t="shared" si="112"/>
        <v>78</v>
      </c>
    </row>
    <row r="1787" spans="1:7">
      <c r="A1787" s="2">
        <v>1785</v>
      </c>
      <c r="B1787" s="98">
        <f t="shared" si="109"/>
        <v>12.674778104566565</v>
      </c>
      <c r="C1787" s="98">
        <v>0.08</v>
      </c>
      <c r="D1787" s="2">
        <v>1785</v>
      </c>
      <c r="E1787" s="2">
        <f t="shared" si="110"/>
        <v>80</v>
      </c>
      <c r="F1787" s="2">
        <f t="shared" si="111"/>
        <v>80</v>
      </c>
      <c r="G1787" s="2">
        <f t="shared" si="112"/>
        <v>78</v>
      </c>
    </row>
    <row r="1788" spans="1:7">
      <c r="A1788" s="2">
        <v>1786</v>
      </c>
      <c r="B1788" s="98">
        <f t="shared" si="109"/>
        <v>12.678327965469263</v>
      </c>
      <c r="C1788" s="98">
        <v>0.08</v>
      </c>
      <c r="D1788" s="2">
        <v>1786</v>
      </c>
      <c r="E1788" s="2">
        <f t="shared" si="110"/>
        <v>80</v>
      </c>
      <c r="F1788" s="2">
        <f t="shared" si="111"/>
        <v>80</v>
      </c>
      <c r="G1788" s="2">
        <f t="shared" si="112"/>
        <v>78</v>
      </c>
    </row>
    <row r="1789" spans="1:7">
      <c r="A1789" s="2">
        <v>1787</v>
      </c>
      <c r="B1789" s="98">
        <f t="shared" si="109"/>
        <v>12.68187683270895</v>
      </c>
      <c r="C1789" s="98">
        <v>0.08</v>
      </c>
      <c r="D1789" s="2">
        <v>1787</v>
      </c>
      <c r="E1789" s="2">
        <f t="shared" si="110"/>
        <v>80</v>
      </c>
      <c r="F1789" s="2">
        <f t="shared" si="111"/>
        <v>80</v>
      </c>
      <c r="G1789" s="2">
        <f t="shared" si="112"/>
        <v>78</v>
      </c>
    </row>
    <row r="1790" spans="1:7">
      <c r="A1790" s="2">
        <v>1788</v>
      </c>
      <c r="B1790" s="98">
        <f t="shared" si="109"/>
        <v>12.685424707119584</v>
      </c>
      <c r="C1790" s="98">
        <v>0.08</v>
      </c>
      <c r="D1790" s="2">
        <v>1788</v>
      </c>
      <c r="E1790" s="2">
        <f t="shared" si="110"/>
        <v>80</v>
      </c>
      <c r="F1790" s="2">
        <f t="shared" si="111"/>
        <v>80</v>
      </c>
      <c r="G1790" s="2">
        <f t="shared" si="112"/>
        <v>78</v>
      </c>
    </row>
    <row r="1791" spans="1:7">
      <c r="A1791" s="2">
        <v>1789</v>
      </c>
      <c r="B1791" s="98">
        <f t="shared" si="109"/>
        <v>12.68897158953396</v>
      </c>
      <c r="C1791" s="98">
        <v>0.08</v>
      </c>
      <c r="D1791" s="2">
        <v>1789</v>
      </c>
      <c r="E1791" s="2">
        <f t="shared" si="110"/>
        <v>80</v>
      </c>
      <c r="F1791" s="2">
        <f t="shared" si="111"/>
        <v>80</v>
      </c>
      <c r="G1791" s="2">
        <f t="shared" si="112"/>
        <v>78</v>
      </c>
    </row>
    <row r="1792" spans="1:7">
      <c r="A1792" s="2">
        <v>1790</v>
      </c>
      <c r="B1792" s="98">
        <f t="shared" si="109"/>
        <v>12.692517480783708</v>
      </c>
      <c r="C1792" s="98">
        <v>0.08</v>
      </c>
      <c r="D1792" s="2">
        <v>1790</v>
      </c>
      <c r="E1792" s="2">
        <f t="shared" si="110"/>
        <v>80</v>
      </c>
      <c r="F1792" s="2">
        <f t="shared" si="111"/>
        <v>80</v>
      </c>
      <c r="G1792" s="2">
        <f t="shared" si="112"/>
        <v>78</v>
      </c>
    </row>
    <row r="1793" spans="1:7">
      <c r="A1793" s="2">
        <v>1791</v>
      </c>
      <c r="B1793" s="98">
        <f t="shared" si="109"/>
        <v>12.696062381699296</v>
      </c>
      <c r="C1793" s="98">
        <v>0.08</v>
      </c>
      <c r="D1793" s="2">
        <v>1791</v>
      </c>
      <c r="E1793" s="2">
        <f t="shared" si="110"/>
        <v>80</v>
      </c>
      <c r="F1793" s="2">
        <f t="shared" si="111"/>
        <v>80</v>
      </c>
      <c r="G1793" s="2">
        <f t="shared" si="112"/>
        <v>78</v>
      </c>
    </row>
    <row r="1794" spans="1:7">
      <c r="A1794" s="2">
        <v>1792</v>
      </c>
      <c r="B1794" s="98">
        <f t="shared" si="109"/>
        <v>12.699606293110035</v>
      </c>
      <c r="C1794" s="98">
        <v>0.08</v>
      </c>
      <c r="D1794" s="2">
        <v>1792</v>
      </c>
      <c r="E1794" s="2">
        <f t="shared" si="110"/>
        <v>80</v>
      </c>
      <c r="F1794" s="2">
        <f t="shared" si="111"/>
        <v>80</v>
      </c>
      <c r="G1794" s="2">
        <f t="shared" si="112"/>
        <v>78</v>
      </c>
    </row>
    <row r="1795" spans="1:7">
      <c r="A1795" s="2">
        <v>1793</v>
      </c>
      <c r="B1795" s="98">
        <f t="shared" ref="B1795:B1858" si="113">0.3*SQRT(A1795)</f>
        <v>12.703149215844077</v>
      </c>
      <c r="C1795" s="98">
        <v>0.08</v>
      </c>
      <c r="D1795" s="2">
        <v>1793</v>
      </c>
      <c r="E1795" s="2">
        <f t="shared" ref="E1795:E1858" si="114">IF(A1795&lt;0.4,15,IF(A1795&lt;3,20,IF(A1795&lt;15,25,IF(A1795&lt;43,32,IF(A1795&lt;100,40,IF(A1795&lt;450,50,IF(A1795&lt;1300,65,IF(A1795&lt;3500,80,IF(A1795&lt;12000,100)))))))))</f>
        <v>80</v>
      </c>
      <c r="F1795" s="2">
        <f t="shared" si="111"/>
        <v>80</v>
      </c>
      <c r="G1795" s="2">
        <f t="shared" si="112"/>
        <v>78</v>
      </c>
    </row>
    <row r="1796" spans="1:7">
      <c r="A1796" s="2">
        <v>1794</v>
      </c>
      <c r="B1796" s="98">
        <f t="shared" si="113"/>
        <v>12.706691150728423</v>
      </c>
      <c r="C1796" s="98">
        <v>0.08</v>
      </c>
      <c r="D1796" s="2">
        <v>1794</v>
      </c>
      <c r="E1796" s="2">
        <f t="shared" si="114"/>
        <v>80</v>
      </c>
      <c r="F1796" s="2">
        <f t="shared" ref="F1796:F1859" si="115">IF(G1796&lt;15,15,IF(G1796&lt;20,20,IF(G1796&lt;=25,25,IF(G1796&lt;=32,32,IF(G1796&lt;=40,40,IF(G1796&lt;=50,50,IF(G1796&lt;=65,65,IF(G1796&lt;=80,80,IF(G1796&lt;=100,100)))))))))</f>
        <v>80</v>
      </c>
      <c r="G1796" s="2">
        <f t="shared" si="112"/>
        <v>78</v>
      </c>
    </row>
    <row r="1797" spans="1:7">
      <c r="A1797" s="2">
        <v>1795</v>
      </c>
      <c r="B1797" s="98">
        <f t="shared" si="113"/>
        <v>12.710232098588916</v>
      </c>
      <c r="C1797" s="98">
        <v>0.08</v>
      </c>
      <c r="D1797" s="2">
        <v>1795</v>
      </c>
      <c r="E1797" s="2">
        <f t="shared" si="114"/>
        <v>80</v>
      </c>
      <c r="F1797" s="2">
        <f t="shared" si="115"/>
        <v>80</v>
      </c>
      <c r="G1797" s="2">
        <f t="shared" si="112"/>
        <v>78</v>
      </c>
    </row>
    <row r="1798" spans="1:7">
      <c r="A1798" s="2">
        <v>1796</v>
      </c>
      <c r="B1798" s="98">
        <f t="shared" si="113"/>
        <v>12.713772060250255</v>
      </c>
      <c r="C1798" s="98">
        <v>0.08</v>
      </c>
      <c r="D1798" s="2">
        <v>1796</v>
      </c>
      <c r="E1798" s="2">
        <f t="shared" si="114"/>
        <v>80</v>
      </c>
      <c r="F1798" s="2">
        <f t="shared" si="115"/>
        <v>80</v>
      </c>
      <c r="G1798" s="2">
        <f t="shared" si="112"/>
        <v>78</v>
      </c>
    </row>
    <row r="1799" spans="1:7">
      <c r="A1799" s="2">
        <v>1797</v>
      </c>
      <c r="B1799" s="98">
        <f t="shared" si="113"/>
        <v>12.717311036535985</v>
      </c>
      <c r="C1799" s="98">
        <v>0.08</v>
      </c>
      <c r="D1799" s="2">
        <v>1797</v>
      </c>
      <c r="E1799" s="2">
        <f t="shared" si="114"/>
        <v>80</v>
      </c>
      <c r="F1799" s="2">
        <f t="shared" si="115"/>
        <v>80</v>
      </c>
      <c r="G1799" s="2">
        <f t="shared" si="112"/>
        <v>78</v>
      </c>
    </row>
    <row r="1800" spans="1:7">
      <c r="A1800" s="2">
        <v>1798</v>
      </c>
      <c r="B1800" s="98">
        <f t="shared" si="113"/>
        <v>12.720849028268512</v>
      </c>
      <c r="C1800" s="98">
        <v>0.08</v>
      </c>
      <c r="D1800" s="2">
        <v>1798</v>
      </c>
      <c r="E1800" s="2">
        <f t="shared" si="114"/>
        <v>80</v>
      </c>
      <c r="F1800" s="2">
        <f t="shared" si="115"/>
        <v>80</v>
      </c>
      <c r="G1800" s="2">
        <f t="shared" si="112"/>
        <v>78</v>
      </c>
    </row>
    <row r="1801" spans="1:7">
      <c r="A1801" s="2">
        <v>1799</v>
      </c>
      <c r="B1801" s="98">
        <f t="shared" si="113"/>
        <v>12.724386036269097</v>
      </c>
      <c r="C1801" s="98">
        <v>0.08</v>
      </c>
      <c r="D1801" s="2">
        <v>1799</v>
      </c>
      <c r="E1801" s="2">
        <f t="shared" si="114"/>
        <v>80</v>
      </c>
      <c r="F1801" s="2">
        <f t="shared" si="115"/>
        <v>80</v>
      </c>
      <c r="G1801" s="2">
        <f t="shared" si="112"/>
        <v>78</v>
      </c>
    </row>
    <row r="1802" spans="1:7">
      <c r="A1802" s="2">
        <v>1800</v>
      </c>
      <c r="B1802" s="98">
        <f t="shared" si="113"/>
        <v>12.727922061357855</v>
      </c>
      <c r="C1802" s="98">
        <v>0.08</v>
      </c>
      <c r="D1802" s="2">
        <v>1800</v>
      </c>
      <c r="E1802" s="2">
        <f t="shared" si="114"/>
        <v>80</v>
      </c>
      <c r="F1802" s="2">
        <f t="shared" si="115"/>
        <v>80</v>
      </c>
      <c r="G1802" s="2">
        <f t="shared" si="112"/>
        <v>78</v>
      </c>
    </row>
    <row r="1803" spans="1:7">
      <c r="A1803" s="2">
        <v>1801</v>
      </c>
      <c r="B1803" s="98">
        <f t="shared" si="113"/>
        <v>12.731457104353767</v>
      </c>
      <c r="C1803" s="98">
        <v>0.08</v>
      </c>
      <c r="D1803" s="2">
        <v>1801</v>
      </c>
      <c r="E1803" s="2">
        <f t="shared" si="114"/>
        <v>80</v>
      </c>
      <c r="F1803" s="2">
        <f t="shared" si="115"/>
        <v>80</v>
      </c>
      <c r="G1803" s="2">
        <f t="shared" si="112"/>
        <v>78</v>
      </c>
    </row>
    <row r="1804" spans="1:7">
      <c r="A1804" s="2">
        <v>1802</v>
      </c>
      <c r="B1804" s="98">
        <f t="shared" si="113"/>
        <v>12.734991166074673</v>
      </c>
      <c r="C1804" s="98">
        <v>0.08</v>
      </c>
      <c r="D1804" s="2">
        <v>1802</v>
      </c>
      <c r="E1804" s="2">
        <f t="shared" si="114"/>
        <v>80</v>
      </c>
      <c r="F1804" s="2">
        <f t="shared" si="115"/>
        <v>80</v>
      </c>
      <c r="G1804" s="2">
        <f t="shared" si="112"/>
        <v>78</v>
      </c>
    </row>
    <row r="1805" spans="1:7">
      <c r="A1805" s="2">
        <v>1803</v>
      </c>
      <c r="B1805" s="98">
        <f t="shared" si="113"/>
        <v>12.738524247337287</v>
      </c>
      <c r="C1805" s="98">
        <v>0.08</v>
      </c>
      <c r="D1805" s="2">
        <v>1803</v>
      </c>
      <c r="E1805" s="2">
        <f t="shared" si="114"/>
        <v>80</v>
      </c>
      <c r="F1805" s="2">
        <f t="shared" si="115"/>
        <v>80</v>
      </c>
      <c r="G1805" s="2">
        <f t="shared" si="112"/>
        <v>78</v>
      </c>
    </row>
    <row r="1806" spans="1:7">
      <c r="A1806" s="2">
        <v>1804</v>
      </c>
      <c r="B1806" s="98">
        <f t="shared" si="113"/>
        <v>12.742056348957181</v>
      </c>
      <c r="C1806" s="98">
        <v>0.08</v>
      </c>
      <c r="D1806" s="2">
        <v>1804</v>
      </c>
      <c r="E1806" s="2">
        <f t="shared" si="114"/>
        <v>80</v>
      </c>
      <c r="F1806" s="2">
        <f t="shared" si="115"/>
        <v>80</v>
      </c>
      <c r="G1806" s="2">
        <f t="shared" si="112"/>
        <v>78</v>
      </c>
    </row>
    <row r="1807" spans="1:7">
      <c r="A1807" s="2">
        <v>1805</v>
      </c>
      <c r="B1807" s="98">
        <f t="shared" si="113"/>
        <v>12.7455874717488</v>
      </c>
      <c r="C1807" s="98">
        <v>0.08</v>
      </c>
      <c r="D1807" s="2">
        <v>1805</v>
      </c>
      <c r="E1807" s="2">
        <f t="shared" si="114"/>
        <v>80</v>
      </c>
      <c r="F1807" s="2">
        <f t="shared" si="115"/>
        <v>80</v>
      </c>
      <c r="G1807" s="2">
        <f t="shared" si="112"/>
        <v>78</v>
      </c>
    </row>
    <row r="1808" spans="1:7">
      <c r="A1808" s="2">
        <v>1806</v>
      </c>
      <c r="B1808" s="98">
        <f t="shared" si="113"/>
        <v>12.749117616525467</v>
      </c>
      <c r="C1808" s="98">
        <v>0.08</v>
      </c>
      <c r="D1808" s="2">
        <v>1806</v>
      </c>
      <c r="E1808" s="2">
        <f t="shared" si="114"/>
        <v>80</v>
      </c>
      <c r="F1808" s="2">
        <f t="shared" si="115"/>
        <v>80</v>
      </c>
      <c r="G1808" s="2">
        <f t="shared" si="112"/>
        <v>78</v>
      </c>
    </row>
    <row r="1809" spans="1:7">
      <c r="A1809" s="2">
        <v>1807</v>
      </c>
      <c r="B1809" s="98">
        <f t="shared" si="113"/>
        <v>12.752646784099369</v>
      </c>
      <c r="C1809" s="98">
        <v>0.08</v>
      </c>
      <c r="D1809" s="2">
        <v>1807</v>
      </c>
      <c r="E1809" s="2">
        <f t="shared" si="114"/>
        <v>80</v>
      </c>
      <c r="F1809" s="2">
        <f t="shared" si="115"/>
        <v>80</v>
      </c>
      <c r="G1809" s="2">
        <f t="shared" si="112"/>
        <v>78</v>
      </c>
    </row>
    <row r="1810" spans="1:7">
      <c r="A1810" s="2">
        <v>1808</v>
      </c>
      <c r="B1810" s="98">
        <f t="shared" si="113"/>
        <v>12.75617497528158</v>
      </c>
      <c r="C1810" s="98">
        <v>0.08</v>
      </c>
      <c r="D1810" s="2">
        <v>1808</v>
      </c>
      <c r="E1810" s="2">
        <f t="shared" si="114"/>
        <v>80</v>
      </c>
      <c r="F1810" s="2">
        <f t="shared" si="115"/>
        <v>80</v>
      </c>
      <c r="G1810" s="2">
        <f t="shared" si="112"/>
        <v>78</v>
      </c>
    </row>
    <row r="1811" spans="1:7">
      <c r="A1811" s="2">
        <v>1809</v>
      </c>
      <c r="B1811" s="98">
        <f t="shared" si="113"/>
        <v>12.759702190882042</v>
      </c>
      <c r="C1811" s="98">
        <v>0.08</v>
      </c>
      <c r="D1811" s="2">
        <v>1809</v>
      </c>
      <c r="E1811" s="2">
        <f t="shared" si="114"/>
        <v>80</v>
      </c>
      <c r="F1811" s="2">
        <f t="shared" si="115"/>
        <v>80</v>
      </c>
      <c r="G1811" s="2">
        <f t="shared" si="112"/>
        <v>78</v>
      </c>
    </row>
    <row r="1812" spans="1:7">
      <c r="A1812" s="2">
        <v>1810</v>
      </c>
      <c r="B1812" s="98">
        <f t="shared" si="113"/>
        <v>12.763228431709589</v>
      </c>
      <c r="C1812" s="98">
        <v>0.08</v>
      </c>
      <c r="D1812" s="2">
        <v>1810</v>
      </c>
      <c r="E1812" s="2">
        <f t="shared" si="114"/>
        <v>80</v>
      </c>
      <c r="F1812" s="2">
        <f t="shared" si="115"/>
        <v>80</v>
      </c>
      <c r="G1812" s="2">
        <f t="shared" si="112"/>
        <v>78</v>
      </c>
    </row>
    <row r="1813" spans="1:7">
      <c r="A1813" s="2">
        <v>1811</v>
      </c>
      <c r="B1813" s="98">
        <f t="shared" si="113"/>
        <v>12.766753698571927</v>
      </c>
      <c r="C1813" s="98">
        <v>0.08</v>
      </c>
      <c r="D1813" s="2">
        <v>1811</v>
      </c>
      <c r="E1813" s="2">
        <f t="shared" si="114"/>
        <v>80</v>
      </c>
      <c r="F1813" s="2">
        <f t="shared" si="115"/>
        <v>80</v>
      </c>
      <c r="G1813" s="2">
        <f t="shared" si="112"/>
        <v>78</v>
      </c>
    </row>
    <row r="1814" spans="1:7">
      <c r="A1814" s="2">
        <v>1812</v>
      </c>
      <c r="B1814" s="98">
        <f t="shared" si="113"/>
        <v>12.770277992275657</v>
      </c>
      <c r="C1814" s="98">
        <v>0.08</v>
      </c>
      <c r="D1814" s="2">
        <v>1812</v>
      </c>
      <c r="E1814" s="2">
        <f t="shared" si="114"/>
        <v>80</v>
      </c>
      <c r="F1814" s="2">
        <f t="shared" si="115"/>
        <v>80</v>
      </c>
      <c r="G1814" s="2">
        <f t="shared" si="112"/>
        <v>78</v>
      </c>
    </row>
    <row r="1815" spans="1:7">
      <c r="A1815" s="2">
        <v>1813</v>
      </c>
      <c r="B1815" s="98">
        <f t="shared" si="113"/>
        <v>12.77380131362626</v>
      </c>
      <c r="C1815" s="98">
        <v>0.08</v>
      </c>
      <c r="D1815" s="2">
        <v>1813</v>
      </c>
      <c r="E1815" s="2">
        <f t="shared" si="114"/>
        <v>80</v>
      </c>
      <c r="F1815" s="2">
        <f t="shared" si="115"/>
        <v>80</v>
      </c>
      <c r="G1815" s="2">
        <f t="shared" si="112"/>
        <v>78</v>
      </c>
    </row>
    <row r="1816" spans="1:7">
      <c r="A1816" s="2">
        <v>1814</v>
      </c>
      <c r="B1816" s="98">
        <f t="shared" si="113"/>
        <v>12.777323663428113</v>
      </c>
      <c r="C1816" s="98">
        <v>0.08</v>
      </c>
      <c r="D1816" s="2">
        <v>1814</v>
      </c>
      <c r="E1816" s="2">
        <f t="shared" si="114"/>
        <v>80</v>
      </c>
      <c r="F1816" s="2">
        <f t="shared" si="115"/>
        <v>80</v>
      </c>
      <c r="G1816" s="2">
        <f t="shared" si="112"/>
        <v>78</v>
      </c>
    </row>
    <row r="1817" spans="1:7">
      <c r="A1817" s="2">
        <v>1815</v>
      </c>
      <c r="B1817" s="98">
        <f t="shared" si="113"/>
        <v>12.780845042484476</v>
      </c>
      <c r="C1817" s="98">
        <v>0.08</v>
      </c>
      <c r="D1817" s="2">
        <v>1815</v>
      </c>
      <c r="E1817" s="2">
        <f t="shared" si="114"/>
        <v>80</v>
      </c>
      <c r="F1817" s="2">
        <f t="shared" si="115"/>
        <v>80</v>
      </c>
      <c r="G1817" s="2">
        <f t="shared" si="112"/>
        <v>78</v>
      </c>
    </row>
    <row r="1818" spans="1:7">
      <c r="A1818" s="2">
        <v>1816</v>
      </c>
      <c r="B1818" s="98">
        <f t="shared" si="113"/>
        <v>12.784365451597509</v>
      </c>
      <c r="C1818" s="98">
        <v>0.08</v>
      </c>
      <c r="D1818" s="2">
        <v>1816</v>
      </c>
      <c r="E1818" s="2">
        <f t="shared" si="114"/>
        <v>80</v>
      </c>
      <c r="F1818" s="2">
        <f t="shared" si="115"/>
        <v>80</v>
      </c>
      <c r="G1818" s="2">
        <f t="shared" si="112"/>
        <v>78</v>
      </c>
    </row>
    <row r="1819" spans="1:7">
      <c r="A1819" s="2">
        <v>1817</v>
      </c>
      <c r="B1819" s="98">
        <f t="shared" si="113"/>
        <v>12.787884891568268</v>
      </c>
      <c r="C1819" s="98">
        <v>0.08</v>
      </c>
      <c r="D1819" s="2">
        <v>1817</v>
      </c>
      <c r="E1819" s="2">
        <f t="shared" si="114"/>
        <v>80</v>
      </c>
      <c r="F1819" s="2">
        <f t="shared" si="115"/>
        <v>80</v>
      </c>
      <c r="G1819" s="2">
        <f t="shared" si="112"/>
        <v>78</v>
      </c>
    </row>
    <row r="1820" spans="1:7">
      <c r="A1820" s="2">
        <v>1818</v>
      </c>
      <c r="B1820" s="98">
        <f t="shared" si="113"/>
        <v>12.791403363196705</v>
      </c>
      <c r="C1820" s="98">
        <v>0.08</v>
      </c>
      <c r="D1820" s="2">
        <v>1818</v>
      </c>
      <c r="E1820" s="2">
        <f t="shared" si="114"/>
        <v>80</v>
      </c>
      <c r="F1820" s="2">
        <f t="shared" si="115"/>
        <v>80</v>
      </c>
      <c r="G1820" s="2">
        <f t="shared" si="112"/>
        <v>78</v>
      </c>
    </row>
    <row r="1821" spans="1:7">
      <c r="A1821" s="2">
        <v>1819</v>
      </c>
      <c r="B1821" s="98">
        <f t="shared" si="113"/>
        <v>12.794920867281673</v>
      </c>
      <c r="C1821" s="98">
        <v>0.08</v>
      </c>
      <c r="D1821" s="2">
        <v>1819</v>
      </c>
      <c r="E1821" s="2">
        <f t="shared" si="114"/>
        <v>80</v>
      </c>
      <c r="F1821" s="2">
        <f t="shared" si="115"/>
        <v>80</v>
      </c>
      <c r="G1821" s="2">
        <f t="shared" si="112"/>
        <v>78</v>
      </c>
    </row>
    <row r="1822" spans="1:7">
      <c r="A1822" s="2">
        <v>1820</v>
      </c>
      <c r="B1822" s="98">
        <f t="shared" si="113"/>
        <v>12.798437404620925</v>
      </c>
      <c r="C1822" s="98">
        <v>0.08</v>
      </c>
      <c r="D1822" s="2">
        <v>1820</v>
      </c>
      <c r="E1822" s="2">
        <f t="shared" si="114"/>
        <v>80</v>
      </c>
      <c r="F1822" s="2">
        <f t="shared" si="115"/>
        <v>80</v>
      </c>
      <c r="G1822" s="2">
        <f t="shared" si="112"/>
        <v>78</v>
      </c>
    </row>
    <row r="1823" spans="1:7">
      <c r="A1823" s="2">
        <v>1821</v>
      </c>
      <c r="B1823" s="98">
        <f t="shared" si="113"/>
        <v>12.801952976011121</v>
      </c>
      <c r="C1823" s="98">
        <v>0.08</v>
      </c>
      <c r="D1823" s="2">
        <v>1821</v>
      </c>
      <c r="E1823" s="2">
        <f t="shared" si="114"/>
        <v>80</v>
      </c>
      <c r="F1823" s="2">
        <f t="shared" si="115"/>
        <v>80</v>
      </c>
      <c r="G1823" s="2">
        <f t="shared" si="112"/>
        <v>78</v>
      </c>
    </row>
    <row r="1824" spans="1:7">
      <c r="A1824" s="2">
        <v>1822</v>
      </c>
      <c r="B1824" s="98">
        <f t="shared" si="113"/>
        <v>12.805467582247827</v>
      </c>
      <c r="C1824" s="98">
        <v>0.08</v>
      </c>
      <c r="D1824" s="2">
        <v>1822</v>
      </c>
      <c r="E1824" s="2">
        <f t="shared" si="114"/>
        <v>80</v>
      </c>
      <c r="F1824" s="2">
        <f t="shared" si="115"/>
        <v>80</v>
      </c>
      <c r="G1824" s="2">
        <f t="shared" si="112"/>
        <v>78</v>
      </c>
    </row>
    <row r="1825" spans="1:7">
      <c r="A1825" s="2">
        <v>1823</v>
      </c>
      <c r="B1825" s="98">
        <f t="shared" si="113"/>
        <v>12.808981224125516</v>
      </c>
      <c r="C1825" s="98">
        <v>0.08</v>
      </c>
      <c r="D1825" s="2">
        <v>1823</v>
      </c>
      <c r="E1825" s="2">
        <f t="shared" si="114"/>
        <v>80</v>
      </c>
      <c r="F1825" s="2">
        <f t="shared" si="115"/>
        <v>80</v>
      </c>
      <c r="G1825" s="2">
        <f t="shared" si="112"/>
        <v>78</v>
      </c>
    </row>
    <row r="1826" spans="1:7">
      <c r="A1826" s="2">
        <v>1824</v>
      </c>
      <c r="B1826" s="98">
        <f t="shared" si="113"/>
        <v>12.812493902437573</v>
      </c>
      <c r="C1826" s="98">
        <v>0.08</v>
      </c>
      <c r="D1826" s="2">
        <v>1824</v>
      </c>
      <c r="E1826" s="2">
        <f t="shared" si="114"/>
        <v>80</v>
      </c>
      <c r="F1826" s="2">
        <f t="shared" si="115"/>
        <v>80</v>
      </c>
      <c r="G1826" s="2">
        <f t="shared" si="112"/>
        <v>78</v>
      </c>
    </row>
    <row r="1827" spans="1:7">
      <c r="A1827" s="2">
        <v>1825</v>
      </c>
      <c r="B1827" s="98">
        <f t="shared" si="113"/>
        <v>12.816005617976296</v>
      </c>
      <c r="C1827" s="98">
        <v>0.08</v>
      </c>
      <c r="D1827" s="2">
        <v>1825</v>
      </c>
      <c r="E1827" s="2">
        <f t="shared" si="114"/>
        <v>80</v>
      </c>
      <c r="F1827" s="2">
        <f t="shared" si="115"/>
        <v>80</v>
      </c>
      <c r="G1827" s="2">
        <f t="shared" si="112"/>
        <v>78</v>
      </c>
    </row>
    <row r="1828" spans="1:7">
      <c r="A1828" s="2">
        <v>1826</v>
      </c>
      <c r="B1828" s="98">
        <f t="shared" si="113"/>
        <v>12.819516371532897</v>
      </c>
      <c r="C1828" s="98">
        <v>0.08</v>
      </c>
      <c r="D1828" s="2">
        <v>1826</v>
      </c>
      <c r="E1828" s="2">
        <f t="shared" si="114"/>
        <v>80</v>
      </c>
      <c r="F1828" s="2">
        <f t="shared" si="115"/>
        <v>80</v>
      </c>
      <c r="G1828" s="2">
        <f t="shared" si="112"/>
        <v>78</v>
      </c>
    </row>
    <row r="1829" spans="1:7">
      <c r="A1829" s="2">
        <v>1827</v>
      </c>
      <c r="B1829" s="98">
        <f t="shared" si="113"/>
        <v>12.823026163897506</v>
      </c>
      <c r="C1829" s="98">
        <v>0.08</v>
      </c>
      <c r="D1829" s="2">
        <v>1827</v>
      </c>
      <c r="E1829" s="2">
        <f t="shared" si="114"/>
        <v>80</v>
      </c>
      <c r="F1829" s="2">
        <f t="shared" si="115"/>
        <v>80</v>
      </c>
      <c r="G1829" s="2">
        <f t="shared" si="112"/>
        <v>78</v>
      </c>
    </row>
    <row r="1830" spans="1:7">
      <c r="A1830" s="2">
        <v>1828</v>
      </c>
      <c r="B1830" s="98">
        <f t="shared" si="113"/>
        <v>12.826534995859168</v>
      </c>
      <c r="C1830" s="98">
        <v>0.08</v>
      </c>
      <c r="D1830" s="2">
        <v>1828</v>
      </c>
      <c r="E1830" s="2">
        <f t="shared" si="114"/>
        <v>80</v>
      </c>
      <c r="F1830" s="2">
        <f t="shared" si="115"/>
        <v>80</v>
      </c>
      <c r="G1830" s="2">
        <f t="shared" si="112"/>
        <v>78</v>
      </c>
    </row>
    <row r="1831" spans="1:7">
      <c r="A1831" s="2">
        <v>1829</v>
      </c>
      <c r="B1831" s="98">
        <f t="shared" si="113"/>
        <v>12.830042868205856</v>
      </c>
      <c r="C1831" s="98">
        <v>0.08</v>
      </c>
      <c r="D1831" s="2">
        <v>1829</v>
      </c>
      <c r="E1831" s="2">
        <f t="shared" si="114"/>
        <v>80</v>
      </c>
      <c r="F1831" s="2">
        <f t="shared" si="115"/>
        <v>80</v>
      </c>
      <c r="G1831" s="2">
        <f t="shared" si="112"/>
        <v>78</v>
      </c>
    </row>
    <row r="1832" spans="1:7">
      <c r="A1832" s="2">
        <v>1830</v>
      </c>
      <c r="B1832" s="98">
        <f t="shared" si="113"/>
        <v>12.833549781724463</v>
      </c>
      <c r="C1832" s="98">
        <v>0.08</v>
      </c>
      <c r="D1832" s="2">
        <v>1830</v>
      </c>
      <c r="E1832" s="2">
        <f t="shared" si="114"/>
        <v>80</v>
      </c>
      <c r="F1832" s="2">
        <f t="shared" si="115"/>
        <v>80</v>
      </c>
      <c r="G1832" s="2">
        <f t="shared" si="112"/>
        <v>78</v>
      </c>
    </row>
    <row r="1833" spans="1:7">
      <c r="A1833" s="2">
        <v>1831</v>
      </c>
      <c r="B1833" s="98">
        <f t="shared" si="113"/>
        <v>12.837055737200799</v>
      </c>
      <c r="C1833" s="98">
        <v>0.08</v>
      </c>
      <c r="D1833" s="2">
        <v>1831</v>
      </c>
      <c r="E1833" s="2">
        <f t="shared" si="114"/>
        <v>80</v>
      </c>
      <c r="F1833" s="2">
        <f t="shared" si="115"/>
        <v>80</v>
      </c>
      <c r="G1833" s="2">
        <f t="shared" si="112"/>
        <v>78</v>
      </c>
    </row>
    <row r="1834" spans="1:7">
      <c r="A1834" s="2">
        <v>1832</v>
      </c>
      <c r="B1834" s="98">
        <f t="shared" si="113"/>
        <v>12.840560735419617</v>
      </c>
      <c r="C1834" s="98">
        <v>0.08</v>
      </c>
      <c r="D1834" s="2">
        <v>1832</v>
      </c>
      <c r="E1834" s="2">
        <f t="shared" si="114"/>
        <v>80</v>
      </c>
      <c r="F1834" s="2">
        <f t="shared" si="115"/>
        <v>80</v>
      </c>
      <c r="G1834" s="2">
        <f t="shared" si="112"/>
        <v>78</v>
      </c>
    </row>
    <row r="1835" spans="1:7">
      <c r="A1835" s="2">
        <v>1833</v>
      </c>
      <c r="B1835" s="98">
        <f t="shared" si="113"/>
        <v>12.844064777164588</v>
      </c>
      <c r="C1835" s="98">
        <v>0.08</v>
      </c>
      <c r="D1835" s="2">
        <v>1833</v>
      </c>
      <c r="E1835" s="2">
        <f t="shared" si="114"/>
        <v>80</v>
      </c>
      <c r="F1835" s="2">
        <f t="shared" si="115"/>
        <v>80</v>
      </c>
      <c r="G1835" s="2">
        <f t="shared" ref="G1835:G1898" si="116">ROUNDUP(1000*((B1835/1000)/(55.934*C1835^0.571))^(1/2.714),0)</f>
        <v>78</v>
      </c>
    </row>
    <row r="1836" spans="1:7">
      <c r="A1836" s="2">
        <v>1834</v>
      </c>
      <c r="B1836" s="98">
        <f t="shared" si="113"/>
        <v>12.847567863218314</v>
      </c>
      <c r="C1836" s="98">
        <v>0.08</v>
      </c>
      <c r="D1836" s="2">
        <v>1834</v>
      </c>
      <c r="E1836" s="2">
        <f t="shared" si="114"/>
        <v>80</v>
      </c>
      <c r="F1836" s="2">
        <f t="shared" si="115"/>
        <v>80</v>
      </c>
      <c r="G1836" s="2">
        <f t="shared" si="116"/>
        <v>78</v>
      </c>
    </row>
    <row r="1837" spans="1:7">
      <c r="A1837" s="2">
        <v>1835</v>
      </c>
      <c r="B1837" s="98">
        <f t="shared" si="113"/>
        <v>12.851069994362337</v>
      </c>
      <c r="C1837" s="98">
        <v>0.08</v>
      </c>
      <c r="D1837" s="2">
        <v>1835</v>
      </c>
      <c r="E1837" s="2">
        <f t="shared" si="114"/>
        <v>80</v>
      </c>
      <c r="F1837" s="2">
        <f t="shared" si="115"/>
        <v>80</v>
      </c>
      <c r="G1837" s="2">
        <f t="shared" si="116"/>
        <v>78</v>
      </c>
    </row>
    <row r="1838" spans="1:7">
      <c r="A1838" s="2">
        <v>1836</v>
      </c>
      <c r="B1838" s="98">
        <f t="shared" si="113"/>
        <v>12.854571171377129</v>
      </c>
      <c r="C1838" s="98">
        <v>0.08</v>
      </c>
      <c r="D1838" s="2">
        <v>1836</v>
      </c>
      <c r="E1838" s="2">
        <f t="shared" si="114"/>
        <v>80</v>
      </c>
      <c r="F1838" s="2">
        <f t="shared" si="115"/>
        <v>80</v>
      </c>
      <c r="G1838" s="2">
        <f t="shared" si="116"/>
        <v>78</v>
      </c>
    </row>
    <row r="1839" spans="1:7">
      <c r="A1839" s="2">
        <v>1837</v>
      </c>
      <c r="B1839" s="98">
        <f t="shared" si="113"/>
        <v>12.858071395042105</v>
      </c>
      <c r="C1839" s="98">
        <v>0.08</v>
      </c>
      <c r="D1839" s="2">
        <v>1837</v>
      </c>
      <c r="E1839" s="2">
        <f t="shared" si="114"/>
        <v>80</v>
      </c>
      <c r="F1839" s="2">
        <f t="shared" si="115"/>
        <v>80</v>
      </c>
      <c r="G1839" s="2">
        <f t="shared" si="116"/>
        <v>78</v>
      </c>
    </row>
    <row r="1840" spans="1:7">
      <c r="A1840" s="2">
        <v>1838</v>
      </c>
      <c r="B1840" s="98">
        <f t="shared" si="113"/>
        <v>12.861570666135611</v>
      </c>
      <c r="C1840" s="98">
        <v>0.08</v>
      </c>
      <c r="D1840" s="2">
        <v>1838</v>
      </c>
      <c r="E1840" s="2">
        <f t="shared" si="114"/>
        <v>80</v>
      </c>
      <c r="F1840" s="2">
        <f t="shared" si="115"/>
        <v>80</v>
      </c>
      <c r="G1840" s="2">
        <f t="shared" si="116"/>
        <v>78</v>
      </c>
    </row>
    <row r="1841" spans="1:7">
      <c r="A1841" s="2">
        <v>1839</v>
      </c>
      <c r="B1841" s="98">
        <f t="shared" si="113"/>
        <v>12.86506898543494</v>
      </c>
      <c r="C1841" s="98">
        <v>0.08</v>
      </c>
      <c r="D1841" s="2">
        <v>1839</v>
      </c>
      <c r="E1841" s="2">
        <f t="shared" si="114"/>
        <v>80</v>
      </c>
      <c r="F1841" s="2">
        <f t="shared" si="115"/>
        <v>80</v>
      </c>
      <c r="G1841" s="2">
        <f t="shared" si="116"/>
        <v>78</v>
      </c>
    </row>
    <row r="1842" spans="1:7">
      <c r="A1842" s="2">
        <v>1840</v>
      </c>
      <c r="B1842" s="98">
        <f t="shared" si="113"/>
        <v>12.868566353716329</v>
      </c>
      <c r="C1842" s="98">
        <v>0.08</v>
      </c>
      <c r="D1842" s="2">
        <v>1840</v>
      </c>
      <c r="E1842" s="2">
        <f t="shared" si="114"/>
        <v>80</v>
      </c>
      <c r="F1842" s="2">
        <f t="shared" si="115"/>
        <v>80</v>
      </c>
      <c r="G1842" s="2">
        <f t="shared" si="116"/>
        <v>78</v>
      </c>
    </row>
    <row r="1843" spans="1:7">
      <c r="A1843" s="2">
        <v>1841</v>
      </c>
      <c r="B1843" s="98">
        <f t="shared" si="113"/>
        <v>12.87206277175496</v>
      </c>
      <c r="C1843" s="98">
        <v>0.08</v>
      </c>
      <c r="D1843" s="2">
        <v>1841</v>
      </c>
      <c r="E1843" s="2">
        <f t="shared" si="114"/>
        <v>80</v>
      </c>
      <c r="F1843" s="2">
        <f t="shared" si="115"/>
        <v>80</v>
      </c>
      <c r="G1843" s="2">
        <f t="shared" si="116"/>
        <v>78</v>
      </c>
    </row>
    <row r="1844" spans="1:7">
      <c r="A1844" s="2">
        <v>1842</v>
      </c>
      <c r="B1844" s="98">
        <f t="shared" si="113"/>
        <v>12.87555824032496</v>
      </c>
      <c r="C1844" s="98">
        <v>0.08</v>
      </c>
      <c r="D1844" s="2">
        <v>1842</v>
      </c>
      <c r="E1844" s="2">
        <f t="shared" si="114"/>
        <v>80</v>
      </c>
      <c r="F1844" s="2">
        <f t="shared" si="115"/>
        <v>80</v>
      </c>
      <c r="G1844" s="2">
        <f t="shared" si="116"/>
        <v>78</v>
      </c>
    </row>
    <row r="1845" spans="1:7">
      <c r="A1845" s="2">
        <v>1843</v>
      </c>
      <c r="B1845" s="98">
        <f t="shared" si="113"/>
        <v>12.879052760199409</v>
      </c>
      <c r="C1845" s="98">
        <v>0.08</v>
      </c>
      <c r="D1845" s="2">
        <v>1843</v>
      </c>
      <c r="E1845" s="2">
        <f t="shared" si="114"/>
        <v>80</v>
      </c>
      <c r="F1845" s="2">
        <f t="shared" si="115"/>
        <v>80</v>
      </c>
      <c r="G1845" s="2">
        <f t="shared" si="116"/>
        <v>78</v>
      </c>
    </row>
    <row r="1846" spans="1:7">
      <c r="A1846" s="2">
        <v>1844</v>
      </c>
      <c r="B1846" s="98">
        <f t="shared" si="113"/>
        <v>12.882546332150332</v>
      </c>
      <c r="C1846" s="98">
        <v>0.08</v>
      </c>
      <c r="D1846" s="2">
        <v>1844</v>
      </c>
      <c r="E1846" s="2">
        <f t="shared" si="114"/>
        <v>80</v>
      </c>
      <c r="F1846" s="2">
        <f t="shared" si="115"/>
        <v>80</v>
      </c>
      <c r="G1846" s="2">
        <f t="shared" si="116"/>
        <v>78</v>
      </c>
    </row>
    <row r="1847" spans="1:7">
      <c r="A1847" s="2">
        <v>1845</v>
      </c>
      <c r="B1847" s="98">
        <f t="shared" si="113"/>
        <v>12.886038956948717</v>
      </c>
      <c r="C1847" s="98">
        <v>0.08</v>
      </c>
      <c r="D1847" s="2">
        <v>1845</v>
      </c>
      <c r="E1847" s="2">
        <f t="shared" si="114"/>
        <v>80</v>
      </c>
      <c r="F1847" s="2">
        <f t="shared" si="115"/>
        <v>80</v>
      </c>
      <c r="G1847" s="2">
        <f t="shared" si="116"/>
        <v>78</v>
      </c>
    </row>
    <row r="1848" spans="1:7">
      <c r="A1848" s="2">
        <v>1846</v>
      </c>
      <c r="B1848" s="98">
        <f t="shared" si="113"/>
        <v>12.889530635364501</v>
      </c>
      <c r="C1848" s="98">
        <v>0.08</v>
      </c>
      <c r="D1848" s="2">
        <v>1846</v>
      </c>
      <c r="E1848" s="2">
        <f t="shared" si="114"/>
        <v>80</v>
      </c>
      <c r="F1848" s="2">
        <f t="shared" si="115"/>
        <v>80</v>
      </c>
      <c r="G1848" s="2">
        <f t="shared" si="116"/>
        <v>78</v>
      </c>
    </row>
    <row r="1849" spans="1:7">
      <c r="A1849" s="2">
        <v>1847</v>
      </c>
      <c r="B1849" s="98">
        <f t="shared" si="113"/>
        <v>12.893021368166579</v>
      </c>
      <c r="C1849" s="98">
        <v>0.08</v>
      </c>
      <c r="D1849" s="2">
        <v>1847</v>
      </c>
      <c r="E1849" s="2">
        <f t="shared" si="114"/>
        <v>80</v>
      </c>
      <c r="F1849" s="2">
        <f t="shared" si="115"/>
        <v>80</v>
      </c>
      <c r="G1849" s="2">
        <f t="shared" si="116"/>
        <v>78</v>
      </c>
    </row>
    <row r="1850" spans="1:7">
      <c r="A1850" s="2">
        <v>1848</v>
      </c>
      <c r="B1850" s="98">
        <f t="shared" si="113"/>
        <v>12.896511156122806</v>
      </c>
      <c r="C1850" s="98">
        <v>0.08</v>
      </c>
      <c r="D1850" s="2">
        <v>1848</v>
      </c>
      <c r="E1850" s="2">
        <f t="shared" si="114"/>
        <v>80</v>
      </c>
      <c r="F1850" s="2">
        <f t="shared" si="115"/>
        <v>80</v>
      </c>
      <c r="G1850" s="2">
        <f t="shared" si="116"/>
        <v>78</v>
      </c>
    </row>
    <row r="1851" spans="1:7">
      <c r="A1851" s="2">
        <v>1849</v>
      </c>
      <c r="B1851" s="98">
        <f t="shared" si="113"/>
        <v>12.9</v>
      </c>
      <c r="C1851" s="98">
        <v>0.08</v>
      </c>
      <c r="D1851" s="2">
        <v>1849</v>
      </c>
      <c r="E1851" s="2">
        <f t="shared" si="114"/>
        <v>80</v>
      </c>
      <c r="F1851" s="2">
        <f t="shared" si="115"/>
        <v>80</v>
      </c>
      <c r="G1851" s="2">
        <f t="shared" si="116"/>
        <v>78</v>
      </c>
    </row>
    <row r="1852" spans="1:7">
      <c r="A1852" s="2">
        <v>1850</v>
      </c>
      <c r="B1852" s="98">
        <f t="shared" si="113"/>
        <v>12.90348790056394</v>
      </c>
      <c r="C1852" s="98">
        <v>0.08</v>
      </c>
      <c r="D1852" s="2">
        <v>1850</v>
      </c>
      <c r="E1852" s="2">
        <f t="shared" si="114"/>
        <v>80</v>
      </c>
      <c r="F1852" s="2">
        <f t="shared" si="115"/>
        <v>80</v>
      </c>
      <c r="G1852" s="2">
        <f t="shared" si="116"/>
        <v>78</v>
      </c>
    </row>
    <row r="1853" spans="1:7">
      <c r="A1853" s="2">
        <v>1851</v>
      </c>
      <c r="B1853" s="98">
        <f t="shared" si="113"/>
        <v>12.906974858579373</v>
      </c>
      <c r="C1853" s="98">
        <v>0.08</v>
      </c>
      <c r="D1853" s="2">
        <v>1851</v>
      </c>
      <c r="E1853" s="2">
        <f t="shared" si="114"/>
        <v>80</v>
      </c>
      <c r="F1853" s="2">
        <f t="shared" si="115"/>
        <v>80</v>
      </c>
      <c r="G1853" s="2">
        <f t="shared" si="116"/>
        <v>78</v>
      </c>
    </row>
    <row r="1854" spans="1:7">
      <c r="A1854" s="2">
        <v>1852</v>
      </c>
      <c r="B1854" s="98">
        <f t="shared" si="113"/>
        <v>12.910460874810008</v>
      </c>
      <c r="C1854" s="98">
        <v>0.08</v>
      </c>
      <c r="D1854" s="2">
        <v>1852</v>
      </c>
      <c r="E1854" s="2">
        <f t="shared" si="114"/>
        <v>80</v>
      </c>
      <c r="F1854" s="2">
        <f t="shared" si="115"/>
        <v>80</v>
      </c>
      <c r="G1854" s="2">
        <f t="shared" si="116"/>
        <v>78</v>
      </c>
    </row>
    <row r="1855" spans="1:7">
      <c r="A1855" s="2">
        <v>1853</v>
      </c>
      <c r="B1855" s="98">
        <f t="shared" si="113"/>
        <v>12.91394595001853</v>
      </c>
      <c r="C1855" s="98">
        <v>0.08</v>
      </c>
      <c r="D1855" s="2">
        <v>1853</v>
      </c>
      <c r="E1855" s="2">
        <f t="shared" si="114"/>
        <v>80</v>
      </c>
      <c r="F1855" s="2">
        <f t="shared" si="115"/>
        <v>80</v>
      </c>
      <c r="G1855" s="2">
        <f t="shared" si="116"/>
        <v>78</v>
      </c>
    </row>
    <row r="1856" spans="1:7">
      <c r="A1856" s="2">
        <v>1854</v>
      </c>
      <c r="B1856" s="98">
        <f t="shared" si="113"/>
        <v>12.91743008496659</v>
      </c>
      <c r="C1856" s="98">
        <v>0.08</v>
      </c>
      <c r="D1856" s="2">
        <v>1854</v>
      </c>
      <c r="E1856" s="2">
        <f t="shared" si="114"/>
        <v>80</v>
      </c>
      <c r="F1856" s="2">
        <f t="shared" si="115"/>
        <v>80</v>
      </c>
      <c r="G1856" s="2">
        <f t="shared" si="116"/>
        <v>78</v>
      </c>
    </row>
    <row r="1857" spans="1:7">
      <c r="A1857" s="2">
        <v>1855</v>
      </c>
      <c r="B1857" s="98">
        <f t="shared" si="113"/>
        <v>12.920913280414817</v>
      </c>
      <c r="C1857" s="98">
        <v>0.08</v>
      </c>
      <c r="D1857" s="2">
        <v>1855</v>
      </c>
      <c r="E1857" s="2">
        <f t="shared" si="114"/>
        <v>80</v>
      </c>
      <c r="F1857" s="2">
        <f t="shared" si="115"/>
        <v>80</v>
      </c>
      <c r="G1857" s="2">
        <f t="shared" si="116"/>
        <v>78</v>
      </c>
    </row>
    <row r="1858" spans="1:7">
      <c r="A1858" s="2">
        <v>1856</v>
      </c>
      <c r="B1858" s="98">
        <f t="shared" si="113"/>
        <v>12.924395537122809</v>
      </c>
      <c r="C1858" s="98">
        <v>0.08</v>
      </c>
      <c r="D1858" s="2">
        <v>1856</v>
      </c>
      <c r="E1858" s="2">
        <f t="shared" si="114"/>
        <v>80</v>
      </c>
      <c r="F1858" s="2">
        <f t="shared" si="115"/>
        <v>80</v>
      </c>
      <c r="G1858" s="2">
        <f t="shared" si="116"/>
        <v>78</v>
      </c>
    </row>
    <row r="1859" spans="1:7">
      <c r="A1859" s="2">
        <v>1857</v>
      </c>
      <c r="B1859" s="98">
        <f t="shared" ref="B1859:B1922" si="117">0.3*SQRT(A1859)</f>
        <v>12.927876855849144</v>
      </c>
      <c r="C1859" s="98">
        <v>0.08</v>
      </c>
      <c r="D1859" s="2">
        <v>1857</v>
      </c>
      <c r="E1859" s="2">
        <f t="shared" ref="E1859:E1922" si="118">IF(A1859&lt;0.4,15,IF(A1859&lt;3,20,IF(A1859&lt;15,25,IF(A1859&lt;43,32,IF(A1859&lt;100,40,IF(A1859&lt;450,50,IF(A1859&lt;1300,65,IF(A1859&lt;3500,80,IF(A1859&lt;12000,100)))))))))</f>
        <v>80</v>
      </c>
      <c r="F1859" s="2">
        <f t="shared" si="115"/>
        <v>80</v>
      </c>
      <c r="G1859" s="2">
        <f t="shared" si="116"/>
        <v>78</v>
      </c>
    </row>
    <row r="1860" spans="1:7">
      <c r="A1860" s="2">
        <v>1858</v>
      </c>
      <c r="B1860" s="98">
        <f t="shared" si="117"/>
        <v>12.931357237351383</v>
      </c>
      <c r="C1860" s="98">
        <v>0.08</v>
      </c>
      <c r="D1860" s="2">
        <v>1858</v>
      </c>
      <c r="E1860" s="2">
        <f t="shared" si="118"/>
        <v>80</v>
      </c>
      <c r="F1860" s="2">
        <f t="shared" ref="F1860:F1923" si="119">IF(G1860&lt;15,15,IF(G1860&lt;20,20,IF(G1860&lt;=25,25,IF(G1860&lt;=32,32,IF(G1860&lt;=40,40,IF(G1860&lt;=50,50,IF(G1860&lt;=65,65,IF(G1860&lt;=80,80,IF(G1860&lt;=100,100)))))))))</f>
        <v>80</v>
      </c>
      <c r="G1860" s="2">
        <f t="shared" si="116"/>
        <v>78</v>
      </c>
    </row>
    <row r="1861" spans="1:7">
      <c r="A1861" s="2">
        <v>1859</v>
      </c>
      <c r="B1861" s="98">
        <f t="shared" si="117"/>
        <v>12.934836682386058</v>
      </c>
      <c r="C1861" s="98">
        <v>0.08</v>
      </c>
      <c r="D1861" s="2">
        <v>1859</v>
      </c>
      <c r="E1861" s="2">
        <f t="shared" si="118"/>
        <v>80</v>
      </c>
      <c r="F1861" s="2">
        <f t="shared" si="119"/>
        <v>80</v>
      </c>
      <c r="G1861" s="2">
        <f t="shared" si="116"/>
        <v>78</v>
      </c>
    </row>
    <row r="1862" spans="1:7">
      <c r="A1862" s="2">
        <v>1860</v>
      </c>
      <c r="B1862" s="98">
        <f t="shared" si="117"/>
        <v>12.938315191708694</v>
      </c>
      <c r="C1862" s="98">
        <v>0.08</v>
      </c>
      <c r="D1862" s="2">
        <v>1860</v>
      </c>
      <c r="E1862" s="2">
        <f t="shared" si="118"/>
        <v>80</v>
      </c>
      <c r="F1862" s="2">
        <f t="shared" si="119"/>
        <v>80</v>
      </c>
      <c r="G1862" s="2">
        <f t="shared" si="116"/>
        <v>78</v>
      </c>
    </row>
    <row r="1863" spans="1:7">
      <c r="A1863" s="2">
        <v>1861</v>
      </c>
      <c r="B1863" s="98">
        <f t="shared" si="117"/>
        <v>12.941792766073794</v>
      </c>
      <c r="C1863" s="98">
        <v>0.08</v>
      </c>
      <c r="D1863" s="2">
        <v>1861</v>
      </c>
      <c r="E1863" s="2">
        <f t="shared" si="118"/>
        <v>80</v>
      </c>
      <c r="F1863" s="2">
        <f t="shared" si="119"/>
        <v>80</v>
      </c>
      <c r="G1863" s="2">
        <f t="shared" si="116"/>
        <v>78</v>
      </c>
    </row>
    <row r="1864" spans="1:7">
      <c r="A1864" s="2">
        <v>1862</v>
      </c>
      <c r="B1864" s="98">
        <f t="shared" si="117"/>
        <v>12.94526940623485</v>
      </c>
      <c r="C1864" s="98">
        <v>0.08</v>
      </c>
      <c r="D1864" s="2">
        <v>1862</v>
      </c>
      <c r="E1864" s="2">
        <f t="shared" si="118"/>
        <v>80</v>
      </c>
      <c r="F1864" s="2">
        <f t="shared" si="119"/>
        <v>80</v>
      </c>
      <c r="G1864" s="2">
        <f t="shared" si="116"/>
        <v>78</v>
      </c>
    </row>
    <row r="1865" spans="1:7">
      <c r="A1865" s="2">
        <v>1863</v>
      </c>
      <c r="B1865" s="98">
        <f t="shared" si="117"/>
        <v>12.948745112944342</v>
      </c>
      <c r="C1865" s="98">
        <v>0.08</v>
      </c>
      <c r="D1865" s="2">
        <v>1863</v>
      </c>
      <c r="E1865" s="2">
        <f t="shared" si="118"/>
        <v>80</v>
      </c>
      <c r="F1865" s="2">
        <f t="shared" si="119"/>
        <v>80</v>
      </c>
      <c r="G1865" s="2">
        <f t="shared" si="116"/>
        <v>78</v>
      </c>
    </row>
    <row r="1866" spans="1:7">
      <c r="A1866" s="2">
        <v>1864</v>
      </c>
      <c r="B1866" s="98">
        <f t="shared" si="117"/>
        <v>12.95221988695374</v>
      </c>
      <c r="C1866" s="98">
        <v>0.08</v>
      </c>
      <c r="D1866" s="2">
        <v>1864</v>
      </c>
      <c r="E1866" s="2">
        <f t="shared" si="118"/>
        <v>80</v>
      </c>
      <c r="F1866" s="2">
        <f t="shared" si="119"/>
        <v>80</v>
      </c>
      <c r="G1866" s="2">
        <f t="shared" si="116"/>
        <v>78</v>
      </c>
    </row>
    <row r="1867" spans="1:7">
      <c r="A1867" s="2">
        <v>1865</v>
      </c>
      <c r="B1867" s="98">
        <f t="shared" si="117"/>
        <v>12.955693729013509</v>
      </c>
      <c r="C1867" s="98">
        <v>0.08</v>
      </c>
      <c r="D1867" s="2">
        <v>1865</v>
      </c>
      <c r="E1867" s="2">
        <f t="shared" si="118"/>
        <v>80</v>
      </c>
      <c r="F1867" s="2">
        <f t="shared" si="119"/>
        <v>80</v>
      </c>
      <c r="G1867" s="2">
        <f t="shared" si="116"/>
        <v>78</v>
      </c>
    </row>
    <row r="1868" spans="1:7">
      <c r="A1868" s="2">
        <v>1866</v>
      </c>
      <c r="B1868" s="98">
        <f t="shared" si="117"/>
        <v>12.959166639873105</v>
      </c>
      <c r="C1868" s="98">
        <v>0.08</v>
      </c>
      <c r="D1868" s="2">
        <v>1866</v>
      </c>
      <c r="E1868" s="2">
        <f t="shared" si="118"/>
        <v>80</v>
      </c>
      <c r="F1868" s="2">
        <f t="shared" si="119"/>
        <v>80</v>
      </c>
      <c r="G1868" s="2">
        <f t="shared" si="116"/>
        <v>78</v>
      </c>
    </row>
    <row r="1869" spans="1:7">
      <c r="A1869" s="2">
        <v>1867</v>
      </c>
      <c r="B1869" s="98">
        <f t="shared" si="117"/>
        <v>12.96263862028098</v>
      </c>
      <c r="C1869" s="98">
        <v>0.08</v>
      </c>
      <c r="D1869" s="2">
        <v>1867</v>
      </c>
      <c r="E1869" s="2">
        <f t="shared" si="118"/>
        <v>80</v>
      </c>
      <c r="F1869" s="2">
        <f t="shared" si="119"/>
        <v>80</v>
      </c>
      <c r="G1869" s="2">
        <f t="shared" si="116"/>
        <v>78</v>
      </c>
    </row>
    <row r="1870" spans="1:7">
      <c r="A1870" s="2">
        <v>1868</v>
      </c>
      <c r="B1870" s="98">
        <f t="shared" si="117"/>
        <v>12.966109670984585</v>
      </c>
      <c r="C1870" s="98">
        <v>0.08</v>
      </c>
      <c r="D1870" s="2">
        <v>1868</v>
      </c>
      <c r="E1870" s="2">
        <f t="shared" si="118"/>
        <v>80</v>
      </c>
      <c r="F1870" s="2">
        <f t="shared" si="119"/>
        <v>80</v>
      </c>
      <c r="G1870" s="2">
        <f t="shared" si="116"/>
        <v>78</v>
      </c>
    </row>
    <row r="1871" spans="1:7">
      <c r="A1871" s="2">
        <v>1869</v>
      </c>
      <c r="B1871" s="98">
        <f t="shared" si="117"/>
        <v>12.969579792730372</v>
      </c>
      <c r="C1871" s="98">
        <v>0.08</v>
      </c>
      <c r="D1871" s="2">
        <v>1869</v>
      </c>
      <c r="E1871" s="2">
        <f t="shared" si="118"/>
        <v>80</v>
      </c>
      <c r="F1871" s="2">
        <f t="shared" si="119"/>
        <v>80</v>
      </c>
      <c r="G1871" s="2">
        <f t="shared" si="116"/>
        <v>78</v>
      </c>
    </row>
    <row r="1872" spans="1:7">
      <c r="A1872" s="2">
        <v>1870</v>
      </c>
      <c r="B1872" s="98">
        <f t="shared" si="117"/>
        <v>12.973048986263791</v>
      </c>
      <c r="C1872" s="98">
        <v>0.08</v>
      </c>
      <c r="D1872" s="2">
        <v>1870</v>
      </c>
      <c r="E1872" s="2">
        <f t="shared" si="118"/>
        <v>80</v>
      </c>
      <c r="F1872" s="2">
        <f t="shared" si="119"/>
        <v>80</v>
      </c>
      <c r="G1872" s="2">
        <f t="shared" si="116"/>
        <v>78</v>
      </c>
    </row>
    <row r="1873" spans="1:7">
      <c r="A1873" s="2">
        <v>1871</v>
      </c>
      <c r="B1873" s="98">
        <f t="shared" si="117"/>
        <v>12.9765172523293</v>
      </c>
      <c r="C1873" s="98">
        <v>0.08</v>
      </c>
      <c r="D1873" s="2">
        <v>1871</v>
      </c>
      <c r="E1873" s="2">
        <f t="shared" si="118"/>
        <v>80</v>
      </c>
      <c r="F1873" s="2">
        <f t="shared" si="119"/>
        <v>80</v>
      </c>
      <c r="G1873" s="2">
        <f t="shared" si="116"/>
        <v>78</v>
      </c>
    </row>
    <row r="1874" spans="1:7">
      <c r="A1874" s="2">
        <v>1872</v>
      </c>
      <c r="B1874" s="98">
        <f t="shared" si="117"/>
        <v>12.979984591670362</v>
      </c>
      <c r="C1874" s="98">
        <v>0.08</v>
      </c>
      <c r="D1874" s="2">
        <v>1872</v>
      </c>
      <c r="E1874" s="2">
        <f t="shared" si="118"/>
        <v>80</v>
      </c>
      <c r="F1874" s="2">
        <f t="shared" si="119"/>
        <v>80</v>
      </c>
      <c r="G1874" s="2">
        <f t="shared" si="116"/>
        <v>78</v>
      </c>
    </row>
    <row r="1875" spans="1:7">
      <c r="A1875" s="2">
        <v>1873</v>
      </c>
      <c r="B1875" s="98">
        <f t="shared" si="117"/>
        <v>12.98345100502944</v>
      </c>
      <c r="C1875" s="98">
        <v>0.08</v>
      </c>
      <c r="D1875" s="2">
        <v>1873</v>
      </c>
      <c r="E1875" s="2">
        <f t="shared" si="118"/>
        <v>80</v>
      </c>
      <c r="F1875" s="2">
        <f t="shared" si="119"/>
        <v>80</v>
      </c>
      <c r="G1875" s="2">
        <f t="shared" si="116"/>
        <v>78</v>
      </c>
    </row>
    <row r="1876" spans="1:7">
      <c r="A1876" s="2">
        <v>1874</v>
      </c>
      <c r="B1876" s="98">
        <f t="shared" si="117"/>
        <v>12.986916493148017</v>
      </c>
      <c r="C1876" s="98">
        <v>0.08</v>
      </c>
      <c r="D1876" s="2">
        <v>1874</v>
      </c>
      <c r="E1876" s="2">
        <f t="shared" si="118"/>
        <v>80</v>
      </c>
      <c r="F1876" s="2">
        <f t="shared" si="119"/>
        <v>80</v>
      </c>
      <c r="G1876" s="2">
        <f t="shared" si="116"/>
        <v>78</v>
      </c>
    </row>
    <row r="1877" spans="1:7">
      <c r="A1877" s="2">
        <v>1875</v>
      </c>
      <c r="B1877" s="98">
        <f t="shared" si="117"/>
        <v>12.990381056766578</v>
      </c>
      <c r="C1877" s="98">
        <v>0.08</v>
      </c>
      <c r="D1877" s="2">
        <v>1875</v>
      </c>
      <c r="E1877" s="2">
        <f t="shared" si="118"/>
        <v>80</v>
      </c>
      <c r="F1877" s="2">
        <f t="shared" si="119"/>
        <v>80</v>
      </c>
      <c r="G1877" s="2">
        <f t="shared" si="116"/>
        <v>78</v>
      </c>
    </row>
    <row r="1878" spans="1:7">
      <c r="A1878" s="2">
        <v>1876</v>
      </c>
      <c r="B1878" s="98">
        <f t="shared" si="117"/>
        <v>12.993844696624627</v>
      </c>
      <c r="C1878" s="98">
        <v>0.08</v>
      </c>
      <c r="D1878" s="2">
        <v>1876</v>
      </c>
      <c r="E1878" s="2">
        <f t="shared" si="118"/>
        <v>80</v>
      </c>
      <c r="F1878" s="2">
        <f t="shared" si="119"/>
        <v>80</v>
      </c>
      <c r="G1878" s="2">
        <f t="shared" si="116"/>
        <v>78</v>
      </c>
    </row>
    <row r="1879" spans="1:7">
      <c r="A1879" s="2">
        <v>1877</v>
      </c>
      <c r="B1879" s="98">
        <f t="shared" si="117"/>
        <v>12.99730741346068</v>
      </c>
      <c r="C1879" s="98">
        <v>0.08</v>
      </c>
      <c r="D1879" s="2">
        <v>1877</v>
      </c>
      <c r="E1879" s="2">
        <f t="shared" si="118"/>
        <v>80</v>
      </c>
      <c r="F1879" s="2">
        <f t="shared" si="119"/>
        <v>80</v>
      </c>
      <c r="G1879" s="2">
        <f t="shared" si="116"/>
        <v>78</v>
      </c>
    </row>
    <row r="1880" spans="1:7">
      <c r="A1880" s="2">
        <v>1878</v>
      </c>
      <c r="B1880" s="98">
        <f t="shared" si="117"/>
        <v>13.000769208012271</v>
      </c>
      <c r="C1880" s="98">
        <v>0.08</v>
      </c>
      <c r="D1880" s="2">
        <v>1878</v>
      </c>
      <c r="E1880" s="2">
        <f t="shared" si="118"/>
        <v>80</v>
      </c>
      <c r="F1880" s="2">
        <f t="shared" si="119"/>
        <v>80</v>
      </c>
      <c r="G1880" s="2">
        <f t="shared" si="116"/>
        <v>78</v>
      </c>
    </row>
    <row r="1881" spans="1:7">
      <c r="A1881" s="2">
        <v>1879</v>
      </c>
      <c r="B1881" s="98">
        <f t="shared" si="117"/>
        <v>13.004230081015946</v>
      </c>
      <c r="C1881" s="98">
        <v>0.08</v>
      </c>
      <c r="D1881" s="2">
        <v>1879</v>
      </c>
      <c r="E1881" s="2">
        <f t="shared" si="118"/>
        <v>80</v>
      </c>
      <c r="F1881" s="2">
        <f t="shared" si="119"/>
        <v>80</v>
      </c>
      <c r="G1881" s="2">
        <f t="shared" si="116"/>
        <v>78</v>
      </c>
    </row>
    <row r="1882" spans="1:7">
      <c r="A1882" s="2">
        <v>1880</v>
      </c>
      <c r="B1882" s="98">
        <f t="shared" si="117"/>
        <v>13.007690033207281</v>
      </c>
      <c r="C1882" s="98">
        <v>0.08</v>
      </c>
      <c r="D1882" s="2">
        <v>1880</v>
      </c>
      <c r="E1882" s="2">
        <f t="shared" si="118"/>
        <v>80</v>
      </c>
      <c r="F1882" s="2">
        <f t="shared" si="119"/>
        <v>80</v>
      </c>
      <c r="G1882" s="2">
        <f t="shared" si="116"/>
        <v>78</v>
      </c>
    </row>
    <row r="1883" spans="1:7">
      <c r="A1883" s="2">
        <v>1881</v>
      </c>
      <c r="B1883" s="98">
        <f t="shared" si="117"/>
        <v>13.011149065320865</v>
      </c>
      <c r="C1883" s="98">
        <v>0.08</v>
      </c>
      <c r="D1883" s="2">
        <v>1881</v>
      </c>
      <c r="E1883" s="2">
        <f t="shared" si="118"/>
        <v>80</v>
      </c>
      <c r="F1883" s="2">
        <f t="shared" si="119"/>
        <v>80</v>
      </c>
      <c r="G1883" s="2">
        <f t="shared" si="116"/>
        <v>78</v>
      </c>
    </row>
    <row r="1884" spans="1:7">
      <c r="A1884" s="2">
        <v>1882</v>
      </c>
      <c r="B1884" s="98">
        <f t="shared" si="117"/>
        <v>13.014607178090317</v>
      </c>
      <c r="C1884" s="98">
        <v>0.08</v>
      </c>
      <c r="D1884" s="2">
        <v>1882</v>
      </c>
      <c r="E1884" s="2">
        <f t="shared" si="118"/>
        <v>80</v>
      </c>
      <c r="F1884" s="2">
        <f t="shared" si="119"/>
        <v>80</v>
      </c>
      <c r="G1884" s="2">
        <f t="shared" si="116"/>
        <v>78</v>
      </c>
    </row>
    <row r="1885" spans="1:7">
      <c r="A1885" s="2">
        <v>1883</v>
      </c>
      <c r="B1885" s="98">
        <f t="shared" si="117"/>
        <v>13.018064372248279</v>
      </c>
      <c r="C1885" s="98">
        <v>0.08</v>
      </c>
      <c r="D1885" s="2">
        <v>1883</v>
      </c>
      <c r="E1885" s="2">
        <f t="shared" si="118"/>
        <v>80</v>
      </c>
      <c r="F1885" s="2">
        <f t="shared" si="119"/>
        <v>80</v>
      </c>
      <c r="G1885" s="2">
        <f t="shared" si="116"/>
        <v>79</v>
      </c>
    </row>
    <row r="1886" spans="1:7">
      <c r="A1886" s="2">
        <v>1884</v>
      </c>
      <c r="B1886" s="98">
        <f t="shared" si="117"/>
        <v>13.021520648526424</v>
      </c>
      <c r="C1886" s="98">
        <v>0.08</v>
      </c>
      <c r="D1886" s="2">
        <v>1884</v>
      </c>
      <c r="E1886" s="2">
        <f t="shared" si="118"/>
        <v>80</v>
      </c>
      <c r="F1886" s="2">
        <f t="shared" si="119"/>
        <v>80</v>
      </c>
      <c r="G1886" s="2">
        <f t="shared" si="116"/>
        <v>79</v>
      </c>
    </row>
    <row r="1887" spans="1:7">
      <c r="A1887" s="2">
        <v>1885</v>
      </c>
      <c r="B1887" s="98">
        <f t="shared" si="117"/>
        <v>13.024976007655447</v>
      </c>
      <c r="C1887" s="98">
        <v>0.08</v>
      </c>
      <c r="D1887" s="2">
        <v>1885</v>
      </c>
      <c r="E1887" s="2">
        <f t="shared" si="118"/>
        <v>80</v>
      </c>
      <c r="F1887" s="2">
        <f t="shared" si="119"/>
        <v>80</v>
      </c>
      <c r="G1887" s="2">
        <f t="shared" si="116"/>
        <v>79</v>
      </c>
    </row>
    <row r="1888" spans="1:7">
      <c r="A1888" s="2">
        <v>1886</v>
      </c>
      <c r="B1888" s="98">
        <f t="shared" si="117"/>
        <v>13.028430450365079</v>
      </c>
      <c r="C1888" s="98">
        <v>0.08</v>
      </c>
      <c r="D1888" s="2">
        <v>1886</v>
      </c>
      <c r="E1888" s="2">
        <f t="shared" si="118"/>
        <v>80</v>
      </c>
      <c r="F1888" s="2">
        <f t="shared" si="119"/>
        <v>80</v>
      </c>
      <c r="G1888" s="2">
        <f t="shared" si="116"/>
        <v>79</v>
      </c>
    </row>
    <row r="1889" spans="1:7">
      <c r="A1889" s="2">
        <v>1887</v>
      </c>
      <c r="B1889" s="98">
        <f t="shared" si="117"/>
        <v>13.031883977384084</v>
      </c>
      <c r="C1889" s="98">
        <v>0.08</v>
      </c>
      <c r="D1889" s="2">
        <v>1887</v>
      </c>
      <c r="E1889" s="2">
        <f t="shared" si="118"/>
        <v>80</v>
      </c>
      <c r="F1889" s="2">
        <f t="shared" si="119"/>
        <v>80</v>
      </c>
      <c r="G1889" s="2">
        <f t="shared" si="116"/>
        <v>79</v>
      </c>
    </row>
    <row r="1890" spans="1:7">
      <c r="A1890" s="2">
        <v>1888</v>
      </c>
      <c r="B1890" s="98">
        <f t="shared" si="117"/>
        <v>13.035336589440258</v>
      </c>
      <c r="C1890" s="98">
        <v>0.08</v>
      </c>
      <c r="D1890" s="2">
        <v>1888</v>
      </c>
      <c r="E1890" s="2">
        <f t="shared" si="118"/>
        <v>80</v>
      </c>
      <c r="F1890" s="2">
        <f t="shared" si="119"/>
        <v>80</v>
      </c>
      <c r="G1890" s="2">
        <f t="shared" si="116"/>
        <v>79</v>
      </c>
    </row>
    <row r="1891" spans="1:7">
      <c r="A1891" s="2">
        <v>1889</v>
      </c>
      <c r="B1891" s="98">
        <f t="shared" si="117"/>
        <v>13.038788287260438</v>
      </c>
      <c r="C1891" s="98">
        <v>0.08</v>
      </c>
      <c r="D1891" s="2">
        <v>1889</v>
      </c>
      <c r="E1891" s="2">
        <f t="shared" si="118"/>
        <v>80</v>
      </c>
      <c r="F1891" s="2">
        <f t="shared" si="119"/>
        <v>80</v>
      </c>
      <c r="G1891" s="2">
        <f t="shared" si="116"/>
        <v>79</v>
      </c>
    </row>
    <row r="1892" spans="1:7">
      <c r="A1892" s="2">
        <v>1890</v>
      </c>
      <c r="B1892" s="98">
        <f t="shared" si="117"/>
        <v>13.042239071570494</v>
      </c>
      <c r="C1892" s="98">
        <v>0.08</v>
      </c>
      <c r="D1892" s="2">
        <v>1890</v>
      </c>
      <c r="E1892" s="2">
        <f t="shared" si="118"/>
        <v>80</v>
      </c>
      <c r="F1892" s="2">
        <f t="shared" si="119"/>
        <v>80</v>
      </c>
      <c r="G1892" s="2">
        <f t="shared" si="116"/>
        <v>79</v>
      </c>
    </row>
    <row r="1893" spans="1:7">
      <c r="A1893" s="2">
        <v>1891</v>
      </c>
      <c r="B1893" s="98">
        <f t="shared" si="117"/>
        <v>13.045688943095339</v>
      </c>
      <c r="C1893" s="98">
        <v>0.08</v>
      </c>
      <c r="D1893" s="2">
        <v>1891</v>
      </c>
      <c r="E1893" s="2">
        <f t="shared" si="118"/>
        <v>80</v>
      </c>
      <c r="F1893" s="2">
        <f t="shared" si="119"/>
        <v>80</v>
      </c>
      <c r="G1893" s="2">
        <f t="shared" si="116"/>
        <v>79</v>
      </c>
    </row>
    <row r="1894" spans="1:7">
      <c r="A1894" s="2">
        <v>1892</v>
      </c>
      <c r="B1894" s="98">
        <f t="shared" si="117"/>
        <v>13.049137902558927</v>
      </c>
      <c r="C1894" s="98">
        <v>0.08</v>
      </c>
      <c r="D1894" s="2">
        <v>1892</v>
      </c>
      <c r="E1894" s="2">
        <f t="shared" si="118"/>
        <v>80</v>
      </c>
      <c r="F1894" s="2">
        <f t="shared" si="119"/>
        <v>80</v>
      </c>
      <c r="G1894" s="2">
        <f t="shared" si="116"/>
        <v>79</v>
      </c>
    </row>
    <row r="1895" spans="1:7">
      <c r="A1895" s="2">
        <v>1893</v>
      </c>
      <c r="B1895" s="98">
        <f t="shared" si="117"/>
        <v>13.052585950684255</v>
      </c>
      <c r="C1895" s="98">
        <v>0.08</v>
      </c>
      <c r="D1895" s="2">
        <v>1893</v>
      </c>
      <c r="E1895" s="2">
        <f t="shared" si="118"/>
        <v>80</v>
      </c>
      <c r="F1895" s="2">
        <f t="shared" si="119"/>
        <v>80</v>
      </c>
      <c r="G1895" s="2">
        <f t="shared" si="116"/>
        <v>79</v>
      </c>
    </row>
    <row r="1896" spans="1:7">
      <c r="A1896" s="2">
        <v>1894</v>
      </c>
      <c r="B1896" s="98">
        <f t="shared" si="117"/>
        <v>13.056033088193365</v>
      </c>
      <c r="C1896" s="98">
        <v>0.08</v>
      </c>
      <c r="D1896" s="2">
        <v>1894</v>
      </c>
      <c r="E1896" s="2">
        <f t="shared" si="118"/>
        <v>80</v>
      </c>
      <c r="F1896" s="2">
        <f t="shared" si="119"/>
        <v>80</v>
      </c>
      <c r="G1896" s="2">
        <f t="shared" si="116"/>
        <v>79</v>
      </c>
    </row>
    <row r="1897" spans="1:7">
      <c r="A1897" s="2">
        <v>1895</v>
      </c>
      <c r="B1897" s="98">
        <f t="shared" si="117"/>
        <v>13.05947931580735</v>
      </c>
      <c r="C1897" s="98">
        <v>0.08</v>
      </c>
      <c r="D1897" s="2">
        <v>1895</v>
      </c>
      <c r="E1897" s="2">
        <f t="shared" si="118"/>
        <v>80</v>
      </c>
      <c r="F1897" s="2">
        <f t="shared" si="119"/>
        <v>80</v>
      </c>
      <c r="G1897" s="2">
        <f t="shared" si="116"/>
        <v>79</v>
      </c>
    </row>
    <row r="1898" spans="1:7">
      <c r="A1898" s="2">
        <v>1896</v>
      </c>
      <c r="B1898" s="98">
        <f t="shared" si="117"/>
        <v>13.062924634246343</v>
      </c>
      <c r="C1898" s="98">
        <v>0.08</v>
      </c>
      <c r="D1898" s="2">
        <v>1896</v>
      </c>
      <c r="E1898" s="2">
        <f t="shared" si="118"/>
        <v>80</v>
      </c>
      <c r="F1898" s="2">
        <f t="shared" si="119"/>
        <v>80</v>
      </c>
      <c r="G1898" s="2">
        <f t="shared" si="116"/>
        <v>79</v>
      </c>
    </row>
    <row r="1899" spans="1:7">
      <c r="A1899" s="2">
        <v>1897</v>
      </c>
      <c r="B1899" s="98">
        <f t="shared" si="117"/>
        <v>13.066369044229539</v>
      </c>
      <c r="C1899" s="98">
        <v>0.08</v>
      </c>
      <c r="D1899" s="2">
        <v>1897</v>
      </c>
      <c r="E1899" s="2">
        <f t="shared" si="118"/>
        <v>80</v>
      </c>
      <c r="F1899" s="2">
        <f t="shared" si="119"/>
        <v>80</v>
      </c>
      <c r="G1899" s="2">
        <f t="shared" ref="G1899:G1962" si="120">ROUNDUP(1000*((B1899/1000)/(55.934*C1899^0.571))^(1/2.714),0)</f>
        <v>79</v>
      </c>
    </row>
    <row r="1900" spans="1:7">
      <c r="A1900" s="2">
        <v>1898</v>
      </c>
      <c r="B1900" s="98">
        <f t="shared" si="117"/>
        <v>13.069812546475179</v>
      </c>
      <c r="C1900" s="98">
        <v>0.08</v>
      </c>
      <c r="D1900" s="2">
        <v>1898</v>
      </c>
      <c r="E1900" s="2">
        <f t="shared" si="118"/>
        <v>80</v>
      </c>
      <c r="F1900" s="2">
        <f t="shared" si="119"/>
        <v>80</v>
      </c>
      <c r="G1900" s="2">
        <f t="shared" si="120"/>
        <v>79</v>
      </c>
    </row>
    <row r="1901" spans="1:7">
      <c r="A1901" s="2">
        <v>1899</v>
      </c>
      <c r="B1901" s="98">
        <f t="shared" si="117"/>
        <v>13.073255141700555</v>
      </c>
      <c r="C1901" s="98">
        <v>0.08</v>
      </c>
      <c r="D1901" s="2">
        <v>1899</v>
      </c>
      <c r="E1901" s="2">
        <f t="shared" si="118"/>
        <v>80</v>
      </c>
      <c r="F1901" s="2">
        <f t="shared" si="119"/>
        <v>80</v>
      </c>
      <c r="G1901" s="2">
        <f t="shared" si="120"/>
        <v>79</v>
      </c>
    </row>
    <row r="1902" spans="1:7">
      <c r="A1902" s="2">
        <v>1900</v>
      </c>
      <c r="B1902" s="98">
        <f t="shared" si="117"/>
        <v>13.076696830622021</v>
      </c>
      <c r="C1902" s="98">
        <v>0.08</v>
      </c>
      <c r="D1902" s="2">
        <v>1900</v>
      </c>
      <c r="E1902" s="2">
        <f t="shared" si="118"/>
        <v>80</v>
      </c>
      <c r="F1902" s="2">
        <f t="shared" si="119"/>
        <v>80</v>
      </c>
      <c r="G1902" s="2">
        <f t="shared" si="120"/>
        <v>79</v>
      </c>
    </row>
    <row r="1903" spans="1:7">
      <c r="A1903" s="2">
        <v>1901</v>
      </c>
      <c r="B1903" s="98">
        <f t="shared" si="117"/>
        <v>13.080137613954983</v>
      </c>
      <c r="C1903" s="98">
        <v>0.08</v>
      </c>
      <c r="D1903" s="2">
        <v>1901</v>
      </c>
      <c r="E1903" s="2">
        <f t="shared" si="118"/>
        <v>80</v>
      </c>
      <c r="F1903" s="2">
        <f t="shared" si="119"/>
        <v>80</v>
      </c>
      <c r="G1903" s="2">
        <f t="shared" si="120"/>
        <v>79</v>
      </c>
    </row>
    <row r="1904" spans="1:7">
      <c r="A1904" s="2">
        <v>1902</v>
      </c>
      <c r="B1904" s="98">
        <f t="shared" si="117"/>
        <v>13.083577492413914</v>
      </c>
      <c r="C1904" s="98">
        <v>0.08</v>
      </c>
      <c r="D1904" s="2">
        <v>1902</v>
      </c>
      <c r="E1904" s="2">
        <f t="shared" si="118"/>
        <v>80</v>
      </c>
      <c r="F1904" s="2">
        <f t="shared" si="119"/>
        <v>80</v>
      </c>
      <c r="G1904" s="2">
        <f t="shared" si="120"/>
        <v>79</v>
      </c>
    </row>
    <row r="1905" spans="1:7">
      <c r="A1905" s="2">
        <v>1903</v>
      </c>
      <c r="B1905" s="98">
        <f t="shared" si="117"/>
        <v>13.087016466712342</v>
      </c>
      <c r="C1905" s="98">
        <v>0.08</v>
      </c>
      <c r="D1905" s="2">
        <v>1903</v>
      </c>
      <c r="E1905" s="2">
        <f t="shared" si="118"/>
        <v>80</v>
      </c>
      <c r="F1905" s="2">
        <f t="shared" si="119"/>
        <v>80</v>
      </c>
      <c r="G1905" s="2">
        <f t="shared" si="120"/>
        <v>79</v>
      </c>
    </row>
    <row r="1906" spans="1:7">
      <c r="A1906" s="2">
        <v>1904</v>
      </c>
      <c r="B1906" s="98">
        <f t="shared" si="117"/>
        <v>13.090454537562856</v>
      </c>
      <c r="C1906" s="98">
        <v>0.08</v>
      </c>
      <c r="D1906" s="2">
        <v>1904</v>
      </c>
      <c r="E1906" s="2">
        <f t="shared" si="118"/>
        <v>80</v>
      </c>
      <c r="F1906" s="2">
        <f t="shared" si="119"/>
        <v>80</v>
      </c>
      <c r="G1906" s="2">
        <f t="shared" si="120"/>
        <v>79</v>
      </c>
    </row>
    <row r="1907" spans="1:7">
      <c r="A1907" s="2">
        <v>1905</v>
      </c>
      <c r="B1907" s="98">
        <f t="shared" si="117"/>
        <v>13.093891705677118</v>
      </c>
      <c r="C1907" s="98">
        <v>0.08</v>
      </c>
      <c r="D1907" s="2">
        <v>1905</v>
      </c>
      <c r="E1907" s="2">
        <f t="shared" si="118"/>
        <v>80</v>
      </c>
      <c r="F1907" s="2">
        <f t="shared" si="119"/>
        <v>80</v>
      </c>
      <c r="G1907" s="2">
        <f t="shared" si="120"/>
        <v>79</v>
      </c>
    </row>
    <row r="1908" spans="1:7">
      <c r="A1908" s="2">
        <v>1906</v>
      </c>
      <c r="B1908" s="98">
        <f t="shared" si="117"/>
        <v>13.097327971765843</v>
      </c>
      <c r="C1908" s="98">
        <v>0.08</v>
      </c>
      <c r="D1908" s="2">
        <v>1906</v>
      </c>
      <c r="E1908" s="2">
        <f t="shared" si="118"/>
        <v>80</v>
      </c>
      <c r="F1908" s="2">
        <f t="shared" si="119"/>
        <v>80</v>
      </c>
      <c r="G1908" s="2">
        <f t="shared" si="120"/>
        <v>79</v>
      </c>
    </row>
    <row r="1909" spans="1:7">
      <c r="A1909" s="2">
        <v>1907</v>
      </c>
      <c r="B1909" s="98">
        <f t="shared" si="117"/>
        <v>13.100763336538828</v>
      </c>
      <c r="C1909" s="98">
        <v>0.08</v>
      </c>
      <c r="D1909" s="2">
        <v>1907</v>
      </c>
      <c r="E1909" s="2">
        <f t="shared" si="118"/>
        <v>80</v>
      </c>
      <c r="F1909" s="2">
        <f t="shared" si="119"/>
        <v>80</v>
      </c>
      <c r="G1909" s="2">
        <f t="shared" si="120"/>
        <v>79</v>
      </c>
    </row>
    <row r="1910" spans="1:7">
      <c r="A1910" s="2">
        <v>1908</v>
      </c>
      <c r="B1910" s="98">
        <f t="shared" si="117"/>
        <v>13.104197800704933</v>
      </c>
      <c r="C1910" s="98">
        <v>0.08</v>
      </c>
      <c r="D1910" s="2">
        <v>1908</v>
      </c>
      <c r="E1910" s="2">
        <f t="shared" si="118"/>
        <v>80</v>
      </c>
      <c r="F1910" s="2">
        <f t="shared" si="119"/>
        <v>80</v>
      </c>
      <c r="G1910" s="2">
        <f t="shared" si="120"/>
        <v>79</v>
      </c>
    </row>
    <row r="1911" spans="1:7">
      <c r="A1911" s="2">
        <v>1909</v>
      </c>
      <c r="B1911" s="98">
        <f t="shared" si="117"/>
        <v>13.107631364972088</v>
      </c>
      <c r="C1911" s="98">
        <v>0.08</v>
      </c>
      <c r="D1911" s="2">
        <v>1909</v>
      </c>
      <c r="E1911" s="2">
        <f t="shared" si="118"/>
        <v>80</v>
      </c>
      <c r="F1911" s="2">
        <f t="shared" si="119"/>
        <v>80</v>
      </c>
      <c r="G1911" s="2">
        <f t="shared" si="120"/>
        <v>79</v>
      </c>
    </row>
    <row r="1912" spans="1:7">
      <c r="A1912" s="2">
        <v>1910</v>
      </c>
      <c r="B1912" s="98">
        <f t="shared" si="117"/>
        <v>13.111064030047295</v>
      </c>
      <c r="C1912" s="98">
        <v>0.08</v>
      </c>
      <c r="D1912" s="2">
        <v>1910</v>
      </c>
      <c r="E1912" s="2">
        <f t="shared" si="118"/>
        <v>80</v>
      </c>
      <c r="F1912" s="2">
        <f t="shared" si="119"/>
        <v>80</v>
      </c>
      <c r="G1912" s="2">
        <f t="shared" si="120"/>
        <v>79</v>
      </c>
    </row>
    <row r="1913" spans="1:7">
      <c r="A1913" s="2">
        <v>1911</v>
      </c>
      <c r="B1913" s="98">
        <f t="shared" si="117"/>
        <v>13.114495796636637</v>
      </c>
      <c r="C1913" s="98">
        <v>0.08</v>
      </c>
      <c r="D1913" s="2">
        <v>1911</v>
      </c>
      <c r="E1913" s="2">
        <f t="shared" si="118"/>
        <v>80</v>
      </c>
      <c r="F1913" s="2">
        <f t="shared" si="119"/>
        <v>80</v>
      </c>
      <c r="G1913" s="2">
        <f t="shared" si="120"/>
        <v>79</v>
      </c>
    </row>
    <row r="1914" spans="1:7">
      <c r="A1914" s="2">
        <v>1912</v>
      </c>
      <c r="B1914" s="98">
        <f t="shared" si="117"/>
        <v>13.117926665445268</v>
      </c>
      <c r="C1914" s="98">
        <v>0.08</v>
      </c>
      <c r="D1914" s="2">
        <v>1912</v>
      </c>
      <c r="E1914" s="2">
        <f t="shared" si="118"/>
        <v>80</v>
      </c>
      <c r="F1914" s="2">
        <f t="shared" si="119"/>
        <v>80</v>
      </c>
      <c r="G1914" s="2">
        <f t="shared" si="120"/>
        <v>79</v>
      </c>
    </row>
    <row r="1915" spans="1:7">
      <c r="A1915" s="2">
        <v>1913</v>
      </c>
      <c r="B1915" s="98">
        <f t="shared" si="117"/>
        <v>13.121356637177422</v>
      </c>
      <c r="C1915" s="98">
        <v>0.08</v>
      </c>
      <c r="D1915" s="2">
        <v>1913</v>
      </c>
      <c r="E1915" s="2">
        <f t="shared" si="118"/>
        <v>80</v>
      </c>
      <c r="F1915" s="2">
        <f t="shared" si="119"/>
        <v>80</v>
      </c>
      <c r="G1915" s="2">
        <f t="shared" si="120"/>
        <v>79</v>
      </c>
    </row>
    <row r="1916" spans="1:7">
      <c r="A1916" s="2">
        <v>1914</v>
      </c>
      <c r="B1916" s="98">
        <f t="shared" si="117"/>
        <v>13.124785712536413</v>
      </c>
      <c r="C1916" s="98">
        <v>0.08</v>
      </c>
      <c r="D1916" s="2">
        <v>1914</v>
      </c>
      <c r="E1916" s="2">
        <f t="shared" si="118"/>
        <v>80</v>
      </c>
      <c r="F1916" s="2">
        <f t="shared" si="119"/>
        <v>80</v>
      </c>
      <c r="G1916" s="2">
        <f t="shared" si="120"/>
        <v>79</v>
      </c>
    </row>
    <row r="1917" spans="1:7">
      <c r="A1917" s="2">
        <v>1915</v>
      </c>
      <c r="B1917" s="98">
        <f t="shared" si="117"/>
        <v>13.12821389222464</v>
      </c>
      <c r="C1917" s="98">
        <v>0.08</v>
      </c>
      <c r="D1917" s="2">
        <v>1915</v>
      </c>
      <c r="E1917" s="2">
        <f t="shared" si="118"/>
        <v>80</v>
      </c>
      <c r="F1917" s="2">
        <f t="shared" si="119"/>
        <v>80</v>
      </c>
      <c r="G1917" s="2">
        <f t="shared" si="120"/>
        <v>79</v>
      </c>
    </row>
    <row r="1918" spans="1:7">
      <c r="A1918" s="2">
        <v>1916</v>
      </c>
      <c r="B1918" s="98">
        <f t="shared" si="117"/>
        <v>13.131641176943573</v>
      </c>
      <c r="C1918" s="98">
        <v>0.08</v>
      </c>
      <c r="D1918" s="2">
        <v>1916</v>
      </c>
      <c r="E1918" s="2">
        <f t="shared" si="118"/>
        <v>80</v>
      </c>
      <c r="F1918" s="2">
        <f t="shared" si="119"/>
        <v>80</v>
      </c>
      <c r="G1918" s="2">
        <f t="shared" si="120"/>
        <v>79</v>
      </c>
    </row>
    <row r="1919" spans="1:7">
      <c r="A1919" s="2">
        <v>1917</v>
      </c>
      <c r="B1919" s="98">
        <f t="shared" si="117"/>
        <v>13.135067567393781</v>
      </c>
      <c r="C1919" s="98">
        <v>0.08</v>
      </c>
      <c r="D1919" s="2">
        <v>1917</v>
      </c>
      <c r="E1919" s="2">
        <f t="shared" si="118"/>
        <v>80</v>
      </c>
      <c r="F1919" s="2">
        <f t="shared" si="119"/>
        <v>80</v>
      </c>
      <c r="G1919" s="2">
        <f t="shared" si="120"/>
        <v>79</v>
      </c>
    </row>
    <row r="1920" spans="1:7">
      <c r="A1920" s="2">
        <v>1918</v>
      </c>
      <c r="B1920" s="98">
        <f t="shared" si="117"/>
        <v>13.138493064274913</v>
      </c>
      <c r="C1920" s="98">
        <v>0.08</v>
      </c>
      <c r="D1920" s="2">
        <v>1918</v>
      </c>
      <c r="E1920" s="2">
        <f t="shared" si="118"/>
        <v>80</v>
      </c>
      <c r="F1920" s="2">
        <f t="shared" si="119"/>
        <v>80</v>
      </c>
      <c r="G1920" s="2">
        <f t="shared" si="120"/>
        <v>79</v>
      </c>
    </row>
    <row r="1921" spans="1:7">
      <c r="A1921" s="2">
        <v>1919</v>
      </c>
      <c r="B1921" s="98">
        <f t="shared" si="117"/>
        <v>13.141917668285705</v>
      </c>
      <c r="C1921" s="98">
        <v>0.08</v>
      </c>
      <c r="D1921" s="2">
        <v>1919</v>
      </c>
      <c r="E1921" s="2">
        <f t="shared" si="118"/>
        <v>80</v>
      </c>
      <c r="F1921" s="2">
        <f t="shared" si="119"/>
        <v>80</v>
      </c>
      <c r="G1921" s="2">
        <f t="shared" si="120"/>
        <v>79</v>
      </c>
    </row>
    <row r="1922" spans="1:7">
      <c r="A1922" s="2">
        <v>1920</v>
      </c>
      <c r="B1922" s="98">
        <f t="shared" si="117"/>
        <v>13.145341380123986</v>
      </c>
      <c r="C1922" s="98">
        <v>0.08</v>
      </c>
      <c r="D1922" s="2">
        <v>1920</v>
      </c>
      <c r="E1922" s="2">
        <f t="shared" si="118"/>
        <v>80</v>
      </c>
      <c r="F1922" s="2">
        <f t="shared" si="119"/>
        <v>80</v>
      </c>
      <c r="G1922" s="2">
        <f t="shared" si="120"/>
        <v>79</v>
      </c>
    </row>
    <row r="1923" spans="1:7">
      <c r="A1923" s="2">
        <v>1921</v>
      </c>
      <c r="B1923" s="98">
        <f t="shared" ref="B1923:B1986" si="121">0.3*SQRT(A1923)</f>
        <v>13.148764200486676</v>
      </c>
      <c r="C1923" s="98">
        <v>0.08</v>
      </c>
      <c r="D1923" s="2">
        <v>1921</v>
      </c>
      <c r="E1923" s="2">
        <f t="shared" ref="E1923:E1986" si="122">IF(A1923&lt;0.4,15,IF(A1923&lt;3,20,IF(A1923&lt;15,25,IF(A1923&lt;43,32,IF(A1923&lt;100,40,IF(A1923&lt;450,50,IF(A1923&lt;1300,65,IF(A1923&lt;3500,80,IF(A1923&lt;12000,100)))))))))</f>
        <v>80</v>
      </c>
      <c r="F1923" s="2">
        <f t="shared" si="119"/>
        <v>80</v>
      </c>
      <c r="G1923" s="2">
        <f t="shared" si="120"/>
        <v>79</v>
      </c>
    </row>
    <row r="1924" spans="1:7">
      <c r="A1924" s="2">
        <v>1922</v>
      </c>
      <c r="B1924" s="98">
        <f t="shared" si="121"/>
        <v>13.152186130069783</v>
      </c>
      <c r="C1924" s="98">
        <v>0.08</v>
      </c>
      <c r="D1924" s="2">
        <v>1922</v>
      </c>
      <c r="E1924" s="2">
        <f t="shared" si="122"/>
        <v>80</v>
      </c>
      <c r="F1924" s="2">
        <f t="shared" ref="F1924:F1987" si="123">IF(G1924&lt;15,15,IF(G1924&lt;20,20,IF(G1924&lt;=25,25,IF(G1924&lt;=32,32,IF(G1924&lt;=40,40,IF(G1924&lt;=50,50,IF(G1924&lt;=65,65,IF(G1924&lt;=80,80,IF(G1924&lt;=100,100)))))))))</f>
        <v>80</v>
      </c>
      <c r="G1924" s="2">
        <f t="shared" si="120"/>
        <v>79</v>
      </c>
    </row>
    <row r="1925" spans="1:7">
      <c r="A1925" s="2">
        <v>1923</v>
      </c>
      <c r="B1925" s="98">
        <f t="shared" si="121"/>
        <v>13.15560716956842</v>
      </c>
      <c r="C1925" s="98">
        <v>0.08</v>
      </c>
      <c r="D1925" s="2">
        <v>1923</v>
      </c>
      <c r="E1925" s="2">
        <f t="shared" si="122"/>
        <v>80</v>
      </c>
      <c r="F1925" s="2">
        <f t="shared" si="123"/>
        <v>80</v>
      </c>
      <c r="G1925" s="2">
        <f t="shared" si="120"/>
        <v>79</v>
      </c>
    </row>
    <row r="1926" spans="1:7">
      <c r="A1926" s="2">
        <v>1924</v>
      </c>
      <c r="B1926" s="98">
        <f t="shared" si="121"/>
        <v>13.159027319676785</v>
      </c>
      <c r="C1926" s="98">
        <v>0.08</v>
      </c>
      <c r="D1926" s="2">
        <v>1924</v>
      </c>
      <c r="E1926" s="2">
        <f t="shared" si="122"/>
        <v>80</v>
      </c>
      <c r="F1926" s="2">
        <f t="shared" si="123"/>
        <v>80</v>
      </c>
      <c r="G1926" s="2">
        <f t="shared" si="120"/>
        <v>79</v>
      </c>
    </row>
    <row r="1927" spans="1:7">
      <c r="A1927" s="2">
        <v>1925</v>
      </c>
      <c r="B1927" s="98">
        <f t="shared" si="121"/>
        <v>13.162446581088181</v>
      </c>
      <c r="C1927" s="98">
        <v>0.08</v>
      </c>
      <c r="D1927" s="2">
        <v>1925</v>
      </c>
      <c r="E1927" s="2">
        <f t="shared" si="122"/>
        <v>80</v>
      </c>
      <c r="F1927" s="2">
        <f t="shared" si="123"/>
        <v>80</v>
      </c>
      <c r="G1927" s="2">
        <f t="shared" si="120"/>
        <v>79</v>
      </c>
    </row>
    <row r="1928" spans="1:7">
      <c r="A1928" s="2">
        <v>1926</v>
      </c>
      <c r="B1928" s="98">
        <f t="shared" si="121"/>
        <v>13.165864954495014</v>
      </c>
      <c r="C1928" s="98">
        <v>0.08</v>
      </c>
      <c r="D1928" s="2">
        <v>1926</v>
      </c>
      <c r="E1928" s="2">
        <f t="shared" si="122"/>
        <v>80</v>
      </c>
      <c r="F1928" s="2">
        <f t="shared" si="123"/>
        <v>80</v>
      </c>
      <c r="G1928" s="2">
        <f t="shared" si="120"/>
        <v>79</v>
      </c>
    </row>
    <row r="1929" spans="1:7">
      <c r="A1929" s="2">
        <v>1927</v>
      </c>
      <c r="B1929" s="98">
        <f t="shared" si="121"/>
        <v>13.169282440588782</v>
      </c>
      <c r="C1929" s="98">
        <v>0.08</v>
      </c>
      <c r="D1929" s="2">
        <v>1927</v>
      </c>
      <c r="E1929" s="2">
        <f t="shared" si="122"/>
        <v>80</v>
      </c>
      <c r="F1929" s="2">
        <f t="shared" si="123"/>
        <v>80</v>
      </c>
      <c r="G1929" s="2">
        <f t="shared" si="120"/>
        <v>79</v>
      </c>
    </row>
    <row r="1930" spans="1:7">
      <c r="A1930" s="2">
        <v>1928</v>
      </c>
      <c r="B1930" s="98">
        <f t="shared" si="121"/>
        <v>13.17269904006009</v>
      </c>
      <c r="C1930" s="98">
        <v>0.08</v>
      </c>
      <c r="D1930" s="2">
        <v>1928</v>
      </c>
      <c r="E1930" s="2">
        <f t="shared" si="122"/>
        <v>80</v>
      </c>
      <c r="F1930" s="2">
        <f t="shared" si="123"/>
        <v>80</v>
      </c>
      <c r="G1930" s="2">
        <f t="shared" si="120"/>
        <v>79</v>
      </c>
    </row>
    <row r="1931" spans="1:7">
      <c r="A1931" s="2">
        <v>1929</v>
      </c>
      <c r="B1931" s="98">
        <f t="shared" si="121"/>
        <v>13.176114753598648</v>
      </c>
      <c r="C1931" s="98">
        <v>0.08</v>
      </c>
      <c r="D1931" s="2">
        <v>1929</v>
      </c>
      <c r="E1931" s="2">
        <f t="shared" si="122"/>
        <v>80</v>
      </c>
      <c r="F1931" s="2">
        <f t="shared" si="123"/>
        <v>80</v>
      </c>
      <c r="G1931" s="2">
        <f t="shared" si="120"/>
        <v>79</v>
      </c>
    </row>
    <row r="1932" spans="1:7">
      <c r="A1932" s="2">
        <v>1930</v>
      </c>
      <c r="B1932" s="98">
        <f t="shared" si="121"/>
        <v>13.179529581893277</v>
      </c>
      <c r="C1932" s="98">
        <v>0.08</v>
      </c>
      <c r="D1932" s="2">
        <v>1930</v>
      </c>
      <c r="E1932" s="2">
        <f t="shared" si="122"/>
        <v>80</v>
      </c>
      <c r="F1932" s="2">
        <f t="shared" si="123"/>
        <v>80</v>
      </c>
      <c r="G1932" s="2">
        <f t="shared" si="120"/>
        <v>79</v>
      </c>
    </row>
    <row r="1933" spans="1:7">
      <c r="A1933" s="2">
        <v>1931</v>
      </c>
      <c r="B1933" s="98">
        <f t="shared" si="121"/>
        <v>13.182943525631897</v>
      </c>
      <c r="C1933" s="98">
        <v>0.08</v>
      </c>
      <c r="D1933" s="2">
        <v>1931</v>
      </c>
      <c r="E1933" s="2">
        <f t="shared" si="122"/>
        <v>80</v>
      </c>
      <c r="F1933" s="2">
        <f t="shared" si="123"/>
        <v>80</v>
      </c>
      <c r="G1933" s="2">
        <f t="shared" si="120"/>
        <v>79</v>
      </c>
    </row>
    <row r="1934" spans="1:7">
      <c r="A1934" s="2">
        <v>1932</v>
      </c>
      <c r="B1934" s="98">
        <f t="shared" si="121"/>
        <v>13.186356585501546</v>
      </c>
      <c r="C1934" s="98">
        <v>0.08</v>
      </c>
      <c r="D1934" s="2">
        <v>1932</v>
      </c>
      <c r="E1934" s="2">
        <f t="shared" si="122"/>
        <v>80</v>
      </c>
      <c r="F1934" s="2">
        <f t="shared" si="123"/>
        <v>80</v>
      </c>
      <c r="G1934" s="2">
        <f t="shared" si="120"/>
        <v>79</v>
      </c>
    </row>
    <row r="1935" spans="1:7">
      <c r="A1935" s="2">
        <v>1933</v>
      </c>
      <c r="B1935" s="98">
        <f t="shared" si="121"/>
        <v>13.189768762188365</v>
      </c>
      <c r="C1935" s="98">
        <v>0.08</v>
      </c>
      <c r="D1935" s="2">
        <v>1933</v>
      </c>
      <c r="E1935" s="2">
        <f t="shared" si="122"/>
        <v>80</v>
      </c>
      <c r="F1935" s="2">
        <f t="shared" si="123"/>
        <v>80</v>
      </c>
      <c r="G1935" s="2">
        <f t="shared" si="120"/>
        <v>79</v>
      </c>
    </row>
    <row r="1936" spans="1:7">
      <c r="A1936" s="2">
        <v>1934</v>
      </c>
      <c r="B1936" s="98">
        <f t="shared" si="121"/>
        <v>13.193180056377614</v>
      </c>
      <c r="C1936" s="98">
        <v>0.08</v>
      </c>
      <c r="D1936" s="2">
        <v>1934</v>
      </c>
      <c r="E1936" s="2">
        <f t="shared" si="122"/>
        <v>80</v>
      </c>
      <c r="F1936" s="2">
        <f t="shared" si="123"/>
        <v>80</v>
      </c>
      <c r="G1936" s="2">
        <f t="shared" si="120"/>
        <v>79</v>
      </c>
    </row>
    <row r="1937" spans="1:7">
      <c r="A1937" s="2">
        <v>1935</v>
      </c>
      <c r="B1937" s="98">
        <f t="shared" si="121"/>
        <v>13.196590468753662</v>
      </c>
      <c r="C1937" s="98">
        <v>0.08</v>
      </c>
      <c r="D1937" s="2">
        <v>1935</v>
      </c>
      <c r="E1937" s="2">
        <f t="shared" si="122"/>
        <v>80</v>
      </c>
      <c r="F1937" s="2">
        <f t="shared" si="123"/>
        <v>80</v>
      </c>
      <c r="G1937" s="2">
        <f t="shared" si="120"/>
        <v>79</v>
      </c>
    </row>
    <row r="1938" spans="1:7">
      <c r="A1938" s="2">
        <v>1936</v>
      </c>
      <c r="B1938" s="98">
        <f t="shared" si="121"/>
        <v>13.2</v>
      </c>
      <c r="C1938" s="98">
        <v>0.08</v>
      </c>
      <c r="D1938" s="2">
        <v>1936</v>
      </c>
      <c r="E1938" s="2">
        <f t="shared" si="122"/>
        <v>80</v>
      </c>
      <c r="F1938" s="2">
        <f t="shared" si="123"/>
        <v>80</v>
      </c>
      <c r="G1938" s="2">
        <f t="shared" si="120"/>
        <v>79</v>
      </c>
    </row>
    <row r="1939" spans="1:7">
      <c r="A1939" s="2">
        <v>1937</v>
      </c>
      <c r="B1939" s="98">
        <f t="shared" si="121"/>
        <v>13.203408650799231</v>
      </c>
      <c r="C1939" s="98">
        <v>0.08</v>
      </c>
      <c r="D1939" s="2">
        <v>1937</v>
      </c>
      <c r="E1939" s="2">
        <f t="shared" si="122"/>
        <v>80</v>
      </c>
      <c r="F1939" s="2">
        <f t="shared" si="123"/>
        <v>80</v>
      </c>
      <c r="G1939" s="2">
        <f t="shared" si="120"/>
        <v>79</v>
      </c>
    </row>
    <row r="1940" spans="1:7">
      <c r="A1940" s="2">
        <v>1938</v>
      </c>
      <c r="B1940" s="98">
        <f t="shared" si="121"/>
        <v>13.206816421833084</v>
      </c>
      <c r="C1940" s="98">
        <v>0.08</v>
      </c>
      <c r="D1940" s="2">
        <v>1938</v>
      </c>
      <c r="E1940" s="2">
        <f t="shared" si="122"/>
        <v>80</v>
      </c>
      <c r="F1940" s="2">
        <f t="shared" si="123"/>
        <v>80</v>
      </c>
      <c r="G1940" s="2">
        <f t="shared" si="120"/>
        <v>79</v>
      </c>
    </row>
    <row r="1941" spans="1:7">
      <c r="A1941" s="2">
        <v>1939</v>
      </c>
      <c r="B1941" s="98">
        <f t="shared" si="121"/>
        <v>13.210223313782398</v>
      </c>
      <c r="C1941" s="98">
        <v>0.08</v>
      </c>
      <c r="D1941" s="2">
        <v>1939</v>
      </c>
      <c r="E1941" s="2">
        <f t="shared" si="122"/>
        <v>80</v>
      </c>
      <c r="F1941" s="2">
        <f t="shared" si="123"/>
        <v>80</v>
      </c>
      <c r="G1941" s="2">
        <f t="shared" si="120"/>
        <v>79</v>
      </c>
    </row>
    <row r="1942" spans="1:7">
      <c r="A1942" s="2">
        <v>1940</v>
      </c>
      <c r="B1942" s="98">
        <f t="shared" si="121"/>
        <v>13.213629327327142</v>
      </c>
      <c r="C1942" s="98">
        <v>0.08</v>
      </c>
      <c r="D1942" s="2">
        <v>1940</v>
      </c>
      <c r="E1942" s="2">
        <f t="shared" si="122"/>
        <v>80</v>
      </c>
      <c r="F1942" s="2">
        <f t="shared" si="123"/>
        <v>80</v>
      </c>
      <c r="G1942" s="2">
        <f t="shared" si="120"/>
        <v>79</v>
      </c>
    </row>
    <row r="1943" spans="1:7">
      <c r="A1943" s="2">
        <v>1941</v>
      </c>
      <c r="B1943" s="98">
        <f t="shared" si="121"/>
        <v>13.217034463146414</v>
      </c>
      <c r="C1943" s="98">
        <v>0.08</v>
      </c>
      <c r="D1943" s="2">
        <v>1941</v>
      </c>
      <c r="E1943" s="2">
        <f t="shared" si="122"/>
        <v>80</v>
      </c>
      <c r="F1943" s="2">
        <f t="shared" si="123"/>
        <v>80</v>
      </c>
      <c r="G1943" s="2">
        <f t="shared" si="120"/>
        <v>79</v>
      </c>
    </row>
    <row r="1944" spans="1:7">
      <c r="A1944" s="2">
        <v>1942</v>
      </c>
      <c r="B1944" s="98">
        <f t="shared" si="121"/>
        <v>13.220438721918422</v>
      </c>
      <c r="C1944" s="98">
        <v>0.08</v>
      </c>
      <c r="D1944" s="2">
        <v>1942</v>
      </c>
      <c r="E1944" s="2">
        <f t="shared" si="122"/>
        <v>80</v>
      </c>
      <c r="F1944" s="2">
        <f t="shared" si="123"/>
        <v>80</v>
      </c>
      <c r="G1944" s="2">
        <f t="shared" si="120"/>
        <v>79</v>
      </c>
    </row>
    <row r="1945" spans="1:7">
      <c r="A1945" s="2">
        <v>1943</v>
      </c>
      <c r="B1945" s="98">
        <f t="shared" si="121"/>
        <v>13.223842104320513</v>
      </c>
      <c r="C1945" s="98">
        <v>0.08</v>
      </c>
      <c r="D1945" s="2">
        <v>1943</v>
      </c>
      <c r="E1945" s="2">
        <f t="shared" si="122"/>
        <v>80</v>
      </c>
      <c r="F1945" s="2">
        <f t="shared" si="123"/>
        <v>80</v>
      </c>
      <c r="G1945" s="2">
        <f t="shared" si="120"/>
        <v>79</v>
      </c>
    </row>
    <row r="1946" spans="1:7">
      <c r="A1946" s="2">
        <v>1944</v>
      </c>
      <c r="B1946" s="98">
        <f t="shared" si="121"/>
        <v>13.22724461102916</v>
      </c>
      <c r="C1946" s="98">
        <v>0.08</v>
      </c>
      <c r="D1946" s="2">
        <v>1944</v>
      </c>
      <c r="E1946" s="2">
        <f t="shared" si="122"/>
        <v>80</v>
      </c>
      <c r="F1946" s="2">
        <f t="shared" si="123"/>
        <v>80</v>
      </c>
      <c r="G1946" s="2">
        <f t="shared" si="120"/>
        <v>79</v>
      </c>
    </row>
    <row r="1947" spans="1:7">
      <c r="A1947" s="2">
        <v>1945</v>
      </c>
      <c r="B1947" s="98">
        <f t="shared" si="121"/>
        <v>13.230646242719967</v>
      </c>
      <c r="C1947" s="98">
        <v>0.08</v>
      </c>
      <c r="D1947" s="2">
        <v>1945</v>
      </c>
      <c r="E1947" s="2">
        <f t="shared" si="122"/>
        <v>80</v>
      </c>
      <c r="F1947" s="2">
        <f t="shared" si="123"/>
        <v>80</v>
      </c>
      <c r="G1947" s="2">
        <f t="shared" si="120"/>
        <v>79</v>
      </c>
    </row>
    <row r="1948" spans="1:7">
      <c r="A1948" s="2">
        <v>1946</v>
      </c>
      <c r="B1948" s="98">
        <f t="shared" si="121"/>
        <v>13.234047000067665</v>
      </c>
      <c r="C1948" s="98">
        <v>0.08</v>
      </c>
      <c r="D1948" s="2">
        <v>1946</v>
      </c>
      <c r="E1948" s="2">
        <f t="shared" si="122"/>
        <v>80</v>
      </c>
      <c r="F1948" s="2">
        <f t="shared" si="123"/>
        <v>80</v>
      </c>
      <c r="G1948" s="2">
        <f t="shared" si="120"/>
        <v>79</v>
      </c>
    </row>
    <row r="1949" spans="1:7">
      <c r="A1949" s="2">
        <v>1947</v>
      </c>
      <c r="B1949" s="98">
        <f t="shared" si="121"/>
        <v>13.237446883746125</v>
      </c>
      <c r="C1949" s="98">
        <v>0.08</v>
      </c>
      <c r="D1949" s="2">
        <v>1947</v>
      </c>
      <c r="E1949" s="2">
        <f t="shared" si="122"/>
        <v>80</v>
      </c>
      <c r="F1949" s="2">
        <f t="shared" si="123"/>
        <v>80</v>
      </c>
      <c r="G1949" s="2">
        <f t="shared" si="120"/>
        <v>79</v>
      </c>
    </row>
    <row r="1950" spans="1:7">
      <c r="A1950" s="2">
        <v>1948</v>
      </c>
      <c r="B1950" s="98">
        <f t="shared" si="121"/>
        <v>13.240845894428345</v>
      </c>
      <c r="C1950" s="98">
        <v>0.08</v>
      </c>
      <c r="D1950" s="2">
        <v>1948</v>
      </c>
      <c r="E1950" s="2">
        <f t="shared" si="122"/>
        <v>80</v>
      </c>
      <c r="F1950" s="2">
        <f t="shared" si="123"/>
        <v>80</v>
      </c>
      <c r="G1950" s="2">
        <f t="shared" si="120"/>
        <v>79</v>
      </c>
    </row>
    <row r="1951" spans="1:7">
      <c r="A1951" s="2">
        <v>1949</v>
      </c>
      <c r="B1951" s="98">
        <f t="shared" si="121"/>
        <v>13.244244032786469</v>
      </c>
      <c r="C1951" s="98">
        <v>0.08</v>
      </c>
      <c r="D1951" s="2">
        <v>1949</v>
      </c>
      <c r="E1951" s="2">
        <f t="shared" si="122"/>
        <v>80</v>
      </c>
      <c r="F1951" s="2">
        <f t="shared" si="123"/>
        <v>80</v>
      </c>
      <c r="G1951" s="2">
        <f t="shared" si="120"/>
        <v>79</v>
      </c>
    </row>
    <row r="1952" spans="1:7">
      <c r="A1952" s="2">
        <v>1950</v>
      </c>
      <c r="B1952" s="98">
        <f t="shared" si="121"/>
        <v>13.24764129949177</v>
      </c>
      <c r="C1952" s="98">
        <v>0.08</v>
      </c>
      <c r="D1952" s="2">
        <v>1950</v>
      </c>
      <c r="E1952" s="2">
        <f t="shared" si="122"/>
        <v>80</v>
      </c>
      <c r="F1952" s="2">
        <f t="shared" si="123"/>
        <v>80</v>
      </c>
      <c r="G1952" s="2">
        <f t="shared" si="120"/>
        <v>79</v>
      </c>
    </row>
    <row r="1953" spans="1:7">
      <c r="A1953" s="2">
        <v>1951</v>
      </c>
      <c r="B1953" s="98">
        <f t="shared" si="121"/>
        <v>13.251037695214666</v>
      </c>
      <c r="C1953" s="98">
        <v>0.08</v>
      </c>
      <c r="D1953" s="2">
        <v>1951</v>
      </c>
      <c r="E1953" s="2">
        <f t="shared" si="122"/>
        <v>80</v>
      </c>
      <c r="F1953" s="2">
        <f t="shared" si="123"/>
        <v>80</v>
      </c>
      <c r="G1953" s="2">
        <f t="shared" si="120"/>
        <v>79</v>
      </c>
    </row>
    <row r="1954" spans="1:7">
      <c r="A1954" s="2">
        <v>1952</v>
      </c>
      <c r="B1954" s="98">
        <f t="shared" si="121"/>
        <v>13.254433220624714</v>
      </c>
      <c r="C1954" s="98">
        <v>0.08</v>
      </c>
      <c r="D1954" s="2">
        <v>1952</v>
      </c>
      <c r="E1954" s="2">
        <f t="shared" si="122"/>
        <v>80</v>
      </c>
      <c r="F1954" s="2">
        <f t="shared" si="123"/>
        <v>80</v>
      </c>
      <c r="G1954" s="2">
        <f t="shared" si="120"/>
        <v>79</v>
      </c>
    </row>
    <row r="1955" spans="1:7">
      <c r="A1955" s="2">
        <v>1953</v>
      </c>
      <c r="B1955" s="98">
        <f t="shared" si="121"/>
        <v>13.257827876390612</v>
      </c>
      <c r="C1955" s="98">
        <v>0.08</v>
      </c>
      <c r="D1955" s="2">
        <v>1953</v>
      </c>
      <c r="E1955" s="2">
        <f t="shared" si="122"/>
        <v>80</v>
      </c>
      <c r="F1955" s="2">
        <f t="shared" si="123"/>
        <v>80</v>
      </c>
      <c r="G1955" s="2">
        <f t="shared" si="120"/>
        <v>79</v>
      </c>
    </row>
    <row r="1956" spans="1:7">
      <c r="A1956" s="2">
        <v>1954</v>
      </c>
      <c r="B1956" s="98">
        <f t="shared" si="121"/>
        <v>13.261221663180205</v>
      </c>
      <c r="C1956" s="98">
        <v>0.08</v>
      </c>
      <c r="D1956" s="2">
        <v>1954</v>
      </c>
      <c r="E1956" s="2">
        <f t="shared" si="122"/>
        <v>80</v>
      </c>
      <c r="F1956" s="2">
        <f t="shared" si="123"/>
        <v>80</v>
      </c>
      <c r="G1956" s="2">
        <f t="shared" si="120"/>
        <v>79</v>
      </c>
    </row>
    <row r="1957" spans="1:7">
      <c r="A1957" s="2">
        <v>1955</v>
      </c>
      <c r="B1957" s="98">
        <f t="shared" si="121"/>
        <v>13.264614581660487</v>
      </c>
      <c r="C1957" s="98">
        <v>0.08</v>
      </c>
      <c r="D1957" s="2">
        <v>1955</v>
      </c>
      <c r="E1957" s="2">
        <f t="shared" si="122"/>
        <v>80</v>
      </c>
      <c r="F1957" s="2">
        <f t="shared" si="123"/>
        <v>80</v>
      </c>
      <c r="G1957" s="2">
        <f t="shared" si="120"/>
        <v>79</v>
      </c>
    </row>
    <row r="1958" spans="1:7">
      <c r="A1958" s="2">
        <v>1956</v>
      </c>
      <c r="B1958" s="98">
        <f t="shared" si="121"/>
        <v>13.268006632497588</v>
      </c>
      <c r="C1958" s="98">
        <v>0.08</v>
      </c>
      <c r="D1958" s="2">
        <v>1956</v>
      </c>
      <c r="E1958" s="2">
        <f t="shared" si="122"/>
        <v>80</v>
      </c>
      <c r="F1958" s="2">
        <f t="shared" si="123"/>
        <v>80</v>
      </c>
      <c r="G1958" s="2">
        <f t="shared" si="120"/>
        <v>79</v>
      </c>
    </row>
    <row r="1959" spans="1:7">
      <c r="A1959" s="2">
        <v>1957</v>
      </c>
      <c r="B1959" s="98">
        <f t="shared" si="121"/>
        <v>13.271397816356798</v>
      </c>
      <c r="C1959" s="98">
        <v>0.08</v>
      </c>
      <c r="D1959" s="2">
        <v>1957</v>
      </c>
      <c r="E1959" s="2">
        <f t="shared" si="122"/>
        <v>80</v>
      </c>
      <c r="F1959" s="2">
        <f t="shared" si="123"/>
        <v>80</v>
      </c>
      <c r="G1959" s="2">
        <f t="shared" si="120"/>
        <v>79</v>
      </c>
    </row>
    <row r="1960" spans="1:7">
      <c r="A1960" s="2">
        <v>1958</v>
      </c>
      <c r="B1960" s="98">
        <f t="shared" si="121"/>
        <v>13.27478813390255</v>
      </c>
      <c r="C1960" s="98">
        <v>0.08</v>
      </c>
      <c r="D1960" s="2">
        <v>1958</v>
      </c>
      <c r="E1960" s="2">
        <f t="shared" si="122"/>
        <v>80</v>
      </c>
      <c r="F1960" s="2">
        <f t="shared" si="123"/>
        <v>80</v>
      </c>
      <c r="G1960" s="2">
        <f t="shared" si="120"/>
        <v>79</v>
      </c>
    </row>
    <row r="1961" spans="1:7">
      <c r="A1961" s="2">
        <v>1959</v>
      </c>
      <c r="B1961" s="98">
        <f t="shared" si="121"/>
        <v>13.278177585798437</v>
      </c>
      <c r="C1961" s="98">
        <v>0.08</v>
      </c>
      <c r="D1961" s="2">
        <v>1959</v>
      </c>
      <c r="E1961" s="2">
        <f t="shared" si="122"/>
        <v>80</v>
      </c>
      <c r="F1961" s="2">
        <f t="shared" si="123"/>
        <v>80</v>
      </c>
      <c r="G1961" s="2">
        <f t="shared" si="120"/>
        <v>79</v>
      </c>
    </row>
    <row r="1962" spans="1:7">
      <c r="A1962" s="2">
        <v>1960</v>
      </c>
      <c r="B1962" s="98">
        <f t="shared" si="121"/>
        <v>13.281566172707192</v>
      </c>
      <c r="C1962" s="98">
        <v>0.08</v>
      </c>
      <c r="D1962" s="2">
        <v>1960</v>
      </c>
      <c r="E1962" s="2">
        <f t="shared" si="122"/>
        <v>80</v>
      </c>
      <c r="F1962" s="2">
        <f t="shared" si="123"/>
        <v>80</v>
      </c>
      <c r="G1962" s="2">
        <f t="shared" si="120"/>
        <v>79</v>
      </c>
    </row>
    <row r="1963" spans="1:7">
      <c r="A1963" s="2">
        <v>1961</v>
      </c>
      <c r="B1963" s="98">
        <f t="shared" si="121"/>
        <v>13.284953895290718</v>
      </c>
      <c r="C1963" s="98">
        <v>0.08</v>
      </c>
      <c r="D1963" s="2">
        <v>1961</v>
      </c>
      <c r="E1963" s="2">
        <f t="shared" si="122"/>
        <v>80</v>
      </c>
      <c r="F1963" s="2">
        <f t="shared" si="123"/>
        <v>80</v>
      </c>
      <c r="G1963" s="2">
        <f t="shared" ref="G1963:G2026" si="124">ROUNDUP(1000*((B1963/1000)/(55.934*C1963^0.571))^(1/2.714),0)</f>
        <v>79</v>
      </c>
    </row>
    <row r="1964" spans="1:7">
      <c r="A1964" s="2">
        <v>1962</v>
      </c>
      <c r="B1964" s="98">
        <f t="shared" si="121"/>
        <v>13.288340754210061</v>
      </c>
      <c r="C1964" s="98">
        <v>0.08</v>
      </c>
      <c r="D1964" s="2">
        <v>1962</v>
      </c>
      <c r="E1964" s="2">
        <f t="shared" si="122"/>
        <v>80</v>
      </c>
      <c r="F1964" s="2">
        <f t="shared" si="123"/>
        <v>80</v>
      </c>
      <c r="G1964" s="2">
        <f t="shared" si="124"/>
        <v>79</v>
      </c>
    </row>
    <row r="1965" spans="1:7">
      <c r="A1965" s="2">
        <v>1963</v>
      </c>
      <c r="B1965" s="98">
        <f t="shared" si="121"/>
        <v>13.291726750125433</v>
      </c>
      <c r="C1965" s="98">
        <v>0.08</v>
      </c>
      <c r="D1965" s="2">
        <v>1963</v>
      </c>
      <c r="E1965" s="2">
        <f t="shared" si="122"/>
        <v>80</v>
      </c>
      <c r="F1965" s="2">
        <f t="shared" si="123"/>
        <v>80</v>
      </c>
      <c r="G1965" s="2">
        <f t="shared" si="124"/>
        <v>79</v>
      </c>
    </row>
    <row r="1966" spans="1:7">
      <c r="A1966" s="2">
        <v>1964</v>
      </c>
      <c r="B1966" s="98">
        <f t="shared" si="121"/>
        <v>13.295111883696203</v>
      </c>
      <c r="C1966" s="98">
        <v>0.08</v>
      </c>
      <c r="D1966" s="2">
        <v>1964</v>
      </c>
      <c r="E1966" s="2">
        <f t="shared" si="122"/>
        <v>80</v>
      </c>
      <c r="F1966" s="2">
        <f t="shared" si="123"/>
        <v>80</v>
      </c>
      <c r="G1966" s="2">
        <f t="shared" si="124"/>
        <v>79</v>
      </c>
    </row>
    <row r="1967" spans="1:7">
      <c r="A1967" s="2">
        <v>1965</v>
      </c>
      <c r="B1967" s="98">
        <f t="shared" si="121"/>
        <v>13.298496155580899</v>
      </c>
      <c r="C1967" s="98">
        <v>0.08</v>
      </c>
      <c r="D1967" s="2">
        <v>1965</v>
      </c>
      <c r="E1967" s="2">
        <f t="shared" si="122"/>
        <v>80</v>
      </c>
      <c r="F1967" s="2">
        <f t="shared" si="123"/>
        <v>80</v>
      </c>
      <c r="G1967" s="2">
        <f t="shared" si="124"/>
        <v>79</v>
      </c>
    </row>
    <row r="1968" spans="1:7">
      <c r="A1968" s="2">
        <v>1966</v>
      </c>
      <c r="B1968" s="98">
        <f t="shared" si="121"/>
        <v>13.301879566437217</v>
      </c>
      <c r="C1968" s="98">
        <v>0.08</v>
      </c>
      <c r="D1968" s="2">
        <v>1966</v>
      </c>
      <c r="E1968" s="2">
        <f t="shared" si="122"/>
        <v>80</v>
      </c>
      <c r="F1968" s="2">
        <f t="shared" si="123"/>
        <v>80</v>
      </c>
      <c r="G1968" s="2">
        <f t="shared" si="124"/>
        <v>79</v>
      </c>
    </row>
    <row r="1969" spans="1:7">
      <c r="A1969" s="2">
        <v>1967</v>
      </c>
      <c r="B1969" s="98">
        <f t="shared" si="121"/>
        <v>13.305262116922011</v>
      </c>
      <c r="C1969" s="98">
        <v>0.08</v>
      </c>
      <c r="D1969" s="2">
        <v>1967</v>
      </c>
      <c r="E1969" s="2">
        <f t="shared" si="122"/>
        <v>80</v>
      </c>
      <c r="F1969" s="2">
        <f t="shared" si="123"/>
        <v>80</v>
      </c>
      <c r="G1969" s="2">
        <f t="shared" si="124"/>
        <v>79</v>
      </c>
    </row>
    <row r="1970" spans="1:7">
      <c r="A1970" s="2">
        <v>1968</v>
      </c>
      <c r="B1970" s="98">
        <f t="shared" si="121"/>
        <v>13.308643807691301</v>
      </c>
      <c r="C1970" s="98">
        <v>0.08</v>
      </c>
      <c r="D1970" s="2">
        <v>1968</v>
      </c>
      <c r="E1970" s="2">
        <f t="shared" si="122"/>
        <v>80</v>
      </c>
      <c r="F1970" s="2">
        <f t="shared" si="123"/>
        <v>80</v>
      </c>
      <c r="G1970" s="2">
        <f t="shared" si="124"/>
        <v>79</v>
      </c>
    </row>
    <row r="1971" spans="1:7">
      <c r="A1971" s="2">
        <v>1969</v>
      </c>
      <c r="B1971" s="98">
        <f t="shared" si="121"/>
        <v>13.312024639400274</v>
      </c>
      <c r="C1971" s="98">
        <v>0.08</v>
      </c>
      <c r="D1971" s="2">
        <v>1969</v>
      </c>
      <c r="E1971" s="2">
        <f t="shared" si="122"/>
        <v>80</v>
      </c>
      <c r="F1971" s="2">
        <f t="shared" si="123"/>
        <v>80</v>
      </c>
      <c r="G1971" s="2">
        <f t="shared" si="124"/>
        <v>79</v>
      </c>
    </row>
    <row r="1972" spans="1:7">
      <c r="A1972" s="2">
        <v>1970</v>
      </c>
      <c r="B1972" s="98">
        <f t="shared" si="121"/>
        <v>13.315404612703288</v>
      </c>
      <c r="C1972" s="98">
        <v>0.08</v>
      </c>
      <c r="D1972" s="2">
        <v>1970</v>
      </c>
      <c r="E1972" s="2">
        <f t="shared" si="122"/>
        <v>80</v>
      </c>
      <c r="F1972" s="2">
        <f t="shared" si="123"/>
        <v>80</v>
      </c>
      <c r="G1972" s="2">
        <f t="shared" si="124"/>
        <v>79</v>
      </c>
    </row>
    <row r="1973" spans="1:7">
      <c r="A1973" s="2">
        <v>1971</v>
      </c>
      <c r="B1973" s="98">
        <f t="shared" si="121"/>
        <v>13.318783728253868</v>
      </c>
      <c r="C1973" s="98">
        <v>0.08</v>
      </c>
      <c r="D1973" s="2">
        <v>1971</v>
      </c>
      <c r="E1973" s="2">
        <f t="shared" si="122"/>
        <v>80</v>
      </c>
      <c r="F1973" s="2">
        <f t="shared" si="123"/>
        <v>80</v>
      </c>
      <c r="G1973" s="2">
        <f t="shared" si="124"/>
        <v>79</v>
      </c>
    </row>
    <row r="1974" spans="1:7">
      <c r="A1974" s="2">
        <v>1972</v>
      </c>
      <c r="B1974" s="98">
        <f t="shared" si="121"/>
        <v>13.32216198670471</v>
      </c>
      <c r="C1974" s="98">
        <v>0.08</v>
      </c>
      <c r="D1974" s="2">
        <v>1972</v>
      </c>
      <c r="E1974" s="2">
        <f t="shared" si="122"/>
        <v>80</v>
      </c>
      <c r="F1974" s="2">
        <f t="shared" si="123"/>
        <v>80</v>
      </c>
      <c r="G1974" s="2">
        <f t="shared" si="124"/>
        <v>79</v>
      </c>
    </row>
    <row r="1975" spans="1:7">
      <c r="A1975" s="2">
        <v>1973</v>
      </c>
      <c r="B1975" s="98">
        <f t="shared" si="121"/>
        <v>13.325539388707686</v>
      </c>
      <c r="C1975" s="98">
        <v>0.08</v>
      </c>
      <c r="D1975" s="2">
        <v>1973</v>
      </c>
      <c r="E1975" s="2">
        <f t="shared" si="122"/>
        <v>80</v>
      </c>
      <c r="F1975" s="2">
        <f t="shared" si="123"/>
        <v>80</v>
      </c>
      <c r="G1975" s="2">
        <f t="shared" si="124"/>
        <v>79</v>
      </c>
    </row>
    <row r="1976" spans="1:7">
      <c r="A1976" s="2">
        <v>1974</v>
      </c>
      <c r="B1976" s="98">
        <f t="shared" si="121"/>
        <v>13.328915934913837</v>
      </c>
      <c r="C1976" s="98">
        <v>0.08</v>
      </c>
      <c r="D1976" s="2">
        <v>1974</v>
      </c>
      <c r="E1976" s="2">
        <f t="shared" si="122"/>
        <v>80</v>
      </c>
      <c r="F1976" s="2">
        <f t="shared" si="123"/>
        <v>80</v>
      </c>
      <c r="G1976" s="2">
        <f t="shared" si="124"/>
        <v>79</v>
      </c>
    </row>
    <row r="1977" spans="1:7">
      <c r="A1977" s="2">
        <v>1975</v>
      </c>
      <c r="B1977" s="98">
        <f t="shared" si="121"/>
        <v>13.332291625973383</v>
      </c>
      <c r="C1977" s="98">
        <v>0.08</v>
      </c>
      <c r="D1977" s="2">
        <v>1975</v>
      </c>
      <c r="E1977" s="2">
        <f t="shared" si="122"/>
        <v>80</v>
      </c>
      <c r="F1977" s="2">
        <f t="shared" si="123"/>
        <v>80</v>
      </c>
      <c r="G1977" s="2">
        <f t="shared" si="124"/>
        <v>79</v>
      </c>
    </row>
    <row r="1978" spans="1:7">
      <c r="A1978" s="2">
        <v>1976</v>
      </c>
      <c r="B1978" s="98">
        <f t="shared" si="121"/>
        <v>13.335666462535722</v>
      </c>
      <c r="C1978" s="98">
        <v>0.08</v>
      </c>
      <c r="D1978" s="2">
        <v>1976</v>
      </c>
      <c r="E1978" s="2">
        <f t="shared" si="122"/>
        <v>80</v>
      </c>
      <c r="F1978" s="2">
        <f t="shared" si="123"/>
        <v>80</v>
      </c>
      <c r="G1978" s="2">
        <f t="shared" si="124"/>
        <v>79</v>
      </c>
    </row>
    <row r="1979" spans="1:7">
      <c r="A1979" s="2">
        <v>1977</v>
      </c>
      <c r="B1979" s="98">
        <f t="shared" si="121"/>
        <v>13.339040445249426</v>
      </c>
      <c r="C1979" s="98">
        <v>0.08</v>
      </c>
      <c r="D1979" s="2">
        <v>1977</v>
      </c>
      <c r="E1979" s="2">
        <f t="shared" si="122"/>
        <v>80</v>
      </c>
      <c r="F1979" s="2">
        <f t="shared" si="123"/>
        <v>80</v>
      </c>
      <c r="G1979" s="2">
        <f t="shared" si="124"/>
        <v>79</v>
      </c>
    </row>
    <row r="1980" spans="1:7">
      <c r="A1980" s="2">
        <v>1978</v>
      </c>
      <c r="B1980" s="98">
        <f t="shared" si="121"/>
        <v>13.342413574762253</v>
      </c>
      <c r="C1980" s="98">
        <v>0.08</v>
      </c>
      <c r="D1980" s="2">
        <v>1978</v>
      </c>
      <c r="E1980" s="2">
        <f t="shared" si="122"/>
        <v>80</v>
      </c>
      <c r="F1980" s="2">
        <f t="shared" si="123"/>
        <v>80</v>
      </c>
      <c r="G1980" s="2">
        <f t="shared" si="124"/>
        <v>79</v>
      </c>
    </row>
    <row r="1981" spans="1:7">
      <c r="A1981" s="2">
        <v>1979</v>
      </c>
      <c r="B1981" s="98">
        <f t="shared" si="121"/>
        <v>13.345785851721134</v>
      </c>
      <c r="C1981" s="98">
        <v>0.08</v>
      </c>
      <c r="D1981" s="2">
        <v>1979</v>
      </c>
      <c r="E1981" s="2">
        <f t="shared" si="122"/>
        <v>80</v>
      </c>
      <c r="F1981" s="2">
        <f t="shared" si="123"/>
        <v>80</v>
      </c>
      <c r="G1981" s="2">
        <f t="shared" si="124"/>
        <v>79</v>
      </c>
    </row>
    <row r="1982" spans="1:7">
      <c r="A1982" s="2">
        <v>1980</v>
      </c>
      <c r="B1982" s="98">
        <f t="shared" si="121"/>
        <v>13.349157276772193</v>
      </c>
      <c r="C1982" s="98">
        <v>0.08</v>
      </c>
      <c r="D1982" s="2">
        <v>1980</v>
      </c>
      <c r="E1982" s="2">
        <f t="shared" si="122"/>
        <v>80</v>
      </c>
      <c r="F1982" s="2">
        <f t="shared" si="123"/>
        <v>80</v>
      </c>
      <c r="G1982" s="2">
        <f t="shared" si="124"/>
        <v>79</v>
      </c>
    </row>
    <row r="1983" spans="1:7">
      <c r="A1983" s="2">
        <v>1981</v>
      </c>
      <c r="B1983" s="98">
        <f t="shared" si="121"/>
        <v>13.352527850560731</v>
      </c>
      <c r="C1983" s="98">
        <v>0.08</v>
      </c>
      <c r="D1983" s="2">
        <v>1981</v>
      </c>
      <c r="E1983" s="2">
        <f t="shared" si="122"/>
        <v>80</v>
      </c>
      <c r="F1983" s="2">
        <f t="shared" si="123"/>
        <v>80</v>
      </c>
      <c r="G1983" s="2">
        <f t="shared" si="124"/>
        <v>79</v>
      </c>
    </row>
    <row r="1984" spans="1:7">
      <c r="A1984" s="2">
        <v>1982</v>
      </c>
      <c r="B1984" s="98">
        <f t="shared" si="121"/>
        <v>13.355897573731239</v>
      </c>
      <c r="C1984" s="98">
        <v>0.08</v>
      </c>
      <c r="D1984" s="2">
        <v>1982</v>
      </c>
      <c r="E1984" s="2">
        <f t="shared" si="122"/>
        <v>80</v>
      </c>
      <c r="F1984" s="2">
        <f t="shared" si="123"/>
        <v>80</v>
      </c>
      <c r="G1984" s="2">
        <f t="shared" si="124"/>
        <v>79</v>
      </c>
    </row>
    <row r="1985" spans="1:7">
      <c r="A1985" s="2">
        <v>1983</v>
      </c>
      <c r="B1985" s="98">
        <f t="shared" si="121"/>
        <v>13.359266446927391</v>
      </c>
      <c r="C1985" s="98">
        <v>0.08</v>
      </c>
      <c r="D1985" s="2">
        <v>1983</v>
      </c>
      <c r="E1985" s="2">
        <f t="shared" si="122"/>
        <v>80</v>
      </c>
      <c r="F1985" s="2">
        <f t="shared" si="123"/>
        <v>80</v>
      </c>
      <c r="G1985" s="2">
        <f t="shared" si="124"/>
        <v>79</v>
      </c>
    </row>
    <row r="1986" spans="1:7">
      <c r="A1986" s="2">
        <v>1984</v>
      </c>
      <c r="B1986" s="98">
        <f t="shared" si="121"/>
        <v>13.362634470792051</v>
      </c>
      <c r="C1986" s="98">
        <v>0.08</v>
      </c>
      <c r="D1986" s="2">
        <v>1984</v>
      </c>
      <c r="E1986" s="2">
        <f t="shared" si="122"/>
        <v>80</v>
      </c>
      <c r="F1986" s="2">
        <f t="shared" si="123"/>
        <v>80</v>
      </c>
      <c r="G1986" s="2">
        <f t="shared" si="124"/>
        <v>79</v>
      </c>
    </row>
    <row r="1987" spans="1:7">
      <c r="A1987" s="2">
        <v>1985</v>
      </c>
      <c r="B1987" s="98">
        <f t="shared" ref="B1987:B2050" si="125">0.3*SQRT(A1987)</f>
        <v>13.366001645967277</v>
      </c>
      <c r="C1987" s="98">
        <v>0.08</v>
      </c>
      <c r="D1987" s="2">
        <v>1985</v>
      </c>
      <c r="E1987" s="2">
        <f t="shared" ref="E1987:E2050" si="126">IF(A1987&lt;0.4,15,IF(A1987&lt;3,20,IF(A1987&lt;15,25,IF(A1987&lt;43,32,IF(A1987&lt;100,40,IF(A1987&lt;450,50,IF(A1987&lt;1300,65,IF(A1987&lt;3500,80,IF(A1987&lt;12000,100)))))))))</f>
        <v>80</v>
      </c>
      <c r="F1987" s="2">
        <f t="shared" si="123"/>
        <v>80</v>
      </c>
      <c r="G1987" s="2">
        <f t="shared" si="124"/>
        <v>79</v>
      </c>
    </row>
    <row r="1988" spans="1:7">
      <c r="A1988" s="2">
        <v>1986</v>
      </c>
      <c r="B1988" s="98">
        <f t="shared" si="125"/>
        <v>13.369367973094315</v>
      </c>
      <c r="C1988" s="98">
        <v>0.08</v>
      </c>
      <c r="D1988" s="2">
        <v>1986</v>
      </c>
      <c r="E1988" s="2">
        <f t="shared" si="126"/>
        <v>80</v>
      </c>
      <c r="F1988" s="2">
        <f t="shared" ref="F1988:F2051" si="127">IF(G1988&lt;15,15,IF(G1988&lt;20,20,IF(G1988&lt;=25,25,IF(G1988&lt;=32,32,IF(G1988&lt;=40,40,IF(G1988&lt;=50,50,IF(G1988&lt;=65,65,IF(G1988&lt;=80,80,IF(G1988&lt;=100,100)))))))))</f>
        <v>80</v>
      </c>
      <c r="G1988" s="2">
        <f t="shared" si="124"/>
        <v>79</v>
      </c>
    </row>
    <row r="1989" spans="1:7">
      <c r="A1989" s="2">
        <v>1987</v>
      </c>
      <c r="B1989" s="98">
        <f t="shared" si="125"/>
        <v>13.372733452813602</v>
      </c>
      <c r="C1989" s="98">
        <v>0.08</v>
      </c>
      <c r="D1989" s="2">
        <v>1987</v>
      </c>
      <c r="E1989" s="2">
        <f t="shared" si="126"/>
        <v>80</v>
      </c>
      <c r="F1989" s="2">
        <f t="shared" si="127"/>
        <v>80</v>
      </c>
      <c r="G1989" s="2">
        <f t="shared" si="124"/>
        <v>79</v>
      </c>
    </row>
    <row r="1990" spans="1:7">
      <c r="A1990" s="2">
        <v>1988</v>
      </c>
      <c r="B1990" s="98">
        <f t="shared" si="125"/>
        <v>13.376098085764772</v>
      </c>
      <c r="C1990" s="98">
        <v>0.08</v>
      </c>
      <c r="D1990" s="2">
        <v>1988</v>
      </c>
      <c r="E1990" s="2">
        <f t="shared" si="126"/>
        <v>80</v>
      </c>
      <c r="F1990" s="2">
        <f t="shared" si="127"/>
        <v>80</v>
      </c>
      <c r="G1990" s="2">
        <f t="shared" si="124"/>
        <v>79</v>
      </c>
    </row>
    <row r="1991" spans="1:7">
      <c r="A1991" s="2">
        <v>1989</v>
      </c>
      <c r="B1991" s="98">
        <f t="shared" si="125"/>
        <v>13.379461872586655</v>
      </c>
      <c r="C1991" s="98">
        <v>0.08</v>
      </c>
      <c r="D1991" s="2">
        <v>1989</v>
      </c>
      <c r="E1991" s="2">
        <f t="shared" si="126"/>
        <v>80</v>
      </c>
      <c r="F1991" s="2">
        <f t="shared" si="127"/>
        <v>80</v>
      </c>
      <c r="G1991" s="2">
        <f t="shared" si="124"/>
        <v>79</v>
      </c>
    </row>
    <row r="1992" spans="1:7">
      <c r="A1992" s="2">
        <v>1990</v>
      </c>
      <c r="B1992" s="98">
        <f t="shared" si="125"/>
        <v>13.382824813917278</v>
      </c>
      <c r="C1992" s="98">
        <v>0.08</v>
      </c>
      <c r="D1992" s="2">
        <v>1990</v>
      </c>
      <c r="E1992" s="2">
        <f t="shared" si="126"/>
        <v>80</v>
      </c>
      <c r="F1992" s="2">
        <f t="shared" si="127"/>
        <v>80</v>
      </c>
      <c r="G1992" s="2">
        <f t="shared" si="124"/>
        <v>79</v>
      </c>
    </row>
    <row r="1993" spans="1:7">
      <c r="A1993" s="2">
        <v>1991</v>
      </c>
      <c r="B1993" s="98">
        <f t="shared" si="125"/>
        <v>13.386186910393862</v>
      </c>
      <c r="C1993" s="98">
        <v>0.08</v>
      </c>
      <c r="D1993" s="2">
        <v>1991</v>
      </c>
      <c r="E1993" s="2">
        <f t="shared" si="126"/>
        <v>80</v>
      </c>
      <c r="F1993" s="2">
        <f t="shared" si="127"/>
        <v>80</v>
      </c>
      <c r="G1993" s="2">
        <f t="shared" si="124"/>
        <v>79</v>
      </c>
    </row>
    <row r="1994" spans="1:7">
      <c r="A1994" s="2">
        <v>1992</v>
      </c>
      <c r="B1994" s="98">
        <f t="shared" si="125"/>
        <v>13.389548162652838</v>
      </c>
      <c r="C1994" s="98">
        <v>0.08</v>
      </c>
      <c r="D1994" s="2">
        <v>1992</v>
      </c>
      <c r="E1994" s="2">
        <f t="shared" si="126"/>
        <v>80</v>
      </c>
      <c r="F1994" s="2">
        <f t="shared" si="127"/>
        <v>80</v>
      </c>
      <c r="G1994" s="2">
        <f t="shared" si="124"/>
        <v>79</v>
      </c>
    </row>
    <row r="1995" spans="1:7">
      <c r="A1995" s="2">
        <v>1993</v>
      </c>
      <c r="B1995" s="98">
        <f t="shared" si="125"/>
        <v>13.392908571329828</v>
      </c>
      <c r="C1995" s="98">
        <v>0.08</v>
      </c>
      <c r="D1995" s="2">
        <v>1993</v>
      </c>
      <c r="E1995" s="2">
        <f t="shared" si="126"/>
        <v>80</v>
      </c>
      <c r="F1995" s="2">
        <f t="shared" si="127"/>
        <v>80</v>
      </c>
      <c r="G1995" s="2">
        <f t="shared" si="124"/>
        <v>79</v>
      </c>
    </row>
    <row r="1996" spans="1:7">
      <c r="A1996" s="2">
        <v>1994</v>
      </c>
      <c r="B1996" s="98">
        <f t="shared" si="125"/>
        <v>13.396268137059664</v>
      </c>
      <c r="C1996" s="98">
        <v>0.08</v>
      </c>
      <c r="D1996" s="2">
        <v>1994</v>
      </c>
      <c r="E1996" s="2">
        <f t="shared" si="126"/>
        <v>80</v>
      </c>
      <c r="F1996" s="2">
        <f t="shared" si="127"/>
        <v>80</v>
      </c>
      <c r="G1996" s="2">
        <f t="shared" si="124"/>
        <v>79</v>
      </c>
    </row>
    <row r="1997" spans="1:7">
      <c r="A1997" s="2">
        <v>1995</v>
      </c>
      <c r="B1997" s="98">
        <f t="shared" si="125"/>
        <v>13.399626860476376</v>
      </c>
      <c r="C1997" s="98">
        <v>0.08</v>
      </c>
      <c r="D1997" s="2">
        <v>1995</v>
      </c>
      <c r="E1997" s="2">
        <f t="shared" si="126"/>
        <v>80</v>
      </c>
      <c r="F1997" s="2">
        <f t="shared" si="127"/>
        <v>80</v>
      </c>
      <c r="G1997" s="2">
        <f t="shared" si="124"/>
        <v>79</v>
      </c>
    </row>
    <row r="1998" spans="1:7">
      <c r="A1998" s="2">
        <v>1996</v>
      </c>
      <c r="B1998" s="98">
        <f t="shared" si="125"/>
        <v>13.402984742213205</v>
      </c>
      <c r="C1998" s="98">
        <v>0.08</v>
      </c>
      <c r="D1998" s="2">
        <v>1996</v>
      </c>
      <c r="E1998" s="2">
        <f t="shared" si="126"/>
        <v>80</v>
      </c>
      <c r="F1998" s="2">
        <f t="shared" si="127"/>
        <v>80</v>
      </c>
      <c r="G1998" s="2">
        <f t="shared" si="124"/>
        <v>79</v>
      </c>
    </row>
    <row r="1999" spans="1:7">
      <c r="A1999" s="2">
        <v>1997</v>
      </c>
      <c r="B1999" s="98">
        <f t="shared" si="125"/>
        <v>13.406341782902599</v>
      </c>
      <c r="C1999" s="98">
        <v>0.08</v>
      </c>
      <c r="D1999" s="2">
        <v>1997</v>
      </c>
      <c r="E1999" s="2">
        <f t="shared" si="126"/>
        <v>80</v>
      </c>
      <c r="F1999" s="2">
        <f t="shared" si="127"/>
        <v>80</v>
      </c>
      <c r="G1999" s="2">
        <f t="shared" si="124"/>
        <v>79</v>
      </c>
    </row>
    <row r="2000" spans="1:7">
      <c r="A2000" s="2">
        <v>1998</v>
      </c>
      <c r="B2000" s="98">
        <f t="shared" si="125"/>
        <v>13.409697983176205</v>
      </c>
      <c r="C2000" s="98">
        <v>0.08</v>
      </c>
      <c r="D2000" s="2">
        <v>1998</v>
      </c>
      <c r="E2000" s="2">
        <f t="shared" si="126"/>
        <v>80</v>
      </c>
      <c r="F2000" s="2">
        <f t="shared" si="127"/>
        <v>80</v>
      </c>
      <c r="G2000" s="2">
        <f t="shared" si="124"/>
        <v>79</v>
      </c>
    </row>
    <row r="2001" spans="1:7">
      <c r="A2001" s="2">
        <v>1999</v>
      </c>
      <c r="B2001" s="98">
        <f t="shared" si="125"/>
        <v>13.413053343664894</v>
      </c>
      <c r="C2001" s="98">
        <v>0.08</v>
      </c>
      <c r="D2001" s="2">
        <v>1999</v>
      </c>
      <c r="E2001" s="2">
        <f t="shared" si="126"/>
        <v>80</v>
      </c>
      <c r="F2001" s="2">
        <f t="shared" si="127"/>
        <v>80</v>
      </c>
      <c r="G2001" s="2">
        <f t="shared" si="124"/>
        <v>79</v>
      </c>
    </row>
    <row r="2002" spans="1:7">
      <c r="A2002" s="2">
        <v>2000</v>
      </c>
      <c r="B2002" s="98">
        <f t="shared" si="125"/>
        <v>13.416407864998739</v>
      </c>
      <c r="C2002" s="98">
        <v>0.08</v>
      </c>
      <c r="D2002" s="2">
        <v>2000</v>
      </c>
      <c r="E2002" s="2">
        <f t="shared" si="126"/>
        <v>80</v>
      </c>
      <c r="F2002" s="2">
        <f t="shared" si="127"/>
        <v>80</v>
      </c>
      <c r="G2002" s="2">
        <f t="shared" si="124"/>
        <v>79</v>
      </c>
    </row>
    <row r="2003" spans="1:7">
      <c r="A2003" s="2">
        <v>2001</v>
      </c>
      <c r="B2003" s="98">
        <f t="shared" si="125"/>
        <v>13.419761547807024</v>
      </c>
      <c r="C2003" s="98">
        <v>0.08</v>
      </c>
      <c r="D2003" s="2">
        <v>2001</v>
      </c>
      <c r="E2003" s="2">
        <f t="shared" si="126"/>
        <v>80</v>
      </c>
      <c r="F2003" s="2">
        <f t="shared" si="127"/>
        <v>80</v>
      </c>
      <c r="G2003" s="2">
        <f t="shared" si="124"/>
        <v>79</v>
      </c>
    </row>
    <row r="2004" spans="1:7">
      <c r="A2004" s="2">
        <v>2002</v>
      </c>
      <c r="B2004" s="98">
        <f t="shared" si="125"/>
        <v>13.423114392718256</v>
      </c>
      <c r="C2004" s="98">
        <v>0.08</v>
      </c>
      <c r="D2004" s="2">
        <v>2002</v>
      </c>
      <c r="E2004" s="2">
        <f t="shared" si="126"/>
        <v>80</v>
      </c>
      <c r="F2004" s="2">
        <f t="shared" si="127"/>
        <v>80</v>
      </c>
      <c r="G2004" s="2">
        <f t="shared" si="124"/>
        <v>79</v>
      </c>
    </row>
    <row r="2005" spans="1:7">
      <c r="A2005" s="2">
        <v>2003</v>
      </c>
      <c r="B2005" s="98">
        <f t="shared" si="125"/>
        <v>13.426466400360146</v>
      </c>
      <c r="C2005" s="98">
        <v>0.08</v>
      </c>
      <c r="D2005" s="2">
        <v>2003</v>
      </c>
      <c r="E2005" s="2">
        <f t="shared" si="126"/>
        <v>80</v>
      </c>
      <c r="F2005" s="2">
        <f t="shared" si="127"/>
        <v>80</v>
      </c>
      <c r="G2005" s="2">
        <f t="shared" si="124"/>
        <v>79</v>
      </c>
    </row>
    <row r="2006" spans="1:7">
      <c r="A2006" s="2">
        <v>2004</v>
      </c>
      <c r="B2006" s="98">
        <f t="shared" si="125"/>
        <v>13.429817571359635</v>
      </c>
      <c r="C2006" s="98">
        <v>0.08</v>
      </c>
      <c r="D2006" s="2">
        <v>2004</v>
      </c>
      <c r="E2006" s="2">
        <f t="shared" si="126"/>
        <v>80</v>
      </c>
      <c r="F2006" s="2">
        <f t="shared" si="127"/>
        <v>80</v>
      </c>
      <c r="G2006" s="2">
        <f t="shared" si="124"/>
        <v>79</v>
      </c>
    </row>
    <row r="2007" spans="1:7">
      <c r="A2007" s="2">
        <v>2005</v>
      </c>
      <c r="B2007" s="98">
        <f t="shared" si="125"/>
        <v>13.433167906342865</v>
      </c>
      <c r="C2007" s="98">
        <v>0.08</v>
      </c>
      <c r="D2007" s="2">
        <v>2005</v>
      </c>
      <c r="E2007" s="2">
        <f t="shared" si="126"/>
        <v>80</v>
      </c>
      <c r="F2007" s="2">
        <f t="shared" si="127"/>
        <v>80</v>
      </c>
      <c r="G2007" s="2">
        <f t="shared" si="124"/>
        <v>79</v>
      </c>
    </row>
    <row r="2008" spans="1:7">
      <c r="A2008" s="2">
        <v>2006</v>
      </c>
      <c r="B2008" s="98">
        <f t="shared" si="125"/>
        <v>13.436517405935215</v>
      </c>
      <c r="C2008" s="98">
        <v>0.08</v>
      </c>
      <c r="D2008" s="2">
        <v>2006</v>
      </c>
      <c r="E2008" s="2">
        <f t="shared" si="126"/>
        <v>80</v>
      </c>
      <c r="F2008" s="2">
        <f t="shared" si="127"/>
        <v>80</v>
      </c>
      <c r="G2008" s="2">
        <f t="shared" si="124"/>
        <v>79</v>
      </c>
    </row>
    <row r="2009" spans="1:7">
      <c r="A2009" s="2">
        <v>2007</v>
      </c>
      <c r="B2009" s="98">
        <f t="shared" si="125"/>
        <v>13.439866070761271</v>
      </c>
      <c r="C2009" s="98">
        <v>0.08</v>
      </c>
      <c r="D2009" s="2">
        <v>2007</v>
      </c>
      <c r="E2009" s="2">
        <f t="shared" si="126"/>
        <v>80</v>
      </c>
      <c r="F2009" s="2">
        <f t="shared" si="127"/>
        <v>80</v>
      </c>
      <c r="G2009" s="2">
        <f t="shared" si="124"/>
        <v>79</v>
      </c>
    </row>
    <row r="2010" spans="1:7">
      <c r="A2010" s="2">
        <v>2008</v>
      </c>
      <c r="B2010" s="98">
        <f t="shared" si="125"/>
        <v>13.443213901444848</v>
      </c>
      <c r="C2010" s="98">
        <v>0.08</v>
      </c>
      <c r="D2010" s="2">
        <v>2008</v>
      </c>
      <c r="E2010" s="2">
        <f t="shared" si="126"/>
        <v>80</v>
      </c>
      <c r="F2010" s="2">
        <f t="shared" si="127"/>
        <v>80</v>
      </c>
      <c r="G2010" s="2">
        <f t="shared" si="124"/>
        <v>79</v>
      </c>
    </row>
    <row r="2011" spans="1:7">
      <c r="A2011" s="2">
        <v>2009</v>
      </c>
      <c r="B2011" s="98">
        <f t="shared" si="125"/>
        <v>13.446560898608981</v>
      </c>
      <c r="C2011" s="98">
        <v>0.08</v>
      </c>
      <c r="D2011" s="2">
        <v>2009</v>
      </c>
      <c r="E2011" s="2">
        <f t="shared" si="126"/>
        <v>80</v>
      </c>
      <c r="F2011" s="2">
        <f t="shared" si="127"/>
        <v>80</v>
      </c>
      <c r="G2011" s="2">
        <f t="shared" si="124"/>
        <v>79</v>
      </c>
    </row>
    <row r="2012" spans="1:7">
      <c r="A2012" s="2">
        <v>2010</v>
      </c>
      <c r="B2012" s="98">
        <f t="shared" si="125"/>
        <v>13.449907062875937</v>
      </c>
      <c r="C2012" s="98">
        <v>0.08</v>
      </c>
      <c r="D2012" s="2">
        <v>2010</v>
      </c>
      <c r="E2012" s="2">
        <f t="shared" si="126"/>
        <v>80</v>
      </c>
      <c r="F2012" s="2">
        <f t="shared" si="127"/>
        <v>80</v>
      </c>
      <c r="G2012" s="2">
        <f t="shared" si="124"/>
        <v>79</v>
      </c>
    </row>
    <row r="2013" spans="1:7">
      <c r="A2013" s="2">
        <v>2011</v>
      </c>
      <c r="B2013" s="98">
        <f t="shared" si="125"/>
        <v>13.453252394867198</v>
      </c>
      <c r="C2013" s="98">
        <v>0.08</v>
      </c>
      <c r="D2013" s="2">
        <v>2011</v>
      </c>
      <c r="E2013" s="2">
        <f t="shared" si="126"/>
        <v>80</v>
      </c>
      <c r="F2013" s="2">
        <f t="shared" si="127"/>
        <v>80</v>
      </c>
      <c r="G2013" s="2">
        <f t="shared" si="124"/>
        <v>79</v>
      </c>
    </row>
    <row r="2014" spans="1:7">
      <c r="A2014" s="2">
        <v>2012</v>
      </c>
      <c r="B2014" s="98">
        <f t="shared" si="125"/>
        <v>13.456596895203482</v>
      </c>
      <c r="C2014" s="98">
        <v>0.08</v>
      </c>
      <c r="D2014" s="2">
        <v>2012</v>
      </c>
      <c r="E2014" s="2">
        <f t="shared" si="126"/>
        <v>80</v>
      </c>
      <c r="F2014" s="2">
        <f t="shared" si="127"/>
        <v>80</v>
      </c>
      <c r="G2014" s="2">
        <f t="shared" si="124"/>
        <v>79</v>
      </c>
    </row>
    <row r="2015" spans="1:7">
      <c r="A2015" s="2">
        <v>2013</v>
      </c>
      <c r="B2015" s="98">
        <f t="shared" si="125"/>
        <v>13.459940564504732</v>
      </c>
      <c r="C2015" s="98">
        <v>0.08</v>
      </c>
      <c r="D2015" s="2">
        <v>2013</v>
      </c>
      <c r="E2015" s="2">
        <f t="shared" si="126"/>
        <v>80</v>
      </c>
      <c r="F2015" s="2">
        <f t="shared" si="127"/>
        <v>80</v>
      </c>
      <c r="G2015" s="2">
        <f t="shared" si="124"/>
        <v>79</v>
      </c>
    </row>
    <row r="2016" spans="1:7">
      <c r="A2016" s="2">
        <v>2014</v>
      </c>
      <c r="B2016" s="98">
        <f t="shared" si="125"/>
        <v>13.463283403390124</v>
      </c>
      <c r="C2016" s="98">
        <v>0.08</v>
      </c>
      <c r="D2016" s="2">
        <v>2014</v>
      </c>
      <c r="E2016" s="2">
        <f t="shared" si="126"/>
        <v>80</v>
      </c>
      <c r="F2016" s="2">
        <f t="shared" si="127"/>
        <v>80</v>
      </c>
      <c r="G2016" s="2">
        <f t="shared" si="124"/>
        <v>79</v>
      </c>
    </row>
    <row r="2017" spans="1:7">
      <c r="A2017" s="2">
        <v>2015</v>
      </c>
      <c r="B2017" s="98">
        <f t="shared" si="125"/>
        <v>13.466625412478065</v>
      </c>
      <c r="C2017" s="98">
        <v>0.08</v>
      </c>
      <c r="D2017" s="2">
        <v>2015</v>
      </c>
      <c r="E2017" s="2">
        <f t="shared" si="126"/>
        <v>80</v>
      </c>
      <c r="F2017" s="2">
        <f t="shared" si="127"/>
        <v>80</v>
      </c>
      <c r="G2017" s="2">
        <f t="shared" si="124"/>
        <v>79</v>
      </c>
    </row>
    <row r="2018" spans="1:7">
      <c r="A2018" s="2">
        <v>2016</v>
      </c>
      <c r="B2018" s="98">
        <f t="shared" si="125"/>
        <v>13.469966592386189</v>
      </c>
      <c r="C2018" s="98">
        <v>0.08</v>
      </c>
      <c r="D2018" s="2">
        <v>2016</v>
      </c>
      <c r="E2018" s="2">
        <f t="shared" si="126"/>
        <v>80</v>
      </c>
      <c r="F2018" s="2">
        <f t="shared" si="127"/>
        <v>80</v>
      </c>
      <c r="G2018" s="2">
        <f t="shared" si="124"/>
        <v>79</v>
      </c>
    </row>
    <row r="2019" spans="1:7">
      <c r="A2019" s="2">
        <v>2017</v>
      </c>
      <c r="B2019" s="98">
        <f t="shared" si="125"/>
        <v>13.473306943731371</v>
      </c>
      <c r="C2019" s="98">
        <v>0.08</v>
      </c>
      <c r="D2019" s="2">
        <v>2017</v>
      </c>
      <c r="E2019" s="2">
        <f t="shared" si="126"/>
        <v>80</v>
      </c>
      <c r="F2019" s="2">
        <f t="shared" si="127"/>
        <v>80</v>
      </c>
      <c r="G2019" s="2">
        <f t="shared" si="124"/>
        <v>79</v>
      </c>
    </row>
    <row r="2020" spans="1:7">
      <c r="A2020" s="2">
        <v>2018</v>
      </c>
      <c r="B2020" s="98">
        <f t="shared" si="125"/>
        <v>13.47664646712972</v>
      </c>
      <c r="C2020" s="98">
        <v>0.08</v>
      </c>
      <c r="D2020" s="2">
        <v>2018</v>
      </c>
      <c r="E2020" s="2">
        <f t="shared" si="126"/>
        <v>80</v>
      </c>
      <c r="F2020" s="2">
        <f t="shared" si="127"/>
        <v>80</v>
      </c>
      <c r="G2020" s="2">
        <f t="shared" si="124"/>
        <v>80</v>
      </c>
    </row>
    <row r="2021" spans="1:7">
      <c r="A2021" s="2">
        <v>2019</v>
      </c>
      <c r="B2021" s="98">
        <f t="shared" si="125"/>
        <v>13.479985163196583</v>
      </c>
      <c r="C2021" s="98">
        <v>0.08</v>
      </c>
      <c r="D2021" s="2">
        <v>2019</v>
      </c>
      <c r="E2021" s="2">
        <f t="shared" si="126"/>
        <v>80</v>
      </c>
      <c r="F2021" s="2">
        <f t="shared" si="127"/>
        <v>80</v>
      </c>
      <c r="G2021" s="2">
        <f t="shared" si="124"/>
        <v>80</v>
      </c>
    </row>
    <row r="2022" spans="1:7">
      <c r="A2022" s="2">
        <v>2020</v>
      </c>
      <c r="B2022" s="98">
        <f t="shared" si="125"/>
        <v>13.483323032546538</v>
      </c>
      <c r="C2022" s="98">
        <v>0.08</v>
      </c>
      <c r="D2022" s="2">
        <v>2020</v>
      </c>
      <c r="E2022" s="2">
        <f t="shared" si="126"/>
        <v>80</v>
      </c>
      <c r="F2022" s="2">
        <f t="shared" si="127"/>
        <v>80</v>
      </c>
      <c r="G2022" s="2">
        <f t="shared" si="124"/>
        <v>80</v>
      </c>
    </row>
    <row r="2023" spans="1:7">
      <c r="A2023" s="2">
        <v>2021</v>
      </c>
      <c r="B2023" s="98">
        <f t="shared" si="125"/>
        <v>13.486660075793413</v>
      </c>
      <c r="C2023" s="98">
        <v>0.08</v>
      </c>
      <c r="D2023" s="2">
        <v>2021</v>
      </c>
      <c r="E2023" s="2">
        <f t="shared" si="126"/>
        <v>80</v>
      </c>
      <c r="F2023" s="2">
        <f t="shared" si="127"/>
        <v>80</v>
      </c>
      <c r="G2023" s="2">
        <f t="shared" si="124"/>
        <v>80</v>
      </c>
    </row>
    <row r="2024" spans="1:7">
      <c r="A2024" s="2">
        <v>2022</v>
      </c>
      <c r="B2024" s="98">
        <f t="shared" si="125"/>
        <v>13.48999629355027</v>
      </c>
      <c r="C2024" s="98">
        <v>0.08</v>
      </c>
      <c r="D2024" s="2">
        <v>2022</v>
      </c>
      <c r="E2024" s="2">
        <f t="shared" si="126"/>
        <v>80</v>
      </c>
      <c r="F2024" s="2">
        <f t="shared" si="127"/>
        <v>80</v>
      </c>
      <c r="G2024" s="2">
        <f t="shared" si="124"/>
        <v>80</v>
      </c>
    </row>
    <row r="2025" spans="1:7">
      <c r="A2025" s="2">
        <v>2023</v>
      </c>
      <c r="B2025" s="98">
        <f t="shared" si="125"/>
        <v>13.493331686429411</v>
      </c>
      <c r="C2025" s="98">
        <v>0.08</v>
      </c>
      <c r="D2025" s="2">
        <v>2023</v>
      </c>
      <c r="E2025" s="2">
        <f t="shared" si="126"/>
        <v>80</v>
      </c>
      <c r="F2025" s="2">
        <f t="shared" si="127"/>
        <v>80</v>
      </c>
      <c r="G2025" s="2">
        <f t="shared" si="124"/>
        <v>80</v>
      </c>
    </row>
    <row r="2026" spans="1:7">
      <c r="A2026" s="2">
        <v>2024</v>
      </c>
      <c r="B2026" s="98">
        <f t="shared" si="125"/>
        <v>13.49666625504239</v>
      </c>
      <c r="C2026" s="98">
        <v>0.08</v>
      </c>
      <c r="D2026" s="2">
        <v>2024</v>
      </c>
      <c r="E2026" s="2">
        <f t="shared" si="126"/>
        <v>80</v>
      </c>
      <c r="F2026" s="2">
        <f t="shared" si="127"/>
        <v>80</v>
      </c>
      <c r="G2026" s="2">
        <f t="shared" si="124"/>
        <v>80</v>
      </c>
    </row>
    <row r="2027" spans="1:7">
      <c r="A2027" s="2">
        <v>2025</v>
      </c>
      <c r="B2027" s="98">
        <f t="shared" si="125"/>
        <v>13.5</v>
      </c>
      <c r="C2027" s="98">
        <v>0.08</v>
      </c>
      <c r="D2027" s="2">
        <v>2025</v>
      </c>
      <c r="E2027" s="2">
        <f t="shared" si="126"/>
        <v>80</v>
      </c>
      <c r="F2027" s="2">
        <f t="shared" si="127"/>
        <v>80</v>
      </c>
      <c r="G2027" s="2">
        <f t="shared" ref="G2027:G2090" si="128">ROUNDUP(1000*((B2027/1000)/(55.934*C2027^0.571))^(1/2.714),0)</f>
        <v>80</v>
      </c>
    </row>
    <row r="2028" spans="1:7">
      <c r="A2028" s="2">
        <v>2026</v>
      </c>
      <c r="B2028" s="98">
        <f t="shared" si="125"/>
        <v>13.50333292191228</v>
      </c>
      <c r="C2028" s="98">
        <v>0.08</v>
      </c>
      <c r="D2028" s="2">
        <v>2026</v>
      </c>
      <c r="E2028" s="2">
        <f t="shared" si="126"/>
        <v>80</v>
      </c>
      <c r="F2028" s="2">
        <f t="shared" si="127"/>
        <v>80</v>
      </c>
      <c r="G2028" s="2">
        <f t="shared" si="128"/>
        <v>80</v>
      </c>
    </row>
    <row r="2029" spans="1:7">
      <c r="A2029" s="2">
        <v>2027</v>
      </c>
      <c r="B2029" s="98">
        <f t="shared" si="125"/>
        <v>13.506665021388514</v>
      </c>
      <c r="C2029" s="98">
        <v>0.08</v>
      </c>
      <c r="D2029" s="2">
        <v>2027</v>
      </c>
      <c r="E2029" s="2">
        <f t="shared" si="126"/>
        <v>80</v>
      </c>
      <c r="F2029" s="2">
        <f t="shared" si="127"/>
        <v>80</v>
      </c>
      <c r="G2029" s="2">
        <f t="shared" si="128"/>
        <v>80</v>
      </c>
    </row>
    <row r="2030" spans="1:7">
      <c r="A2030" s="2">
        <v>2028</v>
      </c>
      <c r="B2030" s="98">
        <f t="shared" si="125"/>
        <v>13.509996299037242</v>
      </c>
      <c r="C2030" s="98">
        <v>0.08</v>
      </c>
      <c r="D2030" s="2">
        <v>2028</v>
      </c>
      <c r="E2030" s="2">
        <f t="shared" si="126"/>
        <v>80</v>
      </c>
      <c r="F2030" s="2">
        <f t="shared" si="127"/>
        <v>80</v>
      </c>
      <c r="G2030" s="2">
        <f t="shared" si="128"/>
        <v>80</v>
      </c>
    </row>
    <row r="2031" spans="1:7">
      <c r="A2031" s="2">
        <v>2029</v>
      </c>
      <c r="B2031" s="98">
        <f t="shared" si="125"/>
        <v>13.513326755466251</v>
      </c>
      <c r="C2031" s="98">
        <v>0.08</v>
      </c>
      <c r="D2031" s="2">
        <v>2029</v>
      </c>
      <c r="E2031" s="2">
        <f t="shared" si="126"/>
        <v>80</v>
      </c>
      <c r="F2031" s="2">
        <f t="shared" si="127"/>
        <v>80</v>
      </c>
      <c r="G2031" s="2">
        <f t="shared" si="128"/>
        <v>80</v>
      </c>
    </row>
    <row r="2032" spans="1:7">
      <c r="A2032" s="2">
        <v>2030</v>
      </c>
      <c r="B2032" s="98">
        <f t="shared" si="125"/>
        <v>13.516656391282572</v>
      </c>
      <c r="C2032" s="98">
        <v>0.08</v>
      </c>
      <c r="D2032" s="2">
        <v>2030</v>
      </c>
      <c r="E2032" s="2">
        <f t="shared" si="126"/>
        <v>80</v>
      </c>
      <c r="F2032" s="2">
        <f t="shared" si="127"/>
        <v>80</v>
      </c>
      <c r="G2032" s="2">
        <f t="shared" si="128"/>
        <v>80</v>
      </c>
    </row>
    <row r="2033" spans="1:7">
      <c r="A2033" s="2">
        <v>2031</v>
      </c>
      <c r="B2033" s="98">
        <f t="shared" si="125"/>
        <v>13.519985207092498</v>
      </c>
      <c r="C2033" s="98">
        <v>0.08</v>
      </c>
      <c r="D2033" s="2">
        <v>2031</v>
      </c>
      <c r="E2033" s="2">
        <f t="shared" si="126"/>
        <v>80</v>
      </c>
      <c r="F2033" s="2">
        <f t="shared" si="127"/>
        <v>80</v>
      </c>
      <c r="G2033" s="2">
        <f t="shared" si="128"/>
        <v>80</v>
      </c>
    </row>
    <row r="2034" spans="1:7">
      <c r="A2034" s="2">
        <v>2032</v>
      </c>
      <c r="B2034" s="98">
        <f t="shared" si="125"/>
        <v>13.523313203501573</v>
      </c>
      <c r="C2034" s="98">
        <v>0.08</v>
      </c>
      <c r="D2034" s="2">
        <v>2032</v>
      </c>
      <c r="E2034" s="2">
        <f t="shared" si="126"/>
        <v>80</v>
      </c>
      <c r="F2034" s="2">
        <f t="shared" si="127"/>
        <v>80</v>
      </c>
      <c r="G2034" s="2">
        <f t="shared" si="128"/>
        <v>80</v>
      </c>
    </row>
    <row r="2035" spans="1:7">
      <c r="A2035" s="2">
        <v>2033</v>
      </c>
      <c r="B2035" s="98">
        <f t="shared" si="125"/>
        <v>13.526640381114595</v>
      </c>
      <c r="C2035" s="98">
        <v>0.08</v>
      </c>
      <c r="D2035" s="2">
        <v>2033</v>
      </c>
      <c r="E2035" s="2">
        <f t="shared" si="126"/>
        <v>80</v>
      </c>
      <c r="F2035" s="2">
        <f t="shared" si="127"/>
        <v>80</v>
      </c>
      <c r="G2035" s="2">
        <f t="shared" si="128"/>
        <v>80</v>
      </c>
    </row>
    <row r="2036" spans="1:7">
      <c r="A2036" s="2">
        <v>2034</v>
      </c>
      <c r="B2036" s="98">
        <f t="shared" si="125"/>
        <v>13.529966740535617</v>
      </c>
      <c r="C2036" s="98">
        <v>0.08</v>
      </c>
      <c r="D2036" s="2">
        <v>2034</v>
      </c>
      <c r="E2036" s="2">
        <f t="shared" si="126"/>
        <v>80</v>
      </c>
      <c r="F2036" s="2">
        <f t="shared" si="127"/>
        <v>80</v>
      </c>
      <c r="G2036" s="2">
        <f t="shared" si="128"/>
        <v>80</v>
      </c>
    </row>
    <row r="2037" spans="1:7">
      <c r="A2037" s="2">
        <v>2035</v>
      </c>
      <c r="B2037" s="98">
        <f t="shared" si="125"/>
        <v>13.533292282367952</v>
      </c>
      <c r="C2037" s="98">
        <v>0.08</v>
      </c>
      <c r="D2037" s="2">
        <v>2035</v>
      </c>
      <c r="E2037" s="2">
        <f t="shared" si="126"/>
        <v>80</v>
      </c>
      <c r="F2037" s="2">
        <f t="shared" si="127"/>
        <v>80</v>
      </c>
      <c r="G2037" s="2">
        <f t="shared" si="128"/>
        <v>80</v>
      </c>
    </row>
    <row r="2038" spans="1:7">
      <c r="A2038" s="2">
        <v>2036</v>
      </c>
      <c r="B2038" s="98">
        <f t="shared" si="125"/>
        <v>13.536617007214174</v>
      </c>
      <c r="C2038" s="98">
        <v>0.08</v>
      </c>
      <c r="D2038" s="2">
        <v>2036</v>
      </c>
      <c r="E2038" s="2">
        <f t="shared" si="126"/>
        <v>80</v>
      </c>
      <c r="F2038" s="2">
        <f t="shared" si="127"/>
        <v>80</v>
      </c>
      <c r="G2038" s="2">
        <f t="shared" si="128"/>
        <v>80</v>
      </c>
    </row>
    <row r="2039" spans="1:7">
      <c r="A2039" s="2">
        <v>2037</v>
      </c>
      <c r="B2039" s="98">
        <f t="shared" si="125"/>
        <v>13.539940915676109</v>
      </c>
      <c r="C2039" s="98">
        <v>0.08</v>
      </c>
      <c r="D2039" s="2">
        <v>2037</v>
      </c>
      <c r="E2039" s="2">
        <f t="shared" si="126"/>
        <v>80</v>
      </c>
      <c r="F2039" s="2">
        <f t="shared" si="127"/>
        <v>80</v>
      </c>
      <c r="G2039" s="2">
        <f t="shared" si="128"/>
        <v>80</v>
      </c>
    </row>
    <row r="2040" spans="1:7">
      <c r="A2040" s="2">
        <v>2038</v>
      </c>
      <c r="B2040" s="98">
        <f t="shared" si="125"/>
        <v>13.543264008354855</v>
      </c>
      <c r="C2040" s="98">
        <v>0.08</v>
      </c>
      <c r="D2040" s="2">
        <v>2038</v>
      </c>
      <c r="E2040" s="2">
        <f t="shared" si="126"/>
        <v>80</v>
      </c>
      <c r="F2040" s="2">
        <f t="shared" si="127"/>
        <v>80</v>
      </c>
      <c r="G2040" s="2">
        <f t="shared" si="128"/>
        <v>80</v>
      </c>
    </row>
    <row r="2041" spans="1:7">
      <c r="A2041" s="2">
        <v>2039</v>
      </c>
      <c r="B2041" s="98">
        <f t="shared" si="125"/>
        <v>13.546586285850763</v>
      </c>
      <c r="C2041" s="98">
        <v>0.08</v>
      </c>
      <c r="D2041" s="2">
        <v>2039</v>
      </c>
      <c r="E2041" s="2">
        <f t="shared" si="126"/>
        <v>80</v>
      </c>
      <c r="F2041" s="2">
        <f t="shared" si="127"/>
        <v>80</v>
      </c>
      <c r="G2041" s="2">
        <f t="shared" si="128"/>
        <v>80</v>
      </c>
    </row>
    <row r="2042" spans="1:7">
      <c r="A2042" s="2">
        <v>2040</v>
      </c>
      <c r="B2042" s="98">
        <f t="shared" si="125"/>
        <v>13.549907748763458</v>
      </c>
      <c r="C2042" s="98">
        <v>0.08</v>
      </c>
      <c r="D2042" s="2">
        <v>2040</v>
      </c>
      <c r="E2042" s="2">
        <f t="shared" si="126"/>
        <v>80</v>
      </c>
      <c r="F2042" s="2">
        <f t="shared" si="127"/>
        <v>80</v>
      </c>
      <c r="G2042" s="2">
        <f t="shared" si="128"/>
        <v>80</v>
      </c>
    </row>
    <row r="2043" spans="1:7">
      <c r="A2043" s="2">
        <v>2041</v>
      </c>
      <c r="B2043" s="98">
        <f t="shared" si="125"/>
        <v>13.553228397691822</v>
      </c>
      <c r="C2043" s="98">
        <v>0.08</v>
      </c>
      <c r="D2043" s="2">
        <v>2041</v>
      </c>
      <c r="E2043" s="2">
        <f t="shared" si="126"/>
        <v>80</v>
      </c>
      <c r="F2043" s="2">
        <f t="shared" si="127"/>
        <v>80</v>
      </c>
      <c r="G2043" s="2">
        <f t="shared" si="128"/>
        <v>80</v>
      </c>
    </row>
    <row r="2044" spans="1:7">
      <c r="A2044" s="2">
        <v>2042</v>
      </c>
      <c r="B2044" s="98">
        <f t="shared" si="125"/>
        <v>13.556548233234004</v>
      </c>
      <c r="C2044" s="98">
        <v>0.08</v>
      </c>
      <c r="D2044" s="2">
        <v>2042</v>
      </c>
      <c r="E2044" s="2">
        <f t="shared" si="126"/>
        <v>80</v>
      </c>
      <c r="F2044" s="2">
        <f t="shared" si="127"/>
        <v>80</v>
      </c>
      <c r="G2044" s="2">
        <f t="shared" si="128"/>
        <v>80</v>
      </c>
    </row>
    <row r="2045" spans="1:7">
      <c r="A2045" s="2">
        <v>2043</v>
      </c>
      <c r="B2045" s="98">
        <f t="shared" si="125"/>
        <v>13.559867255987427</v>
      </c>
      <c r="C2045" s="98">
        <v>0.08</v>
      </c>
      <c r="D2045" s="2">
        <v>2043</v>
      </c>
      <c r="E2045" s="2">
        <f t="shared" si="126"/>
        <v>80</v>
      </c>
      <c r="F2045" s="2">
        <f t="shared" si="127"/>
        <v>80</v>
      </c>
      <c r="G2045" s="2">
        <f t="shared" si="128"/>
        <v>80</v>
      </c>
    </row>
    <row r="2046" spans="1:7">
      <c r="A2046" s="2">
        <v>2044</v>
      </c>
      <c r="B2046" s="98">
        <f t="shared" si="125"/>
        <v>13.563185466548777</v>
      </c>
      <c r="C2046" s="98">
        <v>0.08</v>
      </c>
      <c r="D2046" s="2">
        <v>2044</v>
      </c>
      <c r="E2046" s="2">
        <f t="shared" si="126"/>
        <v>80</v>
      </c>
      <c r="F2046" s="2">
        <f t="shared" si="127"/>
        <v>80</v>
      </c>
      <c r="G2046" s="2">
        <f t="shared" si="128"/>
        <v>80</v>
      </c>
    </row>
    <row r="2047" spans="1:7">
      <c r="A2047" s="2">
        <v>2045</v>
      </c>
      <c r="B2047" s="98">
        <f t="shared" si="125"/>
        <v>13.566502865514016</v>
      </c>
      <c r="C2047" s="98">
        <v>0.08</v>
      </c>
      <c r="D2047" s="2">
        <v>2045</v>
      </c>
      <c r="E2047" s="2">
        <f t="shared" si="126"/>
        <v>80</v>
      </c>
      <c r="F2047" s="2">
        <f t="shared" si="127"/>
        <v>80</v>
      </c>
      <c r="G2047" s="2">
        <f t="shared" si="128"/>
        <v>80</v>
      </c>
    </row>
    <row r="2048" spans="1:7">
      <c r="A2048" s="2">
        <v>2046</v>
      </c>
      <c r="B2048" s="98">
        <f t="shared" si="125"/>
        <v>13.569819453478368</v>
      </c>
      <c r="C2048" s="98">
        <v>0.08</v>
      </c>
      <c r="D2048" s="2">
        <v>2046</v>
      </c>
      <c r="E2048" s="2">
        <f t="shared" si="126"/>
        <v>80</v>
      </c>
      <c r="F2048" s="2">
        <f t="shared" si="127"/>
        <v>80</v>
      </c>
      <c r="G2048" s="2">
        <f t="shared" si="128"/>
        <v>80</v>
      </c>
    </row>
    <row r="2049" spans="1:7">
      <c r="A2049" s="2">
        <v>2047</v>
      </c>
      <c r="B2049" s="98">
        <f t="shared" si="125"/>
        <v>13.573135231036341</v>
      </c>
      <c r="C2049" s="98">
        <v>0.08</v>
      </c>
      <c r="D2049" s="2">
        <v>2047</v>
      </c>
      <c r="E2049" s="2">
        <f t="shared" si="126"/>
        <v>80</v>
      </c>
      <c r="F2049" s="2">
        <f t="shared" si="127"/>
        <v>80</v>
      </c>
      <c r="G2049" s="2">
        <f t="shared" si="128"/>
        <v>80</v>
      </c>
    </row>
    <row r="2050" spans="1:7">
      <c r="A2050" s="2">
        <v>2048</v>
      </c>
      <c r="B2050" s="98">
        <f t="shared" si="125"/>
        <v>13.576450198781712</v>
      </c>
      <c r="C2050" s="98">
        <v>0.08</v>
      </c>
      <c r="D2050" s="2">
        <v>2048</v>
      </c>
      <c r="E2050" s="2">
        <f t="shared" si="126"/>
        <v>80</v>
      </c>
      <c r="F2050" s="2">
        <f t="shared" si="127"/>
        <v>80</v>
      </c>
      <c r="G2050" s="2">
        <f t="shared" si="128"/>
        <v>80</v>
      </c>
    </row>
    <row r="2051" spans="1:7">
      <c r="A2051" s="2">
        <v>2049</v>
      </c>
      <c r="B2051" s="98">
        <f t="shared" ref="B2051:B2114" si="129">0.3*SQRT(A2051)</f>
        <v>13.57976435730753</v>
      </c>
      <c r="C2051" s="98">
        <v>0.08</v>
      </c>
      <c r="D2051" s="2">
        <v>2049</v>
      </c>
      <c r="E2051" s="2">
        <f t="shared" ref="E2051:E2114" si="130">IF(A2051&lt;0.4,15,IF(A2051&lt;3,20,IF(A2051&lt;15,25,IF(A2051&lt;43,32,IF(A2051&lt;100,40,IF(A2051&lt;450,50,IF(A2051&lt;1300,65,IF(A2051&lt;3500,80,IF(A2051&lt;12000,100)))))))))</f>
        <v>80</v>
      </c>
      <c r="F2051" s="2">
        <f t="shared" si="127"/>
        <v>80</v>
      </c>
      <c r="G2051" s="2">
        <f t="shared" si="128"/>
        <v>80</v>
      </c>
    </row>
    <row r="2052" spans="1:7">
      <c r="A2052" s="2">
        <v>2050</v>
      </c>
      <c r="B2052" s="98">
        <f t="shared" si="129"/>
        <v>13.583077707206126</v>
      </c>
      <c r="C2052" s="98">
        <v>0.08</v>
      </c>
      <c r="D2052" s="2">
        <v>2050</v>
      </c>
      <c r="E2052" s="2">
        <f t="shared" si="130"/>
        <v>80</v>
      </c>
      <c r="F2052" s="2">
        <f t="shared" ref="F2052:F2115" si="131">IF(G2052&lt;15,15,IF(G2052&lt;20,20,IF(G2052&lt;=25,25,IF(G2052&lt;=32,32,IF(G2052&lt;=40,40,IF(G2052&lt;=50,50,IF(G2052&lt;=65,65,IF(G2052&lt;=80,80,IF(G2052&lt;=100,100)))))))))</f>
        <v>80</v>
      </c>
      <c r="G2052" s="2">
        <f t="shared" si="128"/>
        <v>80</v>
      </c>
    </row>
    <row r="2053" spans="1:7">
      <c r="A2053" s="2">
        <v>2051</v>
      </c>
      <c r="B2053" s="98">
        <f t="shared" si="129"/>
        <v>13.586390249069103</v>
      </c>
      <c r="C2053" s="98">
        <v>0.08</v>
      </c>
      <c r="D2053" s="2">
        <v>2051</v>
      </c>
      <c r="E2053" s="2">
        <f t="shared" si="130"/>
        <v>80</v>
      </c>
      <c r="F2053" s="2">
        <f t="shared" si="131"/>
        <v>80</v>
      </c>
      <c r="G2053" s="2">
        <f t="shared" si="128"/>
        <v>80</v>
      </c>
    </row>
    <row r="2054" spans="1:7">
      <c r="A2054" s="2">
        <v>2052</v>
      </c>
      <c r="B2054" s="98">
        <f t="shared" si="129"/>
        <v>13.58970198348735</v>
      </c>
      <c r="C2054" s="98">
        <v>0.08</v>
      </c>
      <c r="D2054" s="2">
        <v>2052</v>
      </c>
      <c r="E2054" s="2">
        <f t="shared" si="130"/>
        <v>80</v>
      </c>
      <c r="F2054" s="2">
        <f t="shared" si="131"/>
        <v>80</v>
      </c>
      <c r="G2054" s="2">
        <f t="shared" si="128"/>
        <v>80</v>
      </c>
    </row>
    <row r="2055" spans="1:7">
      <c r="A2055" s="2">
        <v>2053</v>
      </c>
      <c r="B2055" s="98">
        <f t="shared" si="129"/>
        <v>13.59301291105103</v>
      </c>
      <c r="C2055" s="98">
        <v>0.08</v>
      </c>
      <c r="D2055" s="2">
        <v>2053</v>
      </c>
      <c r="E2055" s="2">
        <f t="shared" si="130"/>
        <v>80</v>
      </c>
      <c r="F2055" s="2">
        <f t="shared" si="131"/>
        <v>80</v>
      </c>
      <c r="G2055" s="2">
        <f t="shared" si="128"/>
        <v>80</v>
      </c>
    </row>
    <row r="2056" spans="1:7">
      <c r="A2056" s="2">
        <v>2054</v>
      </c>
      <c r="B2056" s="98">
        <f t="shared" si="129"/>
        <v>13.596323032349593</v>
      </c>
      <c r="C2056" s="98">
        <v>0.08</v>
      </c>
      <c r="D2056" s="2">
        <v>2054</v>
      </c>
      <c r="E2056" s="2">
        <f t="shared" si="130"/>
        <v>80</v>
      </c>
      <c r="F2056" s="2">
        <f t="shared" si="131"/>
        <v>80</v>
      </c>
      <c r="G2056" s="2">
        <f t="shared" si="128"/>
        <v>80</v>
      </c>
    </row>
    <row r="2057" spans="1:7">
      <c r="A2057" s="2">
        <v>2055</v>
      </c>
      <c r="B2057" s="98">
        <f t="shared" si="129"/>
        <v>13.599632347971763</v>
      </c>
      <c r="C2057" s="98">
        <v>0.08</v>
      </c>
      <c r="D2057" s="2">
        <v>2055</v>
      </c>
      <c r="E2057" s="2">
        <f t="shared" si="130"/>
        <v>80</v>
      </c>
      <c r="F2057" s="2">
        <f t="shared" si="131"/>
        <v>80</v>
      </c>
      <c r="G2057" s="2">
        <f t="shared" si="128"/>
        <v>80</v>
      </c>
    </row>
    <row r="2058" spans="1:7">
      <c r="A2058" s="2">
        <v>2056</v>
      </c>
      <c r="B2058" s="98">
        <f t="shared" si="129"/>
        <v>13.60294085850556</v>
      </c>
      <c r="C2058" s="98">
        <v>0.08</v>
      </c>
      <c r="D2058" s="2">
        <v>2056</v>
      </c>
      <c r="E2058" s="2">
        <f t="shared" si="130"/>
        <v>80</v>
      </c>
      <c r="F2058" s="2">
        <f t="shared" si="131"/>
        <v>80</v>
      </c>
      <c r="G2058" s="2">
        <f t="shared" si="128"/>
        <v>80</v>
      </c>
    </row>
    <row r="2059" spans="1:7">
      <c r="A2059" s="2">
        <v>2057</v>
      </c>
      <c r="B2059" s="98">
        <f t="shared" si="129"/>
        <v>13.60624856453828</v>
      </c>
      <c r="C2059" s="98">
        <v>0.08</v>
      </c>
      <c r="D2059" s="2">
        <v>2057</v>
      </c>
      <c r="E2059" s="2">
        <f t="shared" si="130"/>
        <v>80</v>
      </c>
      <c r="F2059" s="2">
        <f t="shared" si="131"/>
        <v>80</v>
      </c>
      <c r="G2059" s="2">
        <f t="shared" si="128"/>
        <v>80</v>
      </c>
    </row>
    <row r="2060" spans="1:7">
      <c r="A2060" s="2">
        <v>2058</v>
      </c>
      <c r="B2060" s="98">
        <f t="shared" si="129"/>
        <v>13.609555466656506</v>
      </c>
      <c r="C2060" s="98">
        <v>0.08</v>
      </c>
      <c r="D2060" s="2">
        <v>2058</v>
      </c>
      <c r="E2060" s="2">
        <f t="shared" si="130"/>
        <v>80</v>
      </c>
      <c r="F2060" s="2">
        <f t="shared" si="131"/>
        <v>80</v>
      </c>
      <c r="G2060" s="2">
        <f t="shared" si="128"/>
        <v>80</v>
      </c>
    </row>
    <row r="2061" spans="1:7">
      <c r="A2061" s="2">
        <v>2059</v>
      </c>
      <c r="B2061" s="98">
        <f t="shared" si="129"/>
        <v>13.612861565446112</v>
      </c>
      <c r="C2061" s="98">
        <v>0.08</v>
      </c>
      <c r="D2061" s="2">
        <v>2059</v>
      </c>
      <c r="E2061" s="2">
        <f t="shared" si="130"/>
        <v>80</v>
      </c>
      <c r="F2061" s="2">
        <f t="shared" si="131"/>
        <v>80</v>
      </c>
      <c r="G2061" s="2">
        <f t="shared" si="128"/>
        <v>80</v>
      </c>
    </row>
    <row r="2062" spans="1:7">
      <c r="A2062" s="2">
        <v>2060</v>
      </c>
      <c r="B2062" s="98">
        <f t="shared" si="129"/>
        <v>13.616166861492259</v>
      </c>
      <c r="C2062" s="98">
        <v>0.08</v>
      </c>
      <c r="D2062" s="2">
        <v>2060</v>
      </c>
      <c r="E2062" s="2">
        <f t="shared" si="130"/>
        <v>80</v>
      </c>
      <c r="F2062" s="2">
        <f t="shared" si="131"/>
        <v>80</v>
      </c>
      <c r="G2062" s="2">
        <f t="shared" si="128"/>
        <v>80</v>
      </c>
    </row>
    <row r="2063" spans="1:7">
      <c r="A2063" s="2">
        <v>2061</v>
      </c>
      <c r="B2063" s="98">
        <f t="shared" si="129"/>
        <v>13.6194713553794</v>
      </c>
      <c r="C2063" s="98">
        <v>0.08</v>
      </c>
      <c r="D2063" s="2">
        <v>2061</v>
      </c>
      <c r="E2063" s="2">
        <f t="shared" si="130"/>
        <v>80</v>
      </c>
      <c r="F2063" s="2">
        <f t="shared" si="131"/>
        <v>80</v>
      </c>
      <c r="G2063" s="2">
        <f t="shared" si="128"/>
        <v>80</v>
      </c>
    </row>
    <row r="2064" spans="1:7">
      <c r="A2064" s="2">
        <v>2062</v>
      </c>
      <c r="B2064" s="98">
        <f t="shared" si="129"/>
        <v>13.622775047691274</v>
      </c>
      <c r="C2064" s="98">
        <v>0.08</v>
      </c>
      <c r="D2064" s="2">
        <v>2062</v>
      </c>
      <c r="E2064" s="2">
        <f t="shared" si="130"/>
        <v>80</v>
      </c>
      <c r="F2064" s="2">
        <f t="shared" si="131"/>
        <v>80</v>
      </c>
      <c r="G2064" s="2">
        <f t="shared" si="128"/>
        <v>80</v>
      </c>
    </row>
    <row r="2065" spans="1:7">
      <c r="A2065" s="2">
        <v>2063</v>
      </c>
      <c r="B2065" s="98">
        <f t="shared" si="129"/>
        <v>13.626077939010917</v>
      </c>
      <c r="C2065" s="98">
        <v>0.08</v>
      </c>
      <c r="D2065" s="2">
        <v>2063</v>
      </c>
      <c r="E2065" s="2">
        <f t="shared" si="130"/>
        <v>80</v>
      </c>
      <c r="F2065" s="2">
        <f t="shared" si="131"/>
        <v>80</v>
      </c>
      <c r="G2065" s="2">
        <f t="shared" si="128"/>
        <v>80</v>
      </c>
    </row>
    <row r="2066" spans="1:7">
      <c r="A2066" s="2">
        <v>2064</v>
      </c>
      <c r="B2066" s="98">
        <f t="shared" si="129"/>
        <v>13.629380029920656</v>
      </c>
      <c r="C2066" s="98">
        <v>0.08</v>
      </c>
      <c r="D2066" s="2">
        <v>2064</v>
      </c>
      <c r="E2066" s="2">
        <f t="shared" si="130"/>
        <v>80</v>
      </c>
      <c r="F2066" s="2">
        <f t="shared" si="131"/>
        <v>80</v>
      </c>
      <c r="G2066" s="2">
        <f t="shared" si="128"/>
        <v>80</v>
      </c>
    </row>
    <row r="2067" spans="1:7">
      <c r="A2067" s="2">
        <v>2065</v>
      </c>
      <c r="B2067" s="98">
        <f t="shared" si="129"/>
        <v>13.632681321002115</v>
      </c>
      <c r="C2067" s="98">
        <v>0.08</v>
      </c>
      <c r="D2067" s="2">
        <v>2065</v>
      </c>
      <c r="E2067" s="2">
        <f t="shared" si="130"/>
        <v>80</v>
      </c>
      <c r="F2067" s="2">
        <f t="shared" si="131"/>
        <v>80</v>
      </c>
      <c r="G2067" s="2">
        <f t="shared" si="128"/>
        <v>80</v>
      </c>
    </row>
    <row r="2068" spans="1:7">
      <c r="A2068" s="2">
        <v>2066</v>
      </c>
      <c r="B2068" s="98">
        <f t="shared" si="129"/>
        <v>13.635981812836214</v>
      </c>
      <c r="C2068" s="98">
        <v>0.08</v>
      </c>
      <c r="D2068" s="2">
        <v>2066</v>
      </c>
      <c r="E2068" s="2">
        <f t="shared" si="130"/>
        <v>80</v>
      </c>
      <c r="F2068" s="2">
        <f t="shared" si="131"/>
        <v>80</v>
      </c>
      <c r="G2068" s="2">
        <f t="shared" si="128"/>
        <v>80</v>
      </c>
    </row>
    <row r="2069" spans="1:7">
      <c r="A2069" s="2">
        <v>2067</v>
      </c>
      <c r="B2069" s="98">
        <f t="shared" si="129"/>
        <v>13.639281506003167</v>
      </c>
      <c r="C2069" s="98">
        <v>0.08</v>
      </c>
      <c r="D2069" s="2">
        <v>2067</v>
      </c>
      <c r="E2069" s="2">
        <f t="shared" si="130"/>
        <v>80</v>
      </c>
      <c r="F2069" s="2">
        <f t="shared" si="131"/>
        <v>80</v>
      </c>
      <c r="G2069" s="2">
        <f t="shared" si="128"/>
        <v>80</v>
      </c>
    </row>
    <row r="2070" spans="1:7">
      <c r="A2070" s="2">
        <v>2068</v>
      </c>
      <c r="B2070" s="98">
        <f t="shared" si="129"/>
        <v>13.642580401082487</v>
      </c>
      <c r="C2070" s="98">
        <v>0.08</v>
      </c>
      <c r="D2070" s="2">
        <v>2068</v>
      </c>
      <c r="E2070" s="2">
        <f t="shared" si="130"/>
        <v>80</v>
      </c>
      <c r="F2070" s="2">
        <f t="shared" si="131"/>
        <v>80</v>
      </c>
      <c r="G2070" s="2">
        <f t="shared" si="128"/>
        <v>80</v>
      </c>
    </row>
    <row r="2071" spans="1:7">
      <c r="A2071" s="2">
        <v>2069</v>
      </c>
      <c r="B2071" s="98">
        <f t="shared" si="129"/>
        <v>13.645878498652991</v>
      </c>
      <c r="C2071" s="98">
        <v>0.08</v>
      </c>
      <c r="D2071" s="2">
        <v>2069</v>
      </c>
      <c r="E2071" s="2">
        <f t="shared" si="130"/>
        <v>80</v>
      </c>
      <c r="F2071" s="2">
        <f t="shared" si="131"/>
        <v>80</v>
      </c>
      <c r="G2071" s="2">
        <f t="shared" si="128"/>
        <v>80</v>
      </c>
    </row>
    <row r="2072" spans="1:7">
      <c r="A2072" s="2">
        <v>2070</v>
      </c>
      <c r="B2072" s="98">
        <f t="shared" si="129"/>
        <v>13.64917579929279</v>
      </c>
      <c r="C2072" s="98">
        <v>0.08</v>
      </c>
      <c r="D2072" s="2">
        <v>2070</v>
      </c>
      <c r="E2072" s="2">
        <f t="shared" si="130"/>
        <v>80</v>
      </c>
      <c r="F2072" s="2">
        <f t="shared" si="131"/>
        <v>80</v>
      </c>
      <c r="G2072" s="2">
        <f t="shared" si="128"/>
        <v>80</v>
      </c>
    </row>
    <row r="2073" spans="1:7">
      <c r="A2073" s="2">
        <v>2071</v>
      </c>
      <c r="B2073" s="98">
        <f t="shared" si="129"/>
        <v>13.652472303579303</v>
      </c>
      <c r="C2073" s="98">
        <v>0.08</v>
      </c>
      <c r="D2073" s="2">
        <v>2071</v>
      </c>
      <c r="E2073" s="2">
        <f t="shared" si="130"/>
        <v>80</v>
      </c>
      <c r="F2073" s="2">
        <f t="shared" si="131"/>
        <v>80</v>
      </c>
      <c r="G2073" s="2">
        <f t="shared" si="128"/>
        <v>80</v>
      </c>
    </row>
    <row r="2074" spans="1:7">
      <c r="A2074" s="2">
        <v>2072</v>
      </c>
      <c r="B2074" s="98">
        <f t="shared" si="129"/>
        <v>13.655768012089251</v>
      </c>
      <c r="C2074" s="98">
        <v>0.08</v>
      </c>
      <c r="D2074" s="2">
        <v>2072</v>
      </c>
      <c r="E2074" s="2">
        <f t="shared" si="130"/>
        <v>80</v>
      </c>
      <c r="F2074" s="2">
        <f t="shared" si="131"/>
        <v>80</v>
      </c>
      <c r="G2074" s="2">
        <f t="shared" si="128"/>
        <v>80</v>
      </c>
    </row>
    <row r="2075" spans="1:7">
      <c r="A2075" s="2">
        <v>2073</v>
      </c>
      <c r="B2075" s="98">
        <f t="shared" si="129"/>
        <v>13.659062925398652</v>
      </c>
      <c r="C2075" s="98">
        <v>0.08</v>
      </c>
      <c r="D2075" s="2">
        <v>2073</v>
      </c>
      <c r="E2075" s="2">
        <f t="shared" si="130"/>
        <v>80</v>
      </c>
      <c r="F2075" s="2">
        <f t="shared" si="131"/>
        <v>80</v>
      </c>
      <c r="G2075" s="2">
        <f t="shared" si="128"/>
        <v>80</v>
      </c>
    </row>
    <row r="2076" spans="1:7">
      <c r="A2076" s="2">
        <v>2074</v>
      </c>
      <c r="B2076" s="98">
        <f t="shared" si="129"/>
        <v>13.662357044082841</v>
      </c>
      <c r="C2076" s="98">
        <v>0.08</v>
      </c>
      <c r="D2076" s="2">
        <v>2074</v>
      </c>
      <c r="E2076" s="2">
        <f t="shared" si="130"/>
        <v>80</v>
      </c>
      <c r="F2076" s="2">
        <f t="shared" si="131"/>
        <v>80</v>
      </c>
      <c r="G2076" s="2">
        <f t="shared" si="128"/>
        <v>80</v>
      </c>
    </row>
    <row r="2077" spans="1:7">
      <c r="A2077" s="2">
        <v>2075</v>
      </c>
      <c r="B2077" s="98">
        <f t="shared" si="129"/>
        <v>13.665650368716449</v>
      </c>
      <c r="C2077" s="98">
        <v>0.08</v>
      </c>
      <c r="D2077" s="2">
        <v>2075</v>
      </c>
      <c r="E2077" s="2">
        <f t="shared" si="130"/>
        <v>80</v>
      </c>
      <c r="F2077" s="2">
        <f t="shared" si="131"/>
        <v>80</v>
      </c>
      <c r="G2077" s="2">
        <f t="shared" si="128"/>
        <v>80</v>
      </c>
    </row>
    <row r="2078" spans="1:7">
      <c r="A2078" s="2">
        <v>2076</v>
      </c>
      <c r="B2078" s="98">
        <f t="shared" si="129"/>
        <v>13.66894289987342</v>
      </c>
      <c r="C2078" s="98">
        <v>0.08</v>
      </c>
      <c r="D2078" s="2">
        <v>2076</v>
      </c>
      <c r="E2078" s="2">
        <f t="shared" si="130"/>
        <v>80</v>
      </c>
      <c r="F2078" s="2">
        <f t="shared" si="131"/>
        <v>80</v>
      </c>
      <c r="G2078" s="2">
        <f t="shared" si="128"/>
        <v>80</v>
      </c>
    </row>
    <row r="2079" spans="1:7">
      <c r="A2079" s="2">
        <v>2077</v>
      </c>
      <c r="B2079" s="98">
        <f t="shared" si="129"/>
        <v>13.672234638127009</v>
      </c>
      <c r="C2079" s="98">
        <v>0.08</v>
      </c>
      <c r="D2079" s="2">
        <v>2077</v>
      </c>
      <c r="E2079" s="2">
        <f t="shared" si="130"/>
        <v>80</v>
      </c>
      <c r="F2079" s="2">
        <f t="shared" si="131"/>
        <v>80</v>
      </c>
      <c r="G2079" s="2">
        <f t="shared" si="128"/>
        <v>80</v>
      </c>
    </row>
    <row r="2080" spans="1:7">
      <c r="A2080" s="2">
        <v>2078</v>
      </c>
      <c r="B2080" s="98">
        <f t="shared" si="129"/>
        <v>13.675525584049778</v>
      </c>
      <c r="C2080" s="98">
        <v>0.08</v>
      </c>
      <c r="D2080" s="2">
        <v>2078</v>
      </c>
      <c r="E2080" s="2">
        <f t="shared" si="130"/>
        <v>80</v>
      </c>
      <c r="F2080" s="2">
        <f t="shared" si="131"/>
        <v>80</v>
      </c>
      <c r="G2080" s="2">
        <f t="shared" si="128"/>
        <v>80</v>
      </c>
    </row>
    <row r="2081" spans="1:7">
      <c r="A2081" s="2">
        <v>2079</v>
      </c>
      <c r="B2081" s="98">
        <f t="shared" si="129"/>
        <v>13.678815738213595</v>
      </c>
      <c r="C2081" s="98">
        <v>0.08</v>
      </c>
      <c r="D2081" s="2">
        <v>2079</v>
      </c>
      <c r="E2081" s="2">
        <f t="shared" si="130"/>
        <v>80</v>
      </c>
      <c r="F2081" s="2">
        <f t="shared" si="131"/>
        <v>80</v>
      </c>
      <c r="G2081" s="2">
        <f t="shared" si="128"/>
        <v>80</v>
      </c>
    </row>
    <row r="2082" spans="1:7">
      <c r="A2082" s="2">
        <v>2080</v>
      </c>
      <c r="B2082" s="98">
        <f t="shared" si="129"/>
        <v>13.682105101189654</v>
      </c>
      <c r="C2082" s="98">
        <v>0.08</v>
      </c>
      <c r="D2082" s="2">
        <v>2080</v>
      </c>
      <c r="E2082" s="2">
        <f t="shared" si="130"/>
        <v>80</v>
      </c>
      <c r="F2082" s="2">
        <f t="shared" si="131"/>
        <v>80</v>
      </c>
      <c r="G2082" s="2">
        <f t="shared" si="128"/>
        <v>80</v>
      </c>
    </row>
    <row r="2083" spans="1:7">
      <c r="A2083" s="2">
        <v>2081</v>
      </c>
      <c r="B2083" s="98">
        <f t="shared" si="129"/>
        <v>13.685393673548452</v>
      </c>
      <c r="C2083" s="98">
        <v>0.08</v>
      </c>
      <c r="D2083" s="2">
        <v>2081</v>
      </c>
      <c r="E2083" s="2">
        <f t="shared" si="130"/>
        <v>80</v>
      </c>
      <c r="F2083" s="2">
        <f t="shared" si="131"/>
        <v>80</v>
      </c>
      <c r="G2083" s="2">
        <f t="shared" si="128"/>
        <v>80</v>
      </c>
    </row>
    <row r="2084" spans="1:7">
      <c r="A2084" s="2">
        <v>2082</v>
      </c>
      <c r="B2084" s="98">
        <f t="shared" si="129"/>
        <v>13.6886814558598</v>
      </c>
      <c r="C2084" s="98">
        <v>0.08</v>
      </c>
      <c r="D2084" s="2">
        <v>2082</v>
      </c>
      <c r="E2084" s="2">
        <f t="shared" si="130"/>
        <v>80</v>
      </c>
      <c r="F2084" s="2">
        <f t="shared" si="131"/>
        <v>80</v>
      </c>
      <c r="G2084" s="2">
        <f t="shared" si="128"/>
        <v>80</v>
      </c>
    </row>
    <row r="2085" spans="1:7">
      <c r="A2085" s="2">
        <v>2083</v>
      </c>
      <c r="B2085" s="98">
        <f t="shared" si="129"/>
        <v>13.691968448692831</v>
      </c>
      <c r="C2085" s="98">
        <v>0.08</v>
      </c>
      <c r="D2085" s="2">
        <v>2083</v>
      </c>
      <c r="E2085" s="2">
        <f t="shared" si="130"/>
        <v>80</v>
      </c>
      <c r="F2085" s="2">
        <f t="shared" si="131"/>
        <v>80</v>
      </c>
      <c r="G2085" s="2">
        <f t="shared" si="128"/>
        <v>80</v>
      </c>
    </row>
    <row r="2086" spans="1:7">
      <c r="A2086" s="2">
        <v>2084</v>
      </c>
      <c r="B2086" s="98">
        <f t="shared" si="129"/>
        <v>13.695254652615992</v>
      </c>
      <c r="C2086" s="98">
        <v>0.08</v>
      </c>
      <c r="D2086" s="2">
        <v>2084</v>
      </c>
      <c r="E2086" s="2">
        <f t="shared" si="130"/>
        <v>80</v>
      </c>
      <c r="F2086" s="2">
        <f t="shared" si="131"/>
        <v>80</v>
      </c>
      <c r="G2086" s="2">
        <f t="shared" si="128"/>
        <v>80</v>
      </c>
    </row>
    <row r="2087" spans="1:7">
      <c r="A2087" s="2">
        <v>2085</v>
      </c>
      <c r="B2087" s="98">
        <f t="shared" si="129"/>
        <v>13.698540068197049</v>
      </c>
      <c r="C2087" s="98">
        <v>0.08</v>
      </c>
      <c r="D2087" s="2">
        <v>2085</v>
      </c>
      <c r="E2087" s="2">
        <f t="shared" si="130"/>
        <v>80</v>
      </c>
      <c r="F2087" s="2">
        <f t="shared" si="131"/>
        <v>80</v>
      </c>
      <c r="G2087" s="2">
        <f t="shared" si="128"/>
        <v>80</v>
      </c>
    </row>
    <row r="2088" spans="1:7">
      <c r="A2088" s="2">
        <v>2086</v>
      </c>
      <c r="B2088" s="98">
        <f t="shared" si="129"/>
        <v>13.701824696003083</v>
      </c>
      <c r="C2088" s="98">
        <v>0.08</v>
      </c>
      <c r="D2088" s="2">
        <v>2086</v>
      </c>
      <c r="E2088" s="2">
        <f t="shared" si="130"/>
        <v>80</v>
      </c>
      <c r="F2088" s="2">
        <f t="shared" si="131"/>
        <v>80</v>
      </c>
      <c r="G2088" s="2">
        <f t="shared" si="128"/>
        <v>80</v>
      </c>
    </row>
    <row r="2089" spans="1:7">
      <c r="A2089" s="2">
        <v>2087</v>
      </c>
      <c r="B2089" s="98">
        <f t="shared" si="129"/>
        <v>13.705108536600504</v>
      </c>
      <c r="C2089" s="98">
        <v>0.08</v>
      </c>
      <c r="D2089" s="2">
        <v>2087</v>
      </c>
      <c r="E2089" s="2">
        <f t="shared" si="130"/>
        <v>80</v>
      </c>
      <c r="F2089" s="2">
        <f t="shared" si="131"/>
        <v>80</v>
      </c>
      <c r="G2089" s="2">
        <f t="shared" si="128"/>
        <v>80</v>
      </c>
    </row>
    <row r="2090" spans="1:7">
      <c r="A2090" s="2">
        <v>2088</v>
      </c>
      <c r="B2090" s="98">
        <f t="shared" si="129"/>
        <v>13.708391590555035</v>
      </c>
      <c r="C2090" s="98">
        <v>0.08</v>
      </c>
      <c r="D2090" s="2">
        <v>2088</v>
      </c>
      <c r="E2090" s="2">
        <f t="shared" si="130"/>
        <v>80</v>
      </c>
      <c r="F2090" s="2">
        <f t="shared" si="131"/>
        <v>80</v>
      </c>
      <c r="G2090" s="2">
        <f t="shared" si="128"/>
        <v>80</v>
      </c>
    </row>
    <row r="2091" spans="1:7">
      <c r="A2091" s="2">
        <v>2089</v>
      </c>
      <c r="B2091" s="98">
        <f t="shared" si="129"/>
        <v>13.711673858431727</v>
      </c>
      <c r="C2091" s="98">
        <v>0.08</v>
      </c>
      <c r="D2091" s="2">
        <v>2089</v>
      </c>
      <c r="E2091" s="2">
        <f t="shared" si="130"/>
        <v>80</v>
      </c>
      <c r="F2091" s="2">
        <f t="shared" si="131"/>
        <v>80</v>
      </c>
      <c r="G2091" s="2">
        <f t="shared" ref="G2091:G2154" si="132">ROUNDUP(1000*((B2091/1000)/(55.934*C2091^0.571))^(1/2.714),0)</f>
        <v>80</v>
      </c>
    </row>
    <row r="2092" spans="1:7">
      <c r="A2092" s="2">
        <v>2090</v>
      </c>
      <c r="B2092" s="98">
        <f t="shared" si="129"/>
        <v>13.714955340794951</v>
      </c>
      <c r="C2092" s="98">
        <v>0.08</v>
      </c>
      <c r="D2092" s="2">
        <v>2090</v>
      </c>
      <c r="E2092" s="2">
        <f t="shared" si="130"/>
        <v>80</v>
      </c>
      <c r="F2092" s="2">
        <f t="shared" si="131"/>
        <v>80</v>
      </c>
      <c r="G2092" s="2">
        <f t="shared" si="132"/>
        <v>80</v>
      </c>
    </row>
    <row r="2093" spans="1:7">
      <c r="A2093" s="2">
        <v>2091</v>
      </c>
      <c r="B2093" s="98">
        <f t="shared" si="129"/>
        <v>13.718236038208412</v>
      </c>
      <c r="C2093" s="98">
        <v>0.08</v>
      </c>
      <c r="D2093" s="2">
        <v>2091</v>
      </c>
      <c r="E2093" s="2">
        <f t="shared" si="130"/>
        <v>80</v>
      </c>
      <c r="F2093" s="2">
        <f t="shared" si="131"/>
        <v>80</v>
      </c>
      <c r="G2093" s="2">
        <f t="shared" si="132"/>
        <v>80</v>
      </c>
    </row>
    <row r="2094" spans="1:7">
      <c r="A2094" s="2">
        <v>2092</v>
      </c>
      <c r="B2094" s="98">
        <f t="shared" si="129"/>
        <v>13.721515951235126</v>
      </c>
      <c r="C2094" s="98">
        <v>0.08</v>
      </c>
      <c r="D2094" s="2">
        <v>2092</v>
      </c>
      <c r="E2094" s="2">
        <f t="shared" si="130"/>
        <v>80</v>
      </c>
      <c r="F2094" s="2">
        <f t="shared" si="131"/>
        <v>80</v>
      </c>
      <c r="G2094" s="2">
        <f t="shared" si="132"/>
        <v>80</v>
      </c>
    </row>
    <row r="2095" spans="1:7">
      <c r="A2095" s="2">
        <v>2093</v>
      </c>
      <c r="B2095" s="98">
        <f t="shared" si="129"/>
        <v>13.724795080437447</v>
      </c>
      <c r="C2095" s="98">
        <v>0.08</v>
      </c>
      <c r="D2095" s="2">
        <v>2093</v>
      </c>
      <c r="E2095" s="2">
        <f t="shared" si="130"/>
        <v>80</v>
      </c>
      <c r="F2095" s="2">
        <f t="shared" si="131"/>
        <v>80</v>
      </c>
      <c r="G2095" s="2">
        <f t="shared" si="132"/>
        <v>80</v>
      </c>
    </row>
    <row r="2096" spans="1:7">
      <c r="A2096" s="2">
        <v>2094</v>
      </c>
      <c r="B2096" s="98">
        <f t="shared" si="129"/>
        <v>13.72807342637706</v>
      </c>
      <c r="C2096" s="98">
        <v>0.08</v>
      </c>
      <c r="D2096" s="2">
        <v>2094</v>
      </c>
      <c r="E2096" s="2">
        <f t="shared" si="130"/>
        <v>80</v>
      </c>
      <c r="F2096" s="2">
        <f t="shared" si="131"/>
        <v>80</v>
      </c>
      <c r="G2096" s="2">
        <f t="shared" si="132"/>
        <v>80</v>
      </c>
    </row>
    <row r="2097" spans="1:7">
      <c r="A2097" s="2">
        <v>2095</v>
      </c>
      <c r="B2097" s="98">
        <f t="shared" si="129"/>
        <v>13.731350989614969</v>
      </c>
      <c r="C2097" s="98">
        <v>0.08</v>
      </c>
      <c r="D2097" s="2">
        <v>2095</v>
      </c>
      <c r="E2097" s="2">
        <f t="shared" si="130"/>
        <v>80</v>
      </c>
      <c r="F2097" s="2">
        <f t="shared" si="131"/>
        <v>80</v>
      </c>
      <c r="G2097" s="2">
        <f t="shared" si="132"/>
        <v>80</v>
      </c>
    </row>
    <row r="2098" spans="1:7">
      <c r="A2098" s="2">
        <v>2096</v>
      </c>
      <c r="B2098" s="98">
        <f t="shared" si="129"/>
        <v>13.734627770711517</v>
      </c>
      <c r="C2098" s="98">
        <v>0.08</v>
      </c>
      <c r="D2098" s="2">
        <v>2096</v>
      </c>
      <c r="E2098" s="2">
        <f t="shared" si="130"/>
        <v>80</v>
      </c>
      <c r="F2098" s="2">
        <f t="shared" si="131"/>
        <v>80</v>
      </c>
      <c r="G2098" s="2">
        <f t="shared" si="132"/>
        <v>80</v>
      </c>
    </row>
    <row r="2099" spans="1:7">
      <c r="A2099" s="2">
        <v>2097</v>
      </c>
      <c r="B2099" s="98">
        <f t="shared" si="129"/>
        <v>13.737903770226373</v>
      </c>
      <c r="C2099" s="98">
        <v>0.08</v>
      </c>
      <c r="D2099" s="2">
        <v>2097</v>
      </c>
      <c r="E2099" s="2">
        <f t="shared" si="130"/>
        <v>80</v>
      </c>
      <c r="F2099" s="2">
        <f t="shared" si="131"/>
        <v>80</v>
      </c>
      <c r="G2099" s="2">
        <f t="shared" si="132"/>
        <v>80</v>
      </c>
    </row>
    <row r="2100" spans="1:7">
      <c r="A2100" s="2">
        <v>2098</v>
      </c>
      <c r="B2100" s="98">
        <f t="shared" si="129"/>
        <v>13.741178988718543</v>
      </c>
      <c r="C2100" s="98">
        <v>0.08</v>
      </c>
      <c r="D2100" s="2">
        <v>2098</v>
      </c>
      <c r="E2100" s="2">
        <f t="shared" si="130"/>
        <v>80</v>
      </c>
      <c r="F2100" s="2">
        <f t="shared" si="131"/>
        <v>80</v>
      </c>
      <c r="G2100" s="2">
        <f t="shared" si="132"/>
        <v>80</v>
      </c>
    </row>
    <row r="2101" spans="1:7">
      <c r="A2101" s="2">
        <v>2099</v>
      </c>
      <c r="B2101" s="98">
        <f t="shared" si="129"/>
        <v>13.744453426746368</v>
      </c>
      <c r="C2101" s="98">
        <v>0.08</v>
      </c>
      <c r="D2101" s="2">
        <v>2099</v>
      </c>
      <c r="E2101" s="2">
        <f t="shared" si="130"/>
        <v>80</v>
      </c>
      <c r="F2101" s="2">
        <f t="shared" si="131"/>
        <v>80</v>
      </c>
      <c r="G2101" s="2">
        <f t="shared" si="132"/>
        <v>80</v>
      </c>
    </row>
    <row r="2102" spans="1:7">
      <c r="A2102" s="2">
        <v>2100</v>
      </c>
      <c r="B2102" s="98">
        <f t="shared" si="129"/>
        <v>13.747727084867519</v>
      </c>
      <c r="C2102" s="98">
        <v>0.08</v>
      </c>
      <c r="D2102" s="2">
        <v>2100</v>
      </c>
      <c r="E2102" s="2">
        <f t="shared" si="130"/>
        <v>80</v>
      </c>
      <c r="F2102" s="2">
        <f t="shared" si="131"/>
        <v>80</v>
      </c>
      <c r="G2102" s="2">
        <f t="shared" si="132"/>
        <v>80</v>
      </c>
    </row>
    <row r="2103" spans="1:7">
      <c r="A2103" s="2">
        <v>2101</v>
      </c>
      <c r="B2103" s="98">
        <f t="shared" si="129"/>
        <v>13.750999963639007</v>
      </c>
      <c r="C2103" s="98">
        <v>0.08</v>
      </c>
      <c r="D2103" s="2">
        <v>2101</v>
      </c>
      <c r="E2103" s="2">
        <f t="shared" si="130"/>
        <v>80</v>
      </c>
      <c r="F2103" s="2">
        <f t="shared" si="131"/>
        <v>80</v>
      </c>
      <c r="G2103" s="2">
        <f t="shared" si="132"/>
        <v>80</v>
      </c>
    </row>
    <row r="2104" spans="1:7">
      <c r="A2104" s="2">
        <v>2102</v>
      </c>
      <c r="B2104" s="98">
        <f t="shared" si="129"/>
        <v>13.754272063617181</v>
      </c>
      <c r="C2104" s="98">
        <v>0.08</v>
      </c>
      <c r="D2104" s="2">
        <v>2102</v>
      </c>
      <c r="E2104" s="2">
        <f t="shared" si="130"/>
        <v>80</v>
      </c>
      <c r="F2104" s="2">
        <f t="shared" si="131"/>
        <v>80</v>
      </c>
      <c r="G2104" s="2">
        <f t="shared" si="132"/>
        <v>80</v>
      </c>
    </row>
    <row r="2105" spans="1:7">
      <c r="A2105" s="2">
        <v>2103</v>
      </c>
      <c r="B2105" s="98">
        <f t="shared" si="129"/>
        <v>13.757543385357721</v>
      </c>
      <c r="C2105" s="98">
        <v>0.08</v>
      </c>
      <c r="D2105" s="2">
        <v>2103</v>
      </c>
      <c r="E2105" s="2">
        <f t="shared" si="130"/>
        <v>80</v>
      </c>
      <c r="F2105" s="2">
        <f t="shared" si="131"/>
        <v>80</v>
      </c>
      <c r="G2105" s="2">
        <f t="shared" si="132"/>
        <v>80</v>
      </c>
    </row>
    <row r="2106" spans="1:7">
      <c r="A2106" s="2">
        <v>2104</v>
      </c>
      <c r="B2106" s="98">
        <f t="shared" si="129"/>
        <v>13.760813929415656</v>
      </c>
      <c r="C2106" s="98">
        <v>0.08</v>
      </c>
      <c r="D2106" s="2">
        <v>2104</v>
      </c>
      <c r="E2106" s="2">
        <f t="shared" si="130"/>
        <v>80</v>
      </c>
      <c r="F2106" s="2">
        <f t="shared" si="131"/>
        <v>80</v>
      </c>
      <c r="G2106" s="2">
        <f t="shared" si="132"/>
        <v>80</v>
      </c>
    </row>
    <row r="2107" spans="1:7">
      <c r="A2107" s="2">
        <v>2105</v>
      </c>
      <c r="B2107" s="98">
        <f t="shared" si="129"/>
        <v>13.764083696345354</v>
      </c>
      <c r="C2107" s="98">
        <v>0.08</v>
      </c>
      <c r="D2107" s="2">
        <v>2105</v>
      </c>
      <c r="E2107" s="2">
        <f t="shared" si="130"/>
        <v>80</v>
      </c>
      <c r="F2107" s="2">
        <f t="shared" si="131"/>
        <v>80</v>
      </c>
      <c r="G2107" s="2">
        <f t="shared" si="132"/>
        <v>80</v>
      </c>
    </row>
    <row r="2108" spans="1:7">
      <c r="A2108" s="2">
        <v>2106</v>
      </c>
      <c r="B2108" s="98">
        <f t="shared" si="129"/>
        <v>13.767352686700518</v>
      </c>
      <c r="C2108" s="98">
        <v>0.08</v>
      </c>
      <c r="D2108" s="2">
        <v>2106</v>
      </c>
      <c r="E2108" s="2">
        <f t="shared" si="130"/>
        <v>80</v>
      </c>
      <c r="F2108" s="2">
        <f t="shared" si="131"/>
        <v>80</v>
      </c>
      <c r="G2108" s="2">
        <f t="shared" si="132"/>
        <v>80</v>
      </c>
    </row>
    <row r="2109" spans="1:7">
      <c r="A2109" s="2">
        <v>2107</v>
      </c>
      <c r="B2109" s="98">
        <f t="shared" si="129"/>
        <v>13.770620901034201</v>
      </c>
      <c r="C2109" s="98">
        <v>0.08</v>
      </c>
      <c r="D2109" s="2">
        <v>2107</v>
      </c>
      <c r="E2109" s="2">
        <f t="shared" si="130"/>
        <v>80</v>
      </c>
      <c r="F2109" s="2">
        <f t="shared" si="131"/>
        <v>80</v>
      </c>
      <c r="G2109" s="2">
        <f t="shared" si="132"/>
        <v>80</v>
      </c>
    </row>
    <row r="2110" spans="1:7">
      <c r="A2110" s="2">
        <v>2108</v>
      </c>
      <c r="B2110" s="98">
        <f t="shared" si="129"/>
        <v>13.773888339898797</v>
      </c>
      <c r="C2110" s="98">
        <v>0.08</v>
      </c>
      <c r="D2110" s="2">
        <v>2108</v>
      </c>
      <c r="E2110" s="2">
        <f t="shared" si="130"/>
        <v>80</v>
      </c>
      <c r="F2110" s="2">
        <f t="shared" si="131"/>
        <v>80</v>
      </c>
      <c r="G2110" s="2">
        <f t="shared" si="132"/>
        <v>80</v>
      </c>
    </row>
    <row r="2111" spans="1:7">
      <c r="A2111" s="2">
        <v>2109</v>
      </c>
      <c r="B2111" s="98">
        <f t="shared" si="129"/>
        <v>13.777155003846042</v>
      </c>
      <c r="C2111" s="98">
        <v>0.08</v>
      </c>
      <c r="D2111" s="2">
        <v>2109</v>
      </c>
      <c r="E2111" s="2">
        <f t="shared" si="130"/>
        <v>80</v>
      </c>
      <c r="F2111" s="2">
        <f t="shared" si="131"/>
        <v>80</v>
      </c>
      <c r="G2111" s="2">
        <f t="shared" si="132"/>
        <v>80</v>
      </c>
    </row>
    <row r="2112" spans="1:7">
      <c r="A2112" s="2">
        <v>2110</v>
      </c>
      <c r="B2112" s="98">
        <f t="shared" si="129"/>
        <v>13.780420893427022</v>
      </c>
      <c r="C2112" s="98">
        <v>0.08</v>
      </c>
      <c r="D2112" s="2">
        <v>2110</v>
      </c>
      <c r="E2112" s="2">
        <f t="shared" si="130"/>
        <v>80</v>
      </c>
      <c r="F2112" s="2">
        <f t="shared" si="131"/>
        <v>80</v>
      </c>
      <c r="G2112" s="2">
        <f t="shared" si="132"/>
        <v>80</v>
      </c>
    </row>
    <row r="2113" spans="1:7">
      <c r="A2113" s="2">
        <v>2111</v>
      </c>
      <c r="B2113" s="98">
        <f t="shared" si="129"/>
        <v>13.78368600919217</v>
      </c>
      <c r="C2113" s="98">
        <v>0.08</v>
      </c>
      <c r="D2113" s="2">
        <v>2111</v>
      </c>
      <c r="E2113" s="2">
        <f t="shared" si="130"/>
        <v>80</v>
      </c>
      <c r="F2113" s="2">
        <f t="shared" si="131"/>
        <v>80</v>
      </c>
      <c r="G2113" s="2">
        <f t="shared" si="132"/>
        <v>80</v>
      </c>
    </row>
    <row r="2114" spans="1:7">
      <c r="A2114" s="2">
        <v>2112</v>
      </c>
      <c r="B2114" s="98">
        <f t="shared" si="129"/>
        <v>13.786950351691269</v>
      </c>
      <c r="C2114" s="98">
        <v>0.08</v>
      </c>
      <c r="D2114" s="2">
        <v>2112</v>
      </c>
      <c r="E2114" s="2">
        <f t="shared" si="130"/>
        <v>80</v>
      </c>
      <c r="F2114" s="2">
        <f t="shared" si="131"/>
        <v>80</v>
      </c>
      <c r="G2114" s="2">
        <f t="shared" si="132"/>
        <v>80</v>
      </c>
    </row>
    <row r="2115" spans="1:7">
      <c r="A2115" s="2">
        <v>2113</v>
      </c>
      <c r="B2115" s="98">
        <f t="shared" ref="B2115:B2178" si="133">0.3*SQRT(A2115)</f>
        <v>13.790213921473445</v>
      </c>
      <c r="C2115" s="98">
        <v>0.08</v>
      </c>
      <c r="D2115" s="2">
        <v>2113</v>
      </c>
      <c r="E2115" s="2">
        <f t="shared" ref="E2115:E2178" si="134">IF(A2115&lt;0.4,15,IF(A2115&lt;3,20,IF(A2115&lt;15,25,IF(A2115&lt;43,32,IF(A2115&lt;100,40,IF(A2115&lt;450,50,IF(A2115&lt;1300,65,IF(A2115&lt;3500,80,IF(A2115&lt;12000,100)))))))))</f>
        <v>80</v>
      </c>
      <c r="F2115" s="2">
        <f t="shared" si="131"/>
        <v>80</v>
      </c>
      <c r="G2115" s="2">
        <f t="shared" si="132"/>
        <v>80</v>
      </c>
    </row>
    <row r="2116" spans="1:7">
      <c r="A2116" s="2">
        <v>2114</v>
      </c>
      <c r="B2116" s="98">
        <f t="shared" si="133"/>
        <v>13.793476719087179</v>
      </c>
      <c r="C2116" s="98">
        <v>0.08</v>
      </c>
      <c r="D2116" s="2">
        <v>2114</v>
      </c>
      <c r="E2116" s="2">
        <f t="shared" si="134"/>
        <v>80</v>
      </c>
      <c r="F2116" s="2">
        <f t="shared" ref="F2116:F2179" si="135">IF(G2116&lt;15,15,IF(G2116&lt;20,20,IF(G2116&lt;=25,25,IF(G2116&lt;=32,32,IF(G2116&lt;=40,40,IF(G2116&lt;=50,50,IF(G2116&lt;=65,65,IF(G2116&lt;=80,80,IF(G2116&lt;=100,100)))))))))</f>
        <v>80</v>
      </c>
      <c r="G2116" s="2">
        <f t="shared" si="132"/>
        <v>80</v>
      </c>
    </row>
    <row r="2117" spans="1:7">
      <c r="A2117" s="2">
        <v>2115</v>
      </c>
      <c r="B2117" s="98">
        <f t="shared" si="133"/>
        <v>13.796738745080301</v>
      </c>
      <c r="C2117" s="98">
        <v>0.08</v>
      </c>
      <c r="D2117" s="2">
        <v>2115</v>
      </c>
      <c r="E2117" s="2">
        <f t="shared" si="134"/>
        <v>80</v>
      </c>
      <c r="F2117" s="2">
        <f t="shared" si="135"/>
        <v>80</v>
      </c>
      <c r="G2117" s="2">
        <f t="shared" si="132"/>
        <v>80</v>
      </c>
    </row>
    <row r="2118" spans="1:7">
      <c r="A2118" s="2">
        <v>2116</v>
      </c>
      <c r="B2118" s="98">
        <f t="shared" si="133"/>
        <v>13.799999999999999</v>
      </c>
      <c r="C2118" s="98">
        <v>0.08</v>
      </c>
      <c r="D2118" s="2">
        <v>2116</v>
      </c>
      <c r="E2118" s="2">
        <f t="shared" si="134"/>
        <v>80</v>
      </c>
      <c r="F2118" s="2">
        <f t="shared" si="135"/>
        <v>80</v>
      </c>
      <c r="G2118" s="2">
        <f t="shared" si="132"/>
        <v>80</v>
      </c>
    </row>
    <row r="2119" spans="1:7">
      <c r="A2119" s="2">
        <v>2117</v>
      </c>
      <c r="B2119" s="98">
        <f t="shared" si="133"/>
        <v>13.803260484392808</v>
      </c>
      <c r="C2119" s="98">
        <v>0.08</v>
      </c>
      <c r="D2119" s="2">
        <v>2117</v>
      </c>
      <c r="E2119" s="2">
        <f t="shared" si="134"/>
        <v>80</v>
      </c>
      <c r="F2119" s="2">
        <f t="shared" si="135"/>
        <v>80</v>
      </c>
      <c r="G2119" s="2">
        <f t="shared" si="132"/>
        <v>80</v>
      </c>
    </row>
    <row r="2120" spans="1:7">
      <c r="A2120" s="2">
        <v>2118</v>
      </c>
      <c r="B2120" s="98">
        <f t="shared" si="133"/>
        <v>13.806520198804622</v>
      </c>
      <c r="C2120" s="98">
        <v>0.08</v>
      </c>
      <c r="D2120" s="2">
        <v>2118</v>
      </c>
      <c r="E2120" s="2">
        <f t="shared" si="134"/>
        <v>80</v>
      </c>
      <c r="F2120" s="2">
        <f t="shared" si="135"/>
        <v>80</v>
      </c>
      <c r="G2120" s="2">
        <f t="shared" si="132"/>
        <v>80</v>
      </c>
    </row>
    <row r="2121" spans="1:7">
      <c r="A2121" s="2">
        <v>2119</v>
      </c>
      <c r="B2121" s="98">
        <f t="shared" si="133"/>
        <v>13.809779143780686</v>
      </c>
      <c r="C2121" s="98">
        <v>0.08</v>
      </c>
      <c r="D2121" s="2">
        <v>2119</v>
      </c>
      <c r="E2121" s="2">
        <f t="shared" si="134"/>
        <v>80</v>
      </c>
      <c r="F2121" s="2">
        <f t="shared" si="135"/>
        <v>80</v>
      </c>
      <c r="G2121" s="2">
        <f t="shared" si="132"/>
        <v>80</v>
      </c>
    </row>
    <row r="2122" spans="1:7">
      <c r="A2122" s="2">
        <v>2120</v>
      </c>
      <c r="B2122" s="98">
        <f t="shared" si="133"/>
        <v>13.813037319865606</v>
      </c>
      <c r="C2122" s="98">
        <v>0.08</v>
      </c>
      <c r="D2122" s="2">
        <v>2120</v>
      </c>
      <c r="E2122" s="2">
        <f t="shared" si="134"/>
        <v>80</v>
      </c>
      <c r="F2122" s="2">
        <f t="shared" si="135"/>
        <v>80</v>
      </c>
      <c r="G2122" s="2">
        <f t="shared" si="132"/>
        <v>80</v>
      </c>
    </row>
    <row r="2123" spans="1:7">
      <c r="A2123" s="2">
        <v>2121</v>
      </c>
      <c r="B2123" s="98">
        <f t="shared" si="133"/>
        <v>13.816294727603344</v>
      </c>
      <c r="C2123" s="98">
        <v>0.08</v>
      </c>
      <c r="D2123" s="2">
        <v>2121</v>
      </c>
      <c r="E2123" s="2">
        <f t="shared" si="134"/>
        <v>80</v>
      </c>
      <c r="F2123" s="2">
        <f t="shared" si="135"/>
        <v>80</v>
      </c>
      <c r="G2123" s="2">
        <f t="shared" si="132"/>
        <v>80</v>
      </c>
    </row>
    <row r="2124" spans="1:7">
      <c r="A2124" s="2">
        <v>2122</v>
      </c>
      <c r="B2124" s="98">
        <f t="shared" si="133"/>
        <v>13.819551367537224</v>
      </c>
      <c r="C2124" s="98">
        <v>0.08</v>
      </c>
      <c r="D2124" s="2">
        <v>2122</v>
      </c>
      <c r="E2124" s="2">
        <f t="shared" si="134"/>
        <v>80</v>
      </c>
      <c r="F2124" s="2">
        <f t="shared" si="135"/>
        <v>80</v>
      </c>
      <c r="G2124" s="2">
        <f t="shared" si="132"/>
        <v>80</v>
      </c>
    </row>
    <row r="2125" spans="1:7">
      <c r="A2125" s="2">
        <v>2123</v>
      </c>
      <c r="B2125" s="98">
        <f t="shared" si="133"/>
        <v>13.822807240209928</v>
      </c>
      <c r="C2125" s="98">
        <v>0.08</v>
      </c>
      <c r="D2125" s="2">
        <v>2123</v>
      </c>
      <c r="E2125" s="2">
        <f t="shared" si="134"/>
        <v>80</v>
      </c>
      <c r="F2125" s="2">
        <f t="shared" si="135"/>
        <v>80</v>
      </c>
      <c r="G2125" s="2">
        <f t="shared" si="132"/>
        <v>80</v>
      </c>
    </row>
    <row r="2126" spans="1:7">
      <c r="A2126" s="2">
        <v>2124</v>
      </c>
      <c r="B2126" s="98">
        <f t="shared" si="133"/>
        <v>13.826062346163495</v>
      </c>
      <c r="C2126" s="98">
        <v>0.08</v>
      </c>
      <c r="D2126" s="2">
        <v>2124</v>
      </c>
      <c r="E2126" s="2">
        <f t="shared" si="134"/>
        <v>80</v>
      </c>
      <c r="F2126" s="2">
        <f t="shared" si="135"/>
        <v>80</v>
      </c>
      <c r="G2126" s="2">
        <f t="shared" si="132"/>
        <v>80</v>
      </c>
    </row>
    <row r="2127" spans="1:7">
      <c r="A2127" s="2">
        <v>2125</v>
      </c>
      <c r="B2127" s="98">
        <f t="shared" si="133"/>
        <v>13.829316685939331</v>
      </c>
      <c r="C2127" s="98">
        <v>0.08</v>
      </c>
      <c r="D2127" s="2">
        <v>2125</v>
      </c>
      <c r="E2127" s="2">
        <f t="shared" si="134"/>
        <v>80</v>
      </c>
      <c r="F2127" s="2">
        <f t="shared" si="135"/>
        <v>80</v>
      </c>
      <c r="G2127" s="2">
        <f t="shared" si="132"/>
        <v>80</v>
      </c>
    </row>
    <row r="2128" spans="1:7">
      <c r="A2128" s="2">
        <v>2126</v>
      </c>
      <c r="B2128" s="98">
        <f t="shared" si="133"/>
        <v>13.832570260078203</v>
      </c>
      <c r="C2128" s="98">
        <v>0.08</v>
      </c>
      <c r="D2128" s="2">
        <v>2126</v>
      </c>
      <c r="E2128" s="2">
        <f t="shared" si="134"/>
        <v>80</v>
      </c>
      <c r="F2128" s="2">
        <f t="shared" si="135"/>
        <v>80</v>
      </c>
      <c r="G2128" s="2">
        <f t="shared" si="132"/>
        <v>80</v>
      </c>
    </row>
    <row r="2129" spans="1:7">
      <c r="A2129" s="2">
        <v>2127</v>
      </c>
      <c r="B2129" s="98">
        <f t="shared" si="133"/>
        <v>13.835823069120247</v>
      </c>
      <c r="C2129" s="98">
        <v>0.08</v>
      </c>
      <c r="D2129" s="2">
        <v>2127</v>
      </c>
      <c r="E2129" s="2">
        <f t="shared" si="134"/>
        <v>80</v>
      </c>
      <c r="F2129" s="2">
        <f t="shared" si="135"/>
        <v>80</v>
      </c>
      <c r="G2129" s="2">
        <f t="shared" si="132"/>
        <v>80</v>
      </c>
    </row>
    <row r="2130" spans="1:7">
      <c r="A2130" s="2">
        <v>2128</v>
      </c>
      <c r="B2130" s="98">
        <f t="shared" si="133"/>
        <v>13.839075113604956</v>
      </c>
      <c r="C2130" s="98">
        <v>0.08</v>
      </c>
      <c r="D2130" s="2">
        <v>2128</v>
      </c>
      <c r="E2130" s="2">
        <f t="shared" si="134"/>
        <v>80</v>
      </c>
      <c r="F2130" s="2">
        <f t="shared" si="135"/>
        <v>80</v>
      </c>
      <c r="G2130" s="2">
        <f t="shared" si="132"/>
        <v>80</v>
      </c>
    </row>
    <row r="2131" spans="1:7">
      <c r="A2131" s="2">
        <v>2129</v>
      </c>
      <c r="B2131" s="98">
        <f t="shared" si="133"/>
        <v>13.842326394071192</v>
      </c>
      <c r="C2131" s="98">
        <v>0.08</v>
      </c>
      <c r="D2131" s="2">
        <v>2129</v>
      </c>
      <c r="E2131" s="2">
        <f t="shared" si="134"/>
        <v>80</v>
      </c>
      <c r="F2131" s="2">
        <f t="shared" si="135"/>
        <v>80</v>
      </c>
      <c r="G2131" s="2">
        <f t="shared" si="132"/>
        <v>80</v>
      </c>
    </row>
    <row r="2132" spans="1:7">
      <c r="A2132" s="2">
        <v>2130</v>
      </c>
      <c r="B2132" s="98">
        <f t="shared" si="133"/>
        <v>13.845576911057192</v>
      </c>
      <c r="C2132" s="98">
        <v>0.08</v>
      </c>
      <c r="D2132" s="2">
        <v>2130</v>
      </c>
      <c r="E2132" s="2">
        <f t="shared" si="134"/>
        <v>80</v>
      </c>
      <c r="F2132" s="2">
        <f t="shared" si="135"/>
        <v>80</v>
      </c>
      <c r="G2132" s="2">
        <f t="shared" si="132"/>
        <v>80</v>
      </c>
    </row>
    <row r="2133" spans="1:7">
      <c r="A2133" s="2">
        <v>2131</v>
      </c>
      <c r="B2133" s="98">
        <f t="shared" si="133"/>
        <v>13.848826665100548</v>
      </c>
      <c r="C2133" s="98">
        <v>0.08</v>
      </c>
      <c r="D2133" s="2">
        <v>2131</v>
      </c>
      <c r="E2133" s="2">
        <f t="shared" si="134"/>
        <v>80</v>
      </c>
      <c r="F2133" s="2">
        <f t="shared" si="135"/>
        <v>80</v>
      </c>
      <c r="G2133" s="2">
        <f t="shared" si="132"/>
        <v>80</v>
      </c>
    </row>
    <row r="2134" spans="1:7">
      <c r="A2134" s="2">
        <v>2132</v>
      </c>
      <c r="B2134" s="98">
        <f t="shared" si="133"/>
        <v>13.852075656738235</v>
      </c>
      <c r="C2134" s="98">
        <v>0.08</v>
      </c>
      <c r="D2134" s="2">
        <v>2132</v>
      </c>
      <c r="E2134" s="2">
        <f t="shared" si="134"/>
        <v>80</v>
      </c>
      <c r="F2134" s="2">
        <f t="shared" si="135"/>
        <v>80</v>
      </c>
      <c r="G2134" s="2">
        <f t="shared" si="132"/>
        <v>80</v>
      </c>
    </row>
    <row r="2135" spans="1:7">
      <c r="A2135" s="2">
        <v>2133</v>
      </c>
      <c r="B2135" s="98">
        <f t="shared" si="133"/>
        <v>13.855323886506586</v>
      </c>
      <c r="C2135" s="98">
        <v>0.08</v>
      </c>
      <c r="D2135" s="2">
        <v>2133</v>
      </c>
      <c r="E2135" s="2">
        <f t="shared" si="134"/>
        <v>80</v>
      </c>
      <c r="F2135" s="2">
        <f t="shared" si="135"/>
        <v>80</v>
      </c>
      <c r="G2135" s="2">
        <f t="shared" si="132"/>
        <v>80</v>
      </c>
    </row>
    <row r="2136" spans="1:7">
      <c r="A2136" s="2">
        <v>2134</v>
      </c>
      <c r="B2136" s="98">
        <f t="shared" si="133"/>
        <v>13.858571354941315</v>
      </c>
      <c r="C2136" s="98">
        <v>0.08</v>
      </c>
      <c r="D2136" s="2">
        <v>2134</v>
      </c>
      <c r="E2136" s="2">
        <f t="shared" si="134"/>
        <v>80</v>
      </c>
      <c r="F2136" s="2">
        <f t="shared" si="135"/>
        <v>80</v>
      </c>
      <c r="G2136" s="2">
        <f t="shared" si="132"/>
        <v>80</v>
      </c>
    </row>
    <row r="2137" spans="1:7">
      <c r="A2137" s="2">
        <v>2135</v>
      </c>
      <c r="B2137" s="98">
        <f t="shared" si="133"/>
        <v>13.861818062577505</v>
      </c>
      <c r="C2137" s="98">
        <v>0.08</v>
      </c>
      <c r="D2137" s="2">
        <v>2135</v>
      </c>
      <c r="E2137" s="2">
        <f t="shared" si="134"/>
        <v>80</v>
      </c>
      <c r="F2137" s="2">
        <f t="shared" si="135"/>
        <v>80</v>
      </c>
      <c r="G2137" s="2">
        <f t="shared" si="132"/>
        <v>80</v>
      </c>
    </row>
    <row r="2138" spans="1:7">
      <c r="A2138" s="2">
        <v>2136</v>
      </c>
      <c r="B2138" s="98">
        <f t="shared" si="133"/>
        <v>13.865064009949611</v>
      </c>
      <c r="C2138" s="98">
        <v>0.08</v>
      </c>
      <c r="D2138" s="2">
        <v>2136</v>
      </c>
      <c r="E2138" s="2">
        <f t="shared" si="134"/>
        <v>80</v>
      </c>
      <c r="F2138" s="2">
        <f t="shared" si="135"/>
        <v>80</v>
      </c>
      <c r="G2138" s="2">
        <f t="shared" si="132"/>
        <v>80</v>
      </c>
    </row>
    <row r="2139" spans="1:7">
      <c r="A2139" s="2">
        <v>2137</v>
      </c>
      <c r="B2139" s="98">
        <f t="shared" si="133"/>
        <v>13.868309197591463</v>
      </c>
      <c r="C2139" s="98">
        <v>0.08</v>
      </c>
      <c r="D2139" s="2">
        <v>2137</v>
      </c>
      <c r="E2139" s="2">
        <f t="shared" si="134"/>
        <v>80</v>
      </c>
      <c r="F2139" s="2">
        <f t="shared" si="135"/>
        <v>80</v>
      </c>
      <c r="G2139" s="2">
        <f t="shared" si="132"/>
        <v>80</v>
      </c>
    </row>
    <row r="2140" spans="1:7">
      <c r="A2140" s="2">
        <v>2138</v>
      </c>
      <c r="B2140" s="98">
        <f t="shared" si="133"/>
        <v>13.871553626036269</v>
      </c>
      <c r="C2140" s="98">
        <v>0.08</v>
      </c>
      <c r="D2140" s="2">
        <v>2138</v>
      </c>
      <c r="E2140" s="2">
        <f t="shared" si="134"/>
        <v>80</v>
      </c>
      <c r="F2140" s="2">
        <f t="shared" si="135"/>
        <v>80</v>
      </c>
      <c r="G2140" s="2">
        <f t="shared" si="132"/>
        <v>80</v>
      </c>
    </row>
    <row r="2141" spans="1:7">
      <c r="A2141" s="2">
        <v>2139</v>
      </c>
      <c r="B2141" s="98">
        <f t="shared" si="133"/>
        <v>13.874797295816613</v>
      </c>
      <c r="C2141" s="98">
        <v>0.08</v>
      </c>
      <c r="D2141" s="2">
        <v>2139</v>
      </c>
      <c r="E2141" s="2">
        <f t="shared" si="134"/>
        <v>80</v>
      </c>
      <c r="F2141" s="2">
        <f t="shared" si="135"/>
        <v>80</v>
      </c>
      <c r="G2141" s="2">
        <f t="shared" si="132"/>
        <v>80</v>
      </c>
    </row>
    <row r="2142" spans="1:7">
      <c r="A2142" s="2">
        <v>2140</v>
      </c>
      <c r="B2142" s="98">
        <f t="shared" si="133"/>
        <v>13.878040207464453</v>
      </c>
      <c r="C2142" s="98">
        <v>0.08</v>
      </c>
      <c r="D2142" s="2">
        <v>2140</v>
      </c>
      <c r="E2142" s="2">
        <f t="shared" si="134"/>
        <v>80</v>
      </c>
      <c r="F2142" s="2">
        <f t="shared" si="135"/>
        <v>80</v>
      </c>
      <c r="G2142" s="2">
        <f t="shared" si="132"/>
        <v>80</v>
      </c>
    </row>
    <row r="2143" spans="1:7">
      <c r="A2143" s="2">
        <v>2141</v>
      </c>
      <c r="B2143" s="98">
        <f t="shared" si="133"/>
        <v>13.881282361511129</v>
      </c>
      <c r="C2143" s="98">
        <v>0.08</v>
      </c>
      <c r="D2143" s="2">
        <v>2141</v>
      </c>
      <c r="E2143" s="2">
        <f t="shared" si="134"/>
        <v>80</v>
      </c>
      <c r="F2143" s="2">
        <f t="shared" si="135"/>
        <v>80</v>
      </c>
      <c r="G2143" s="2">
        <f t="shared" si="132"/>
        <v>80</v>
      </c>
    </row>
    <row r="2144" spans="1:7">
      <c r="A2144" s="2">
        <v>2142</v>
      </c>
      <c r="B2144" s="98">
        <f t="shared" si="133"/>
        <v>13.88452375848736</v>
      </c>
      <c r="C2144" s="98">
        <v>0.08</v>
      </c>
      <c r="D2144" s="2">
        <v>2142</v>
      </c>
      <c r="E2144" s="2">
        <f t="shared" si="134"/>
        <v>80</v>
      </c>
      <c r="F2144" s="2">
        <f t="shared" si="135"/>
        <v>80</v>
      </c>
      <c r="G2144" s="2">
        <f t="shared" si="132"/>
        <v>80</v>
      </c>
    </row>
    <row r="2145" spans="1:7">
      <c r="A2145" s="2">
        <v>2143</v>
      </c>
      <c r="B2145" s="98">
        <f t="shared" si="133"/>
        <v>13.887764398923247</v>
      </c>
      <c r="C2145" s="98">
        <v>0.08</v>
      </c>
      <c r="D2145" s="2">
        <v>2143</v>
      </c>
      <c r="E2145" s="2">
        <f t="shared" si="134"/>
        <v>80</v>
      </c>
      <c r="F2145" s="2">
        <f t="shared" si="135"/>
        <v>80</v>
      </c>
      <c r="G2145" s="2">
        <f t="shared" si="132"/>
        <v>80</v>
      </c>
    </row>
    <row r="2146" spans="1:7">
      <c r="A2146" s="2">
        <v>2144</v>
      </c>
      <c r="B2146" s="98">
        <f t="shared" si="133"/>
        <v>13.89100428334827</v>
      </c>
      <c r="C2146" s="98">
        <v>0.08</v>
      </c>
      <c r="D2146" s="2">
        <v>2144</v>
      </c>
      <c r="E2146" s="2">
        <f t="shared" si="134"/>
        <v>80</v>
      </c>
      <c r="F2146" s="2">
        <f t="shared" si="135"/>
        <v>80</v>
      </c>
      <c r="G2146" s="2">
        <f t="shared" si="132"/>
        <v>80</v>
      </c>
    </row>
    <row r="2147" spans="1:7">
      <c r="A2147" s="2">
        <v>2145</v>
      </c>
      <c r="B2147" s="98">
        <f t="shared" si="133"/>
        <v>13.894243412291294</v>
      </c>
      <c r="C2147" s="98">
        <v>0.08</v>
      </c>
      <c r="D2147" s="2">
        <v>2145</v>
      </c>
      <c r="E2147" s="2">
        <f t="shared" si="134"/>
        <v>80</v>
      </c>
      <c r="F2147" s="2">
        <f t="shared" si="135"/>
        <v>80</v>
      </c>
      <c r="G2147" s="2">
        <f t="shared" si="132"/>
        <v>80</v>
      </c>
    </row>
    <row r="2148" spans="1:7">
      <c r="A2148" s="2">
        <v>2146</v>
      </c>
      <c r="B2148" s="98">
        <f t="shared" si="133"/>
        <v>13.897481786280563</v>
      </c>
      <c r="C2148" s="98">
        <v>0.08</v>
      </c>
      <c r="D2148" s="2">
        <v>2146</v>
      </c>
      <c r="E2148" s="2">
        <f t="shared" si="134"/>
        <v>80</v>
      </c>
      <c r="F2148" s="2">
        <f t="shared" si="135"/>
        <v>80</v>
      </c>
      <c r="G2148" s="2">
        <f t="shared" si="132"/>
        <v>80</v>
      </c>
    </row>
    <row r="2149" spans="1:7">
      <c r="A2149" s="2">
        <v>2147</v>
      </c>
      <c r="B2149" s="98">
        <f t="shared" si="133"/>
        <v>13.900719405843715</v>
      </c>
      <c r="C2149" s="98">
        <v>0.08</v>
      </c>
      <c r="D2149" s="2">
        <v>2147</v>
      </c>
      <c r="E2149" s="2">
        <f t="shared" si="134"/>
        <v>80</v>
      </c>
      <c r="F2149" s="2">
        <f t="shared" si="135"/>
        <v>80</v>
      </c>
      <c r="G2149" s="2">
        <f t="shared" si="132"/>
        <v>80</v>
      </c>
    </row>
    <row r="2150" spans="1:7">
      <c r="A2150" s="2">
        <v>2148</v>
      </c>
      <c r="B2150" s="98">
        <f t="shared" si="133"/>
        <v>13.903956271507761</v>
      </c>
      <c r="C2150" s="98">
        <v>0.08</v>
      </c>
      <c r="D2150" s="2">
        <v>2148</v>
      </c>
      <c r="E2150" s="2">
        <f t="shared" si="134"/>
        <v>80</v>
      </c>
      <c r="F2150" s="2">
        <f t="shared" si="135"/>
        <v>80</v>
      </c>
      <c r="G2150" s="2">
        <f t="shared" si="132"/>
        <v>80</v>
      </c>
    </row>
    <row r="2151" spans="1:7">
      <c r="A2151" s="2">
        <v>2149</v>
      </c>
      <c r="B2151" s="98">
        <f t="shared" si="133"/>
        <v>13.90719238379911</v>
      </c>
      <c r="C2151" s="98">
        <v>0.08</v>
      </c>
      <c r="D2151" s="2">
        <v>2149</v>
      </c>
      <c r="E2151" s="2">
        <f t="shared" si="134"/>
        <v>80</v>
      </c>
      <c r="F2151" s="2">
        <f t="shared" si="135"/>
        <v>80</v>
      </c>
      <c r="G2151" s="2">
        <f t="shared" si="132"/>
        <v>80</v>
      </c>
    </row>
    <row r="2152" spans="1:7">
      <c r="A2152" s="2">
        <v>2150</v>
      </c>
      <c r="B2152" s="98">
        <f t="shared" si="133"/>
        <v>13.910427743243556</v>
      </c>
      <c r="C2152" s="98">
        <v>0.08</v>
      </c>
      <c r="D2152" s="2">
        <v>2150</v>
      </c>
      <c r="E2152" s="2">
        <f t="shared" si="134"/>
        <v>80</v>
      </c>
      <c r="F2152" s="2">
        <f t="shared" si="135"/>
        <v>80</v>
      </c>
      <c r="G2152" s="2">
        <f t="shared" si="132"/>
        <v>80</v>
      </c>
    </row>
    <row r="2153" spans="1:7">
      <c r="A2153" s="2">
        <v>2151</v>
      </c>
      <c r="B2153" s="98">
        <f t="shared" si="133"/>
        <v>13.913662350366275</v>
      </c>
      <c r="C2153" s="98">
        <v>0.08</v>
      </c>
      <c r="D2153" s="2">
        <v>2151</v>
      </c>
      <c r="E2153" s="2">
        <f t="shared" si="134"/>
        <v>80</v>
      </c>
      <c r="F2153" s="2">
        <f t="shared" si="135"/>
        <v>80</v>
      </c>
      <c r="G2153" s="2">
        <f t="shared" si="132"/>
        <v>80</v>
      </c>
    </row>
    <row r="2154" spans="1:7">
      <c r="A2154" s="2">
        <v>2152</v>
      </c>
      <c r="B2154" s="98">
        <f t="shared" si="133"/>
        <v>13.916896205691842</v>
      </c>
      <c r="C2154" s="98">
        <v>0.08</v>
      </c>
      <c r="D2154" s="2">
        <v>2152</v>
      </c>
      <c r="E2154" s="2">
        <f t="shared" si="134"/>
        <v>80</v>
      </c>
      <c r="F2154" s="2">
        <f t="shared" si="135"/>
        <v>80</v>
      </c>
      <c r="G2154" s="2">
        <f t="shared" si="132"/>
        <v>80</v>
      </c>
    </row>
    <row r="2155" spans="1:7">
      <c r="A2155" s="2">
        <v>2153</v>
      </c>
      <c r="B2155" s="98">
        <f t="shared" si="133"/>
        <v>13.920129309744217</v>
      </c>
      <c r="C2155" s="98">
        <v>0.08</v>
      </c>
      <c r="D2155" s="2">
        <v>2153</v>
      </c>
      <c r="E2155" s="2">
        <f t="shared" si="134"/>
        <v>80</v>
      </c>
      <c r="F2155" s="2">
        <f t="shared" si="135"/>
        <v>80</v>
      </c>
      <c r="G2155" s="2">
        <f t="shared" ref="G2155:G2218" si="136">ROUNDUP(1000*((B2155/1000)/(55.934*C2155^0.571))^(1/2.714),0)</f>
        <v>80</v>
      </c>
    </row>
    <row r="2156" spans="1:7">
      <c r="A2156" s="2">
        <v>2154</v>
      </c>
      <c r="B2156" s="98">
        <f t="shared" si="133"/>
        <v>13.923361663046752</v>
      </c>
      <c r="C2156" s="98">
        <v>0.08</v>
      </c>
      <c r="D2156" s="2">
        <v>2154</v>
      </c>
      <c r="E2156" s="2">
        <f t="shared" si="134"/>
        <v>80</v>
      </c>
      <c r="F2156" s="2">
        <f t="shared" si="135"/>
        <v>80</v>
      </c>
      <c r="G2156" s="2">
        <f t="shared" si="136"/>
        <v>80</v>
      </c>
    </row>
    <row r="2157" spans="1:7">
      <c r="A2157" s="2">
        <v>2155</v>
      </c>
      <c r="B2157" s="98">
        <f t="shared" si="133"/>
        <v>13.926593266122191</v>
      </c>
      <c r="C2157" s="98">
        <v>0.08</v>
      </c>
      <c r="D2157" s="2">
        <v>2155</v>
      </c>
      <c r="E2157" s="2">
        <f t="shared" si="134"/>
        <v>80</v>
      </c>
      <c r="F2157" s="2">
        <f t="shared" si="135"/>
        <v>80</v>
      </c>
      <c r="G2157" s="2">
        <f t="shared" si="136"/>
        <v>80</v>
      </c>
    </row>
    <row r="2158" spans="1:7">
      <c r="A2158" s="2">
        <v>2156</v>
      </c>
      <c r="B2158" s="98">
        <f t="shared" si="133"/>
        <v>13.929824119492681</v>
      </c>
      <c r="C2158" s="98">
        <v>0.08</v>
      </c>
      <c r="D2158" s="2">
        <v>2156</v>
      </c>
      <c r="E2158" s="2">
        <f t="shared" si="134"/>
        <v>80</v>
      </c>
      <c r="F2158" s="2">
        <f t="shared" si="135"/>
        <v>80</v>
      </c>
      <c r="G2158" s="2">
        <f t="shared" si="136"/>
        <v>80</v>
      </c>
    </row>
    <row r="2159" spans="1:7">
      <c r="A2159" s="2">
        <v>2157</v>
      </c>
      <c r="B2159" s="98">
        <f t="shared" si="133"/>
        <v>13.933054223679745</v>
      </c>
      <c r="C2159" s="98">
        <v>0.08</v>
      </c>
      <c r="D2159" s="2">
        <v>2157</v>
      </c>
      <c r="E2159" s="2">
        <f t="shared" si="134"/>
        <v>80</v>
      </c>
      <c r="F2159" s="2">
        <f t="shared" si="135"/>
        <v>80</v>
      </c>
      <c r="G2159" s="2">
        <f t="shared" si="136"/>
        <v>80</v>
      </c>
    </row>
    <row r="2160" spans="1:7">
      <c r="A2160" s="2">
        <v>2158</v>
      </c>
      <c r="B2160" s="98">
        <f t="shared" si="133"/>
        <v>13.936283579204321</v>
      </c>
      <c r="C2160" s="98">
        <v>0.08</v>
      </c>
      <c r="D2160" s="2">
        <v>2158</v>
      </c>
      <c r="E2160" s="2">
        <f t="shared" si="134"/>
        <v>80</v>
      </c>
      <c r="F2160" s="2">
        <f t="shared" si="135"/>
        <v>80</v>
      </c>
      <c r="G2160" s="2">
        <f t="shared" si="136"/>
        <v>80</v>
      </c>
    </row>
    <row r="2161" spans="1:7">
      <c r="A2161" s="2">
        <v>2159</v>
      </c>
      <c r="B2161" s="98">
        <f t="shared" si="133"/>
        <v>13.939512186586731</v>
      </c>
      <c r="C2161" s="98">
        <v>0.08</v>
      </c>
      <c r="D2161" s="2">
        <v>2159</v>
      </c>
      <c r="E2161" s="2">
        <f t="shared" si="134"/>
        <v>80</v>
      </c>
      <c r="F2161" s="2">
        <f t="shared" si="135"/>
        <v>80</v>
      </c>
      <c r="G2161" s="2">
        <f t="shared" si="136"/>
        <v>80</v>
      </c>
    </row>
    <row r="2162" spans="1:7">
      <c r="A2162" s="2">
        <v>2160</v>
      </c>
      <c r="B2162" s="98">
        <f t="shared" si="133"/>
        <v>13.9427400463467</v>
      </c>
      <c r="C2162" s="98">
        <v>0.08</v>
      </c>
      <c r="D2162" s="2">
        <v>2160</v>
      </c>
      <c r="E2162" s="2">
        <f t="shared" si="134"/>
        <v>80</v>
      </c>
      <c r="F2162" s="2">
        <f t="shared" si="135"/>
        <v>100</v>
      </c>
      <c r="G2162" s="2">
        <f t="shared" si="136"/>
        <v>81</v>
      </c>
    </row>
    <row r="2163" spans="1:7">
      <c r="A2163" s="2">
        <v>2161</v>
      </c>
      <c r="B2163" s="98">
        <f t="shared" si="133"/>
        <v>13.94596715900335</v>
      </c>
      <c r="C2163" s="98">
        <v>0.08</v>
      </c>
      <c r="D2163" s="2">
        <v>2161</v>
      </c>
      <c r="E2163" s="2">
        <f t="shared" si="134"/>
        <v>80</v>
      </c>
      <c r="F2163" s="2">
        <f t="shared" si="135"/>
        <v>100</v>
      </c>
      <c r="G2163" s="2">
        <f t="shared" si="136"/>
        <v>81</v>
      </c>
    </row>
    <row r="2164" spans="1:7">
      <c r="A2164" s="2">
        <v>2162</v>
      </c>
      <c r="B2164" s="98">
        <f t="shared" si="133"/>
        <v>13.949193525075204</v>
      </c>
      <c r="C2164" s="98">
        <v>0.08</v>
      </c>
      <c r="D2164" s="2">
        <v>2162</v>
      </c>
      <c r="E2164" s="2">
        <f t="shared" si="134"/>
        <v>80</v>
      </c>
      <c r="F2164" s="2">
        <f t="shared" si="135"/>
        <v>100</v>
      </c>
      <c r="G2164" s="2">
        <f t="shared" si="136"/>
        <v>81</v>
      </c>
    </row>
    <row r="2165" spans="1:7">
      <c r="A2165" s="2">
        <v>2163</v>
      </c>
      <c r="B2165" s="98">
        <f t="shared" si="133"/>
        <v>13.952419145080182</v>
      </c>
      <c r="C2165" s="98">
        <v>0.08</v>
      </c>
      <c r="D2165" s="2">
        <v>2163</v>
      </c>
      <c r="E2165" s="2">
        <f t="shared" si="134"/>
        <v>80</v>
      </c>
      <c r="F2165" s="2">
        <f t="shared" si="135"/>
        <v>100</v>
      </c>
      <c r="G2165" s="2">
        <f t="shared" si="136"/>
        <v>81</v>
      </c>
    </row>
    <row r="2166" spans="1:7">
      <c r="A2166" s="2">
        <v>2164</v>
      </c>
      <c r="B2166" s="98">
        <f t="shared" si="133"/>
        <v>13.95564401953561</v>
      </c>
      <c r="C2166" s="98">
        <v>0.08</v>
      </c>
      <c r="D2166" s="2">
        <v>2164</v>
      </c>
      <c r="E2166" s="2">
        <f t="shared" si="134"/>
        <v>80</v>
      </c>
      <c r="F2166" s="2">
        <f t="shared" si="135"/>
        <v>100</v>
      </c>
      <c r="G2166" s="2">
        <f t="shared" si="136"/>
        <v>81</v>
      </c>
    </row>
    <row r="2167" spans="1:7">
      <c r="A2167" s="2">
        <v>2165</v>
      </c>
      <c r="B2167" s="98">
        <f t="shared" si="133"/>
        <v>13.95886814895821</v>
      </c>
      <c r="C2167" s="98">
        <v>0.08</v>
      </c>
      <c r="D2167" s="2">
        <v>2165</v>
      </c>
      <c r="E2167" s="2">
        <f t="shared" si="134"/>
        <v>80</v>
      </c>
      <c r="F2167" s="2">
        <f t="shared" si="135"/>
        <v>100</v>
      </c>
      <c r="G2167" s="2">
        <f t="shared" si="136"/>
        <v>81</v>
      </c>
    </row>
    <row r="2168" spans="1:7">
      <c r="A2168" s="2">
        <v>2166</v>
      </c>
      <c r="B2168" s="98">
        <f t="shared" si="133"/>
        <v>13.962091533864115</v>
      </c>
      <c r="C2168" s="98">
        <v>0.08</v>
      </c>
      <c r="D2168" s="2">
        <v>2166</v>
      </c>
      <c r="E2168" s="2">
        <f t="shared" si="134"/>
        <v>80</v>
      </c>
      <c r="F2168" s="2">
        <f t="shared" si="135"/>
        <v>100</v>
      </c>
      <c r="G2168" s="2">
        <f t="shared" si="136"/>
        <v>81</v>
      </c>
    </row>
    <row r="2169" spans="1:7">
      <c r="A2169" s="2">
        <v>2167</v>
      </c>
      <c r="B2169" s="98">
        <f t="shared" si="133"/>
        <v>13.965314174768858</v>
      </c>
      <c r="C2169" s="98">
        <v>0.08</v>
      </c>
      <c r="D2169" s="2">
        <v>2167</v>
      </c>
      <c r="E2169" s="2">
        <f t="shared" si="134"/>
        <v>80</v>
      </c>
      <c r="F2169" s="2">
        <f t="shared" si="135"/>
        <v>100</v>
      </c>
      <c r="G2169" s="2">
        <f t="shared" si="136"/>
        <v>81</v>
      </c>
    </row>
    <row r="2170" spans="1:7">
      <c r="A2170" s="2">
        <v>2168</v>
      </c>
      <c r="B2170" s="98">
        <f t="shared" si="133"/>
        <v>13.968536072187378</v>
      </c>
      <c r="C2170" s="98">
        <v>0.08</v>
      </c>
      <c r="D2170" s="2">
        <v>2168</v>
      </c>
      <c r="E2170" s="2">
        <f t="shared" si="134"/>
        <v>80</v>
      </c>
      <c r="F2170" s="2">
        <f t="shared" si="135"/>
        <v>100</v>
      </c>
      <c r="G2170" s="2">
        <f t="shared" si="136"/>
        <v>81</v>
      </c>
    </row>
    <row r="2171" spans="1:7">
      <c r="A2171" s="2">
        <v>2169</v>
      </c>
      <c r="B2171" s="98">
        <f t="shared" si="133"/>
        <v>13.97175722663402</v>
      </c>
      <c r="C2171" s="98">
        <v>0.08</v>
      </c>
      <c r="D2171" s="2">
        <v>2169</v>
      </c>
      <c r="E2171" s="2">
        <f t="shared" si="134"/>
        <v>80</v>
      </c>
      <c r="F2171" s="2">
        <f t="shared" si="135"/>
        <v>100</v>
      </c>
      <c r="G2171" s="2">
        <f t="shared" si="136"/>
        <v>81</v>
      </c>
    </row>
    <row r="2172" spans="1:7">
      <c r="A2172" s="2">
        <v>2170</v>
      </c>
      <c r="B2172" s="98">
        <f t="shared" si="133"/>
        <v>13.974977638622539</v>
      </c>
      <c r="C2172" s="98">
        <v>0.08</v>
      </c>
      <c r="D2172" s="2">
        <v>2170</v>
      </c>
      <c r="E2172" s="2">
        <f t="shared" si="134"/>
        <v>80</v>
      </c>
      <c r="F2172" s="2">
        <f t="shared" si="135"/>
        <v>100</v>
      </c>
      <c r="G2172" s="2">
        <f t="shared" si="136"/>
        <v>81</v>
      </c>
    </row>
    <row r="2173" spans="1:7">
      <c r="A2173" s="2">
        <v>2171</v>
      </c>
      <c r="B2173" s="98">
        <f t="shared" si="133"/>
        <v>13.978197308666092</v>
      </c>
      <c r="C2173" s="98">
        <v>0.08</v>
      </c>
      <c r="D2173" s="2">
        <v>2171</v>
      </c>
      <c r="E2173" s="2">
        <f t="shared" si="134"/>
        <v>80</v>
      </c>
      <c r="F2173" s="2">
        <f t="shared" si="135"/>
        <v>100</v>
      </c>
      <c r="G2173" s="2">
        <f t="shared" si="136"/>
        <v>81</v>
      </c>
    </row>
    <row r="2174" spans="1:7">
      <c r="A2174" s="2">
        <v>2172</v>
      </c>
      <c r="B2174" s="98">
        <f t="shared" si="133"/>
        <v>13.981416237277253</v>
      </c>
      <c r="C2174" s="98">
        <v>0.08</v>
      </c>
      <c r="D2174" s="2">
        <v>2172</v>
      </c>
      <c r="E2174" s="2">
        <f t="shared" si="134"/>
        <v>80</v>
      </c>
      <c r="F2174" s="2">
        <f t="shared" si="135"/>
        <v>100</v>
      </c>
      <c r="G2174" s="2">
        <f t="shared" si="136"/>
        <v>81</v>
      </c>
    </row>
    <row r="2175" spans="1:7">
      <c r="A2175" s="2">
        <v>2173</v>
      </c>
      <c r="B2175" s="98">
        <f t="shared" si="133"/>
        <v>13.984634424967998</v>
      </c>
      <c r="C2175" s="98">
        <v>0.08</v>
      </c>
      <c r="D2175" s="2">
        <v>2173</v>
      </c>
      <c r="E2175" s="2">
        <f t="shared" si="134"/>
        <v>80</v>
      </c>
      <c r="F2175" s="2">
        <f t="shared" si="135"/>
        <v>100</v>
      </c>
      <c r="G2175" s="2">
        <f t="shared" si="136"/>
        <v>81</v>
      </c>
    </row>
    <row r="2176" spans="1:7">
      <c r="A2176" s="2">
        <v>2174</v>
      </c>
      <c r="B2176" s="98">
        <f t="shared" si="133"/>
        <v>13.98785187224972</v>
      </c>
      <c r="C2176" s="98">
        <v>0.08</v>
      </c>
      <c r="D2176" s="2">
        <v>2174</v>
      </c>
      <c r="E2176" s="2">
        <f t="shared" si="134"/>
        <v>80</v>
      </c>
      <c r="F2176" s="2">
        <f t="shared" si="135"/>
        <v>100</v>
      </c>
      <c r="G2176" s="2">
        <f t="shared" si="136"/>
        <v>81</v>
      </c>
    </row>
    <row r="2177" spans="1:7">
      <c r="A2177" s="2">
        <v>2175</v>
      </c>
      <c r="B2177" s="98">
        <f t="shared" si="133"/>
        <v>13.991068579633222</v>
      </c>
      <c r="C2177" s="98">
        <v>0.08</v>
      </c>
      <c r="D2177" s="2">
        <v>2175</v>
      </c>
      <c r="E2177" s="2">
        <f t="shared" si="134"/>
        <v>80</v>
      </c>
      <c r="F2177" s="2">
        <f t="shared" si="135"/>
        <v>100</v>
      </c>
      <c r="G2177" s="2">
        <f t="shared" si="136"/>
        <v>81</v>
      </c>
    </row>
    <row r="2178" spans="1:7">
      <c r="A2178" s="2">
        <v>2176</v>
      </c>
      <c r="B2178" s="98">
        <f t="shared" si="133"/>
        <v>13.994284547628721</v>
      </c>
      <c r="C2178" s="98">
        <v>0.08</v>
      </c>
      <c r="D2178" s="2">
        <v>2176</v>
      </c>
      <c r="E2178" s="2">
        <f t="shared" si="134"/>
        <v>80</v>
      </c>
      <c r="F2178" s="2">
        <f t="shared" si="135"/>
        <v>100</v>
      </c>
      <c r="G2178" s="2">
        <f t="shared" si="136"/>
        <v>81</v>
      </c>
    </row>
    <row r="2179" spans="1:7">
      <c r="A2179" s="2">
        <v>2177</v>
      </c>
      <c r="B2179" s="98">
        <f t="shared" ref="B2179:B2242" si="137">0.3*SQRT(A2179)</f>
        <v>13.997499776745846</v>
      </c>
      <c r="C2179" s="98">
        <v>0.08</v>
      </c>
      <c r="D2179" s="2">
        <v>2177</v>
      </c>
      <c r="E2179" s="2">
        <f t="shared" ref="E2179:E2242" si="138">IF(A2179&lt;0.4,15,IF(A2179&lt;3,20,IF(A2179&lt;15,25,IF(A2179&lt;43,32,IF(A2179&lt;100,40,IF(A2179&lt;450,50,IF(A2179&lt;1300,65,IF(A2179&lt;3500,80,IF(A2179&lt;12000,100)))))))))</f>
        <v>80</v>
      </c>
      <c r="F2179" s="2">
        <f t="shared" si="135"/>
        <v>100</v>
      </c>
      <c r="G2179" s="2">
        <f t="shared" si="136"/>
        <v>81</v>
      </c>
    </row>
    <row r="2180" spans="1:7">
      <c r="A2180" s="2">
        <v>2178</v>
      </c>
      <c r="B2180" s="98">
        <f t="shared" si="137"/>
        <v>14.00071426749364</v>
      </c>
      <c r="C2180" s="98">
        <v>0.08</v>
      </c>
      <c r="D2180" s="2">
        <v>2178</v>
      </c>
      <c r="E2180" s="2">
        <f t="shared" si="138"/>
        <v>80</v>
      </c>
      <c r="F2180" s="2">
        <f t="shared" ref="F2180:F2243" si="139">IF(G2180&lt;15,15,IF(G2180&lt;20,20,IF(G2180&lt;=25,25,IF(G2180&lt;=32,32,IF(G2180&lt;=40,40,IF(G2180&lt;=50,50,IF(G2180&lt;=65,65,IF(G2180&lt;=80,80,IF(G2180&lt;=100,100)))))))))</f>
        <v>100</v>
      </c>
      <c r="G2180" s="2">
        <f t="shared" si="136"/>
        <v>81</v>
      </c>
    </row>
    <row r="2181" spans="1:7">
      <c r="A2181" s="2">
        <v>2179</v>
      </c>
      <c r="B2181" s="98">
        <f t="shared" si="137"/>
        <v>14.003928020380568</v>
      </c>
      <c r="C2181" s="98">
        <v>0.08</v>
      </c>
      <c r="D2181" s="2">
        <v>2179</v>
      </c>
      <c r="E2181" s="2">
        <f t="shared" si="138"/>
        <v>80</v>
      </c>
      <c r="F2181" s="2">
        <f t="shared" si="139"/>
        <v>100</v>
      </c>
      <c r="G2181" s="2">
        <f t="shared" si="136"/>
        <v>81</v>
      </c>
    </row>
    <row r="2182" spans="1:7">
      <c r="A2182" s="2">
        <v>2180</v>
      </c>
      <c r="B2182" s="98">
        <f t="shared" si="137"/>
        <v>14.007141035914502</v>
      </c>
      <c r="C2182" s="98">
        <v>0.08</v>
      </c>
      <c r="D2182" s="2">
        <v>2180</v>
      </c>
      <c r="E2182" s="2">
        <f t="shared" si="138"/>
        <v>80</v>
      </c>
      <c r="F2182" s="2">
        <f t="shared" si="139"/>
        <v>100</v>
      </c>
      <c r="G2182" s="2">
        <f t="shared" si="136"/>
        <v>81</v>
      </c>
    </row>
    <row r="2183" spans="1:7">
      <c r="A2183" s="2">
        <v>2181</v>
      </c>
      <c r="B2183" s="98">
        <f t="shared" si="137"/>
        <v>14.010353314602741</v>
      </c>
      <c r="C2183" s="98">
        <v>0.08</v>
      </c>
      <c r="D2183" s="2">
        <v>2181</v>
      </c>
      <c r="E2183" s="2">
        <f t="shared" si="138"/>
        <v>80</v>
      </c>
      <c r="F2183" s="2">
        <f t="shared" si="139"/>
        <v>100</v>
      </c>
      <c r="G2183" s="2">
        <f t="shared" si="136"/>
        <v>81</v>
      </c>
    </row>
    <row r="2184" spans="1:7">
      <c r="A2184" s="2">
        <v>2182</v>
      </c>
      <c r="B2184" s="98">
        <f t="shared" si="137"/>
        <v>14.013564856951994</v>
      </c>
      <c r="C2184" s="98">
        <v>0.08</v>
      </c>
      <c r="D2184" s="2">
        <v>2182</v>
      </c>
      <c r="E2184" s="2">
        <f t="shared" si="138"/>
        <v>80</v>
      </c>
      <c r="F2184" s="2">
        <f t="shared" si="139"/>
        <v>100</v>
      </c>
      <c r="G2184" s="2">
        <f t="shared" si="136"/>
        <v>81</v>
      </c>
    </row>
    <row r="2185" spans="1:7">
      <c r="A2185" s="2">
        <v>2183</v>
      </c>
      <c r="B2185" s="98">
        <f t="shared" si="137"/>
        <v>14.016775663468399</v>
      </c>
      <c r="C2185" s="98">
        <v>0.08</v>
      </c>
      <c r="D2185" s="2">
        <v>2183</v>
      </c>
      <c r="E2185" s="2">
        <f t="shared" si="138"/>
        <v>80</v>
      </c>
      <c r="F2185" s="2">
        <f t="shared" si="139"/>
        <v>100</v>
      </c>
      <c r="G2185" s="2">
        <f t="shared" si="136"/>
        <v>81</v>
      </c>
    </row>
    <row r="2186" spans="1:7">
      <c r="A2186" s="2">
        <v>2184</v>
      </c>
      <c r="B2186" s="98">
        <f t="shared" si="137"/>
        <v>14.019985734657508</v>
      </c>
      <c r="C2186" s="98">
        <v>0.08</v>
      </c>
      <c r="D2186" s="2">
        <v>2184</v>
      </c>
      <c r="E2186" s="2">
        <f t="shared" si="138"/>
        <v>80</v>
      </c>
      <c r="F2186" s="2">
        <f t="shared" si="139"/>
        <v>100</v>
      </c>
      <c r="G2186" s="2">
        <f t="shared" si="136"/>
        <v>81</v>
      </c>
    </row>
    <row r="2187" spans="1:7">
      <c r="A2187" s="2">
        <v>2185</v>
      </c>
      <c r="B2187" s="98">
        <f t="shared" si="137"/>
        <v>14.023195071024292</v>
      </c>
      <c r="C2187" s="98">
        <v>0.08</v>
      </c>
      <c r="D2187" s="2">
        <v>2185</v>
      </c>
      <c r="E2187" s="2">
        <f t="shared" si="138"/>
        <v>80</v>
      </c>
      <c r="F2187" s="2">
        <f t="shared" si="139"/>
        <v>100</v>
      </c>
      <c r="G2187" s="2">
        <f t="shared" si="136"/>
        <v>81</v>
      </c>
    </row>
    <row r="2188" spans="1:7">
      <c r="A2188" s="2">
        <v>2186</v>
      </c>
      <c r="B2188" s="98">
        <f t="shared" si="137"/>
        <v>14.026403673073151</v>
      </c>
      <c r="C2188" s="98">
        <v>0.08</v>
      </c>
      <c r="D2188" s="2">
        <v>2186</v>
      </c>
      <c r="E2188" s="2">
        <f t="shared" si="138"/>
        <v>80</v>
      </c>
      <c r="F2188" s="2">
        <f t="shared" si="139"/>
        <v>100</v>
      </c>
      <c r="G2188" s="2">
        <f t="shared" si="136"/>
        <v>81</v>
      </c>
    </row>
    <row r="2189" spans="1:7">
      <c r="A2189" s="2">
        <v>2187</v>
      </c>
      <c r="B2189" s="98">
        <f t="shared" si="137"/>
        <v>14.029611541307906</v>
      </c>
      <c r="C2189" s="98">
        <v>0.08</v>
      </c>
      <c r="D2189" s="2">
        <v>2187</v>
      </c>
      <c r="E2189" s="2">
        <f t="shared" si="138"/>
        <v>80</v>
      </c>
      <c r="F2189" s="2">
        <f t="shared" si="139"/>
        <v>100</v>
      </c>
      <c r="G2189" s="2">
        <f t="shared" si="136"/>
        <v>81</v>
      </c>
    </row>
    <row r="2190" spans="1:7">
      <c r="A2190" s="2">
        <v>2188</v>
      </c>
      <c r="B2190" s="98">
        <f t="shared" si="137"/>
        <v>14.0328186762318</v>
      </c>
      <c r="C2190" s="98">
        <v>0.08</v>
      </c>
      <c r="D2190" s="2">
        <v>2188</v>
      </c>
      <c r="E2190" s="2">
        <f t="shared" si="138"/>
        <v>80</v>
      </c>
      <c r="F2190" s="2">
        <f t="shared" si="139"/>
        <v>100</v>
      </c>
      <c r="G2190" s="2">
        <f t="shared" si="136"/>
        <v>81</v>
      </c>
    </row>
    <row r="2191" spans="1:7">
      <c r="A2191" s="2">
        <v>2189</v>
      </c>
      <c r="B2191" s="98">
        <f t="shared" si="137"/>
        <v>14.036025078347501</v>
      </c>
      <c r="C2191" s="98">
        <v>0.08</v>
      </c>
      <c r="D2191" s="2">
        <v>2189</v>
      </c>
      <c r="E2191" s="2">
        <f t="shared" si="138"/>
        <v>80</v>
      </c>
      <c r="F2191" s="2">
        <f t="shared" si="139"/>
        <v>100</v>
      </c>
      <c r="G2191" s="2">
        <f t="shared" si="136"/>
        <v>81</v>
      </c>
    </row>
    <row r="2192" spans="1:7">
      <c r="A2192" s="2">
        <v>2190</v>
      </c>
      <c r="B2192" s="98">
        <f t="shared" si="137"/>
        <v>14.039230748157108</v>
      </c>
      <c r="C2192" s="98">
        <v>0.08</v>
      </c>
      <c r="D2192" s="2">
        <v>2190</v>
      </c>
      <c r="E2192" s="2">
        <f t="shared" si="138"/>
        <v>80</v>
      </c>
      <c r="F2192" s="2">
        <f t="shared" si="139"/>
        <v>100</v>
      </c>
      <c r="G2192" s="2">
        <f t="shared" si="136"/>
        <v>81</v>
      </c>
    </row>
    <row r="2193" spans="1:7">
      <c r="A2193" s="2">
        <v>2191</v>
      </c>
      <c r="B2193" s="98">
        <f t="shared" si="137"/>
        <v>14.04243568616214</v>
      </c>
      <c r="C2193" s="98">
        <v>0.08</v>
      </c>
      <c r="D2193" s="2">
        <v>2191</v>
      </c>
      <c r="E2193" s="2">
        <f t="shared" si="138"/>
        <v>80</v>
      </c>
      <c r="F2193" s="2">
        <f t="shared" si="139"/>
        <v>100</v>
      </c>
      <c r="G2193" s="2">
        <f t="shared" si="136"/>
        <v>81</v>
      </c>
    </row>
    <row r="2194" spans="1:7">
      <c r="A2194" s="2">
        <v>2192</v>
      </c>
      <c r="B2194" s="98">
        <f t="shared" si="137"/>
        <v>14.04563989286355</v>
      </c>
      <c r="C2194" s="98">
        <v>0.08</v>
      </c>
      <c r="D2194" s="2">
        <v>2192</v>
      </c>
      <c r="E2194" s="2">
        <f t="shared" si="138"/>
        <v>80</v>
      </c>
      <c r="F2194" s="2">
        <f t="shared" si="139"/>
        <v>100</v>
      </c>
      <c r="G2194" s="2">
        <f t="shared" si="136"/>
        <v>81</v>
      </c>
    </row>
    <row r="2195" spans="1:7">
      <c r="A2195" s="2">
        <v>2193</v>
      </c>
      <c r="B2195" s="98">
        <f t="shared" si="137"/>
        <v>14.048843368761714</v>
      </c>
      <c r="C2195" s="98">
        <v>0.08</v>
      </c>
      <c r="D2195" s="2">
        <v>2193</v>
      </c>
      <c r="E2195" s="2">
        <f t="shared" si="138"/>
        <v>80</v>
      </c>
      <c r="F2195" s="2">
        <f t="shared" si="139"/>
        <v>100</v>
      </c>
      <c r="G2195" s="2">
        <f t="shared" si="136"/>
        <v>81</v>
      </c>
    </row>
    <row r="2196" spans="1:7">
      <c r="A2196" s="2">
        <v>2194</v>
      </c>
      <c r="B2196" s="98">
        <f t="shared" si="137"/>
        <v>14.052046114356443</v>
      </c>
      <c r="C2196" s="98">
        <v>0.08</v>
      </c>
      <c r="D2196" s="2">
        <v>2194</v>
      </c>
      <c r="E2196" s="2">
        <f t="shared" si="138"/>
        <v>80</v>
      </c>
      <c r="F2196" s="2">
        <f t="shared" si="139"/>
        <v>100</v>
      </c>
      <c r="G2196" s="2">
        <f t="shared" si="136"/>
        <v>81</v>
      </c>
    </row>
    <row r="2197" spans="1:7">
      <c r="A2197" s="2">
        <v>2195</v>
      </c>
      <c r="B2197" s="98">
        <f t="shared" si="137"/>
        <v>14.055248130146975</v>
      </c>
      <c r="C2197" s="98">
        <v>0.08</v>
      </c>
      <c r="D2197" s="2">
        <v>2195</v>
      </c>
      <c r="E2197" s="2">
        <f t="shared" si="138"/>
        <v>80</v>
      </c>
      <c r="F2197" s="2">
        <f t="shared" si="139"/>
        <v>100</v>
      </c>
      <c r="G2197" s="2">
        <f t="shared" si="136"/>
        <v>81</v>
      </c>
    </row>
    <row r="2198" spans="1:7">
      <c r="A2198" s="2">
        <v>2196</v>
      </c>
      <c r="B2198" s="98">
        <f t="shared" si="137"/>
        <v>14.058449416631976</v>
      </c>
      <c r="C2198" s="98">
        <v>0.08</v>
      </c>
      <c r="D2198" s="2">
        <v>2196</v>
      </c>
      <c r="E2198" s="2">
        <f t="shared" si="138"/>
        <v>80</v>
      </c>
      <c r="F2198" s="2">
        <f t="shared" si="139"/>
        <v>100</v>
      </c>
      <c r="G2198" s="2">
        <f t="shared" si="136"/>
        <v>81</v>
      </c>
    </row>
    <row r="2199" spans="1:7">
      <c r="A2199" s="2">
        <v>2197</v>
      </c>
      <c r="B2199" s="98">
        <f t="shared" si="137"/>
        <v>14.061649974309558</v>
      </c>
      <c r="C2199" s="98">
        <v>0.08</v>
      </c>
      <c r="D2199" s="2">
        <v>2197</v>
      </c>
      <c r="E2199" s="2">
        <f t="shared" si="138"/>
        <v>80</v>
      </c>
      <c r="F2199" s="2">
        <f t="shared" si="139"/>
        <v>100</v>
      </c>
      <c r="G2199" s="2">
        <f t="shared" si="136"/>
        <v>81</v>
      </c>
    </row>
    <row r="2200" spans="1:7">
      <c r="A2200" s="2">
        <v>2198</v>
      </c>
      <c r="B2200" s="98">
        <f t="shared" si="137"/>
        <v>14.06484980367725</v>
      </c>
      <c r="C2200" s="98">
        <v>0.08</v>
      </c>
      <c r="D2200" s="2">
        <v>2198</v>
      </c>
      <c r="E2200" s="2">
        <f t="shared" si="138"/>
        <v>80</v>
      </c>
      <c r="F2200" s="2">
        <f t="shared" si="139"/>
        <v>100</v>
      </c>
      <c r="G2200" s="2">
        <f t="shared" si="136"/>
        <v>81</v>
      </c>
    </row>
    <row r="2201" spans="1:7">
      <c r="A2201" s="2">
        <v>2199</v>
      </c>
      <c r="B2201" s="98">
        <f t="shared" si="137"/>
        <v>14.068048905232025</v>
      </c>
      <c r="C2201" s="98">
        <v>0.08</v>
      </c>
      <c r="D2201" s="2">
        <v>2199</v>
      </c>
      <c r="E2201" s="2">
        <f t="shared" si="138"/>
        <v>80</v>
      </c>
      <c r="F2201" s="2">
        <f t="shared" si="139"/>
        <v>100</v>
      </c>
      <c r="G2201" s="2">
        <f t="shared" si="136"/>
        <v>81</v>
      </c>
    </row>
    <row r="2202" spans="1:7">
      <c r="A2202" s="2">
        <v>2200</v>
      </c>
      <c r="B2202" s="98">
        <f t="shared" si="137"/>
        <v>14.07124727947029</v>
      </c>
      <c r="C2202" s="98">
        <v>0.08</v>
      </c>
      <c r="D2202" s="2">
        <v>2200</v>
      </c>
      <c r="E2202" s="2">
        <f t="shared" si="138"/>
        <v>80</v>
      </c>
      <c r="F2202" s="2">
        <f t="shared" si="139"/>
        <v>100</v>
      </c>
      <c r="G2202" s="2">
        <f t="shared" si="136"/>
        <v>81</v>
      </c>
    </row>
    <row r="2203" spans="1:7">
      <c r="A2203" s="2">
        <v>2201</v>
      </c>
      <c r="B2203" s="98">
        <f t="shared" si="137"/>
        <v>14.07444492688788</v>
      </c>
      <c r="C2203" s="98">
        <v>0.08</v>
      </c>
      <c r="D2203" s="2">
        <v>2201</v>
      </c>
      <c r="E2203" s="2">
        <f t="shared" si="138"/>
        <v>80</v>
      </c>
      <c r="F2203" s="2">
        <f t="shared" si="139"/>
        <v>100</v>
      </c>
      <c r="G2203" s="2">
        <f t="shared" si="136"/>
        <v>81</v>
      </c>
    </row>
    <row r="2204" spans="1:7">
      <c r="A2204" s="2">
        <v>2202</v>
      </c>
      <c r="B2204" s="98">
        <f t="shared" si="137"/>
        <v>14.077641847980079</v>
      </c>
      <c r="C2204" s="98">
        <v>0.08</v>
      </c>
      <c r="D2204" s="2">
        <v>2202</v>
      </c>
      <c r="E2204" s="2">
        <f t="shared" si="138"/>
        <v>80</v>
      </c>
      <c r="F2204" s="2">
        <f t="shared" si="139"/>
        <v>100</v>
      </c>
      <c r="G2204" s="2">
        <f t="shared" si="136"/>
        <v>81</v>
      </c>
    </row>
    <row r="2205" spans="1:7">
      <c r="A2205" s="2">
        <v>2203</v>
      </c>
      <c r="B2205" s="98">
        <f t="shared" si="137"/>
        <v>14.080838043241602</v>
      </c>
      <c r="C2205" s="98">
        <v>0.08</v>
      </c>
      <c r="D2205" s="2">
        <v>2203</v>
      </c>
      <c r="E2205" s="2">
        <f t="shared" si="138"/>
        <v>80</v>
      </c>
      <c r="F2205" s="2">
        <f t="shared" si="139"/>
        <v>100</v>
      </c>
      <c r="G2205" s="2">
        <f t="shared" si="136"/>
        <v>81</v>
      </c>
    </row>
    <row r="2206" spans="1:7">
      <c r="A2206" s="2">
        <v>2204</v>
      </c>
      <c r="B2206" s="98">
        <f t="shared" si="137"/>
        <v>14.084033513166602</v>
      </c>
      <c r="C2206" s="98">
        <v>0.08</v>
      </c>
      <c r="D2206" s="2">
        <v>2204</v>
      </c>
      <c r="E2206" s="2">
        <f t="shared" si="138"/>
        <v>80</v>
      </c>
      <c r="F2206" s="2">
        <f t="shared" si="139"/>
        <v>100</v>
      </c>
      <c r="G2206" s="2">
        <f t="shared" si="136"/>
        <v>81</v>
      </c>
    </row>
    <row r="2207" spans="1:7">
      <c r="A2207" s="2">
        <v>2205</v>
      </c>
      <c r="B2207" s="98">
        <f t="shared" si="137"/>
        <v>14.087228258248674</v>
      </c>
      <c r="C2207" s="98">
        <v>0.08</v>
      </c>
      <c r="D2207" s="2">
        <v>2205</v>
      </c>
      <c r="E2207" s="2">
        <f t="shared" si="138"/>
        <v>80</v>
      </c>
      <c r="F2207" s="2">
        <f t="shared" si="139"/>
        <v>100</v>
      </c>
      <c r="G2207" s="2">
        <f t="shared" si="136"/>
        <v>81</v>
      </c>
    </row>
    <row r="2208" spans="1:7">
      <c r="A2208" s="2">
        <v>2206</v>
      </c>
      <c r="B2208" s="98">
        <f t="shared" si="137"/>
        <v>14.090422278980855</v>
      </c>
      <c r="C2208" s="98">
        <v>0.08</v>
      </c>
      <c r="D2208" s="2">
        <v>2206</v>
      </c>
      <c r="E2208" s="2">
        <f t="shared" si="138"/>
        <v>80</v>
      </c>
      <c r="F2208" s="2">
        <f t="shared" si="139"/>
        <v>100</v>
      </c>
      <c r="G2208" s="2">
        <f t="shared" si="136"/>
        <v>81</v>
      </c>
    </row>
    <row r="2209" spans="1:7">
      <c r="A2209" s="2">
        <v>2207</v>
      </c>
      <c r="B2209" s="98">
        <f t="shared" si="137"/>
        <v>14.093615575855614</v>
      </c>
      <c r="C2209" s="98">
        <v>0.08</v>
      </c>
      <c r="D2209" s="2">
        <v>2207</v>
      </c>
      <c r="E2209" s="2">
        <f t="shared" si="138"/>
        <v>80</v>
      </c>
      <c r="F2209" s="2">
        <f t="shared" si="139"/>
        <v>100</v>
      </c>
      <c r="G2209" s="2">
        <f t="shared" si="136"/>
        <v>81</v>
      </c>
    </row>
    <row r="2210" spans="1:7">
      <c r="A2210" s="2">
        <v>2208</v>
      </c>
      <c r="B2210" s="98">
        <f t="shared" si="137"/>
        <v>14.096808149364875</v>
      </c>
      <c r="C2210" s="98">
        <v>0.08</v>
      </c>
      <c r="D2210" s="2">
        <v>2208</v>
      </c>
      <c r="E2210" s="2">
        <f t="shared" si="138"/>
        <v>80</v>
      </c>
      <c r="F2210" s="2">
        <f t="shared" si="139"/>
        <v>100</v>
      </c>
      <c r="G2210" s="2">
        <f t="shared" si="136"/>
        <v>81</v>
      </c>
    </row>
    <row r="2211" spans="1:7">
      <c r="A2211" s="2">
        <v>2209</v>
      </c>
      <c r="B2211" s="98">
        <f t="shared" si="137"/>
        <v>14.1</v>
      </c>
      <c r="C2211" s="98">
        <v>0.08</v>
      </c>
      <c r="D2211" s="2">
        <v>2209</v>
      </c>
      <c r="E2211" s="2">
        <f t="shared" si="138"/>
        <v>80</v>
      </c>
      <c r="F2211" s="2">
        <f t="shared" si="139"/>
        <v>100</v>
      </c>
      <c r="G2211" s="2">
        <f t="shared" si="136"/>
        <v>81</v>
      </c>
    </row>
    <row r="2212" spans="1:7">
      <c r="A2212" s="2">
        <v>2210</v>
      </c>
      <c r="B2212" s="98">
        <f t="shared" si="137"/>
        <v>14.10319112825179</v>
      </c>
      <c r="C2212" s="98">
        <v>0.08</v>
      </c>
      <c r="D2212" s="2">
        <v>2210</v>
      </c>
      <c r="E2212" s="2">
        <f t="shared" si="138"/>
        <v>80</v>
      </c>
      <c r="F2212" s="2">
        <f t="shared" si="139"/>
        <v>100</v>
      </c>
      <c r="G2212" s="2">
        <f t="shared" si="136"/>
        <v>81</v>
      </c>
    </row>
    <row r="2213" spans="1:7">
      <c r="A2213" s="2">
        <v>2211</v>
      </c>
      <c r="B2213" s="98">
        <f t="shared" si="137"/>
        <v>14.106381534610495</v>
      </c>
      <c r="C2213" s="98">
        <v>0.08</v>
      </c>
      <c r="D2213" s="2">
        <v>2211</v>
      </c>
      <c r="E2213" s="2">
        <f t="shared" si="138"/>
        <v>80</v>
      </c>
      <c r="F2213" s="2">
        <f t="shared" si="139"/>
        <v>100</v>
      </c>
      <c r="G2213" s="2">
        <f t="shared" si="136"/>
        <v>81</v>
      </c>
    </row>
    <row r="2214" spans="1:7">
      <c r="A2214" s="2">
        <v>2212</v>
      </c>
      <c r="B2214" s="98">
        <f t="shared" si="137"/>
        <v>14.109571219565815</v>
      </c>
      <c r="C2214" s="98">
        <v>0.08</v>
      </c>
      <c r="D2214" s="2">
        <v>2212</v>
      </c>
      <c r="E2214" s="2">
        <f t="shared" si="138"/>
        <v>80</v>
      </c>
      <c r="F2214" s="2">
        <f t="shared" si="139"/>
        <v>100</v>
      </c>
      <c r="G2214" s="2">
        <f t="shared" si="136"/>
        <v>81</v>
      </c>
    </row>
    <row r="2215" spans="1:7">
      <c r="A2215" s="2">
        <v>2213</v>
      </c>
      <c r="B2215" s="98">
        <f t="shared" si="137"/>
        <v>14.112760183606891</v>
      </c>
      <c r="C2215" s="98">
        <v>0.08</v>
      </c>
      <c r="D2215" s="2">
        <v>2213</v>
      </c>
      <c r="E2215" s="2">
        <f t="shared" si="138"/>
        <v>80</v>
      </c>
      <c r="F2215" s="2">
        <f t="shared" si="139"/>
        <v>100</v>
      </c>
      <c r="G2215" s="2">
        <f t="shared" si="136"/>
        <v>81</v>
      </c>
    </row>
    <row r="2216" spans="1:7">
      <c r="A2216" s="2">
        <v>2214</v>
      </c>
      <c r="B2216" s="98">
        <f t="shared" si="137"/>
        <v>14.11594842722231</v>
      </c>
      <c r="C2216" s="98">
        <v>0.08</v>
      </c>
      <c r="D2216" s="2">
        <v>2214</v>
      </c>
      <c r="E2216" s="2">
        <f t="shared" si="138"/>
        <v>80</v>
      </c>
      <c r="F2216" s="2">
        <f t="shared" si="139"/>
        <v>100</v>
      </c>
      <c r="G2216" s="2">
        <f t="shared" si="136"/>
        <v>81</v>
      </c>
    </row>
    <row r="2217" spans="1:7">
      <c r="A2217" s="2">
        <v>2215</v>
      </c>
      <c r="B2217" s="98">
        <f t="shared" si="137"/>
        <v>14.119135950900111</v>
      </c>
      <c r="C2217" s="98">
        <v>0.08</v>
      </c>
      <c r="D2217" s="2">
        <v>2215</v>
      </c>
      <c r="E2217" s="2">
        <f t="shared" si="138"/>
        <v>80</v>
      </c>
      <c r="F2217" s="2">
        <f t="shared" si="139"/>
        <v>100</v>
      </c>
      <c r="G2217" s="2">
        <f t="shared" si="136"/>
        <v>81</v>
      </c>
    </row>
    <row r="2218" spans="1:7">
      <c r="A2218" s="2">
        <v>2216</v>
      </c>
      <c r="B2218" s="98">
        <f t="shared" si="137"/>
        <v>14.122322755127783</v>
      </c>
      <c r="C2218" s="98">
        <v>0.08</v>
      </c>
      <c r="D2218" s="2">
        <v>2216</v>
      </c>
      <c r="E2218" s="2">
        <f t="shared" si="138"/>
        <v>80</v>
      </c>
      <c r="F2218" s="2">
        <f t="shared" si="139"/>
        <v>100</v>
      </c>
      <c r="G2218" s="2">
        <f t="shared" si="136"/>
        <v>81</v>
      </c>
    </row>
    <row r="2219" spans="1:7">
      <c r="A2219" s="2">
        <v>2217</v>
      </c>
      <c r="B2219" s="98">
        <f t="shared" si="137"/>
        <v>14.125508840392264</v>
      </c>
      <c r="C2219" s="98">
        <v>0.08</v>
      </c>
      <c r="D2219" s="2">
        <v>2217</v>
      </c>
      <c r="E2219" s="2">
        <f t="shared" si="138"/>
        <v>80</v>
      </c>
      <c r="F2219" s="2">
        <f t="shared" si="139"/>
        <v>100</v>
      </c>
      <c r="G2219" s="2">
        <f t="shared" ref="G2219:G2282" si="140">ROUNDUP(1000*((B2219/1000)/(55.934*C2219^0.571))^(1/2.714),0)</f>
        <v>81</v>
      </c>
    </row>
    <row r="2220" spans="1:7">
      <c r="A2220" s="2">
        <v>2218</v>
      </c>
      <c r="B2220" s="98">
        <f t="shared" si="137"/>
        <v>14.128694207179938</v>
      </c>
      <c r="C2220" s="98">
        <v>0.08</v>
      </c>
      <c r="D2220" s="2">
        <v>2218</v>
      </c>
      <c r="E2220" s="2">
        <f t="shared" si="138"/>
        <v>80</v>
      </c>
      <c r="F2220" s="2">
        <f t="shared" si="139"/>
        <v>100</v>
      </c>
      <c r="G2220" s="2">
        <f t="shared" si="140"/>
        <v>81</v>
      </c>
    </row>
    <row r="2221" spans="1:7">
      <c r="A2221" s="2">
        <v>2219</v>
      </c>
      <c r="B2221" s="98">
        <f t="shared" si="137"/>
        <v>14.131878855976652</v>
      </c>
      <c r="C2221" s="98">
        <v>0.08</v>
      </c>
      <c r="D2221" s="2">
        <v>2219</v>
      </c>
      <c r="E2221" s="2">
        <f t="shared" si="138"/>
        <v>80</v>
      </c>
      <c r="F2221" s="2">
        <f t="shared" si="139"/>
        <v>100</v>
      </c>
      <c r="G2221" s="2">
        <f t="shared" si="140"/>
        <v>81</v>
      </c>
    </row>
    <row r="2222" spans="1:7">
      <c r="A2222" s="2">
        <v>2220</v>
      </c>
      <c r="B2222" s="98">
        <f t="shared" si="137"/>
        <v>14.135062787267696</v>
      </c>
      <c r="C2222" s="98">
        <v>0.08</v>
      </c>
      <c r="D2222" s="2">
        <v>2220</v>
      </c>
      <c r="E2222" s="2">
        <f t="shared" si="138"/>
        <v>80</v>
      </c>
      <c r="F2222" s="2">
        <f t="shared" si="139"/>
        <v>100</v>
      </c>
      <c r="G2222" s="2">
        <f t="shared" si="140"/>
        <v>81</v>
      </c>
    </row>
    <row r="2223" spans="1:7">
      <c r="A2223" s="2">
        <v>2221</v>
      </c>
      <c r="B2223" s="98">
        <f t="shared" si="137"/>
        <v>14.138246001537814</v>
      </c>
      <c r="C2223" s="98">
        <v>0.08</v>
      </c>
      <c r="D2223" s="2">
        <v>2221</v>
      </c>
      <c r="E2223" s="2">
        <f t="shared" si="138"/>
        <v>80</v>
      </c>
      <c r="F2223" s="2">
        <f t="shared" si="139"/>
        <v>100</v>
      </c>
      <c r="G2223" s="2">
        <f t="shared" si="140"/>
        <v>81</v>
      </c>
    </row>
    <row r="2224" spans="1:7">
      <c r="A2224" s="2">
        <v>2222</v>
      </c>
      <c r="B2224" s="98">
        <f t="shared" si="137"/>
        <v>14.14142849927121</v>
      </c>
      <c r="C2224" s="98">
        <v>0.08</v>
      </c>
      <c r="D2224" s="2">
        <v>2222</v>
      </c>
      <c r="E2224" s="2">
        <f t="shared" si="138"/>
        <v>80</v>
      </c>
      <c r="F2224" s="2">
        <f t="shared" si="139"/>
        <v>100</v>
      </c>
      <c r="G2224" s="2">
        <f t="shared" si="140"/>
        <v>81</v>
      </c>
    </row>
    <row r="2225" spans="1:7">
      <c r="A2225" s="2">
        <v>2223</v>
      </c>
      <c r="B2225" s="98">
        <f t="shared" si="137"/>
        <v>14.144610280951541</v>
      </c>
      <c r="C2225" s="98">
        <v>0.08</v>
      </c>
      <c r="D2225" s="2">
        <v>2223</v>
      </c>
      <c r="E2225" s="2">
        <f t="shared" si="138"/>
        <v>80</v>
      </c>
      <c r="F2225" s="2">
        <f t="shared" si="139"/>
        <v>100</v>
      </c>
      <c r="G2225" s="2">
        <f t="shared" si="140"/>
        <v>81</v>
      </c>
    </row>
    <row r="2226" spans="1:7">
      <c r="A2226" s="2">
        <v>2224</v>
      </c>
      <c r="B2226" s="98">
        <f t="shared" si="137"/>
        <v>14.147791347061913</v>
      </c>
      <c r="C2226" s="98">
        <v>0.08</v>
      </c>
      <c r="D2226" s="2">
        <v>2224</v>
      </c>
      <c r="E2226" s="2">
        <f t="shared" si="138"/>
        <v>80</v>
      </c>
      <c r="F2226" s="2">
        <f t="shared" si="139"/>
        <v>100</v>
      </c>
      <c r="G2226" s="2">
        <f t="shared" si="140"/>
        <v>81</v>
      </c>
    </row>
    <row r="2227" spans="1:7">
      <c r="A2227" s="2">
        <v>2225</v>
      </c>
      <c r="B2227" s="98">
        <f t="shared" si="137"/>
        <v>14.150971698084906</v>
      </c>
      <c r="C2227" s="98">
        <v>0.08</v>
      </c>
      <c r="D2227" s="2">
        <v>2225</v>
      </c>
      <c r="E2227" s="2">
        <f t="shared" si="138"/>
        <v>80</v>
      </c>
      <c r="F2227" s="2">
        <f t="shared" si="139"/>
        <v>100</v>
      </c>
      <c r="G2227" s="2">
        <f t="shared" si="140"/>
        <v>81</v>
      </c>
    </row>
    <row r="2228" spans="1:7">
      <c r="A2228" s="2">
        <v>2226</v>
      </c>
      <c r="B2228" s="98">
        <f t="shared" si="137"/>
        <v>14.154151334502538</v>
      </c>
      <c r="C2228" s="98">
        <v>0.08</v>
      </c>
      <c r="D2228" s="2">
        <v>2226</v>
      </c>
      <c r="E2228" s="2">
        <f t="shared" si="138"/>
        <v>80</v>
      </c>
      <c r="F2228" s="2">
        <f t="shared" si="139"/>
        <v>100</v>
      </c>
      <c r="G2228" s="2">
        <f t="shared" si="140"/>
        <v>81</v>
      </c>
    </row>
    <row r="2229" spans="1:7">
      <c r="A2229" s="2">
        <v>2227</v>
      </c>
      <c r="B2229" s="98">
        <f t="shared" si="137"/>
        <v>14.157330256796302</v>
      </c>
      <c r="C2229" s="98">
        <v>0.08</v>
      </c>
      <c r="D2229" s="2">
        <v>2227</v>
      </c>
      <c r="E2229" s="2">
        <f t="shared" si="138"/>
        <v>80</v>
      </c>
      <c r="F2229" s="2">
        <f t="shared" si="139"/>
        <v>100</v>
      </c>
      <c r="G2229" s="2">
        <f t="shared" si="140"/>
        <v>81</v>
      </c>
    </row>
    <row r="2230" spans="1:7">
      <c r="A2230" s="2">
        <v>2228</v>
      </c>
      <c r="B2230" s="98">
        <f t="shared" si="137"/>
        <v>14.160508465447135</v>
      </c>
      <c r="C2230" s="98">
        <v>0.08</v>
      </c>
      <c r="D2230" s="2">
        <v>2228</v>
      </c>
      <c r="E2230" s="2">
        <f t="shared" si="138"/>
        <v>80</v>
      </c>
      <c r="F2230" s="2">
        <f t="shared" si="139"/>
        <v>100</v>
      </c>
      <c r="G2230" s="2">
        <f t="shared" si="140"/>
        <v>81</v>
      </c>
    </row>
    <row r="2231" spans="1:7">
      <c r="A2231" s="2">
        <v>2229</v>
      </c>
      <c r="B2231" s="98">
        <f t="shared" si="137"/>
        <v>14.163685960935451</v>
      </c>
      <c r="C2231" s="98">
        <v>0.08</v>
      </c>
      <c r="D2231" s="2">
        <v>2229</v>
      </c>
      <c r="E2231" s="2">
        <f t="shared" si="138"/>
        <v>80</v>
      </c>
      <c r="F2231" s="2">
        <f t="shared" si="139"/>
        <v>100</v>
      </c>
      <c r="G2231" s="2">
        <f t="shared" si="140"/>
        <v>81</v>
      </c>
    </row>
    <row r="2232" spans="1:7">
      <c r="A2232" s="2">
        <v>2230</v>
      </c>
      <c r="B2232" s="98">
        <f t="shared" si="137"/>
        <v>14.166862743741113</v>
      </c>
      <c r="C2232" s="98">
        <v>0.08</v>
      </c>
      <c r="D2232" s="2">
        <v>2230</v>
      </c>
      <c r="E2232" s="2">
        <f t="shared" si="138"/>
        <v>80</v>
      </c>
      <c r="F2232" s="2">
        <f t="shared" si="139"/>
        <v>100</v>
      </c>
      <c r="G2232" s="2">
        <f t="shared" si="140"/>
        <v>81</v>
      </c>
    </row>
    <row r="2233" spans="1:7">
      <c r="A2233" s="2">
        <v>2231</v>
      </c>
      <c r="B2233" s="98">
        <f t="shared" si="137"/>
        <v>14.170038814343451</v>
      </c>
      <c r="C2233" s="98">
        <v>0.08</v>
      </c>
      <c r="D2233" s="2">
        <v>2231</v>
      </c>
      <c r="E2233" s="2">
        <f t="shared" si="138"/>
        <v>80</v>
      </c>
      <c r="F2233" s="2">
        <f t="shared" si="139"/>
        <v>100</v>
      </c>
      <c r="G2233" s="2">
        <f t="shared" si="140"/>
        <v>81</v>
      </c>
    </row>
    <row r="2234" spans="1:7">
      <c r="A2234" s="2">
        <v>2232</v>
      </c>
      <c r="B2234" s="98">
        <f t="shared" si="137"/>
        <v>14.173214173221259</v>
      </c>
      <c r="C2234" s="98">
        <v>0.08</v>
      </c>
      <c r="D2234" s="2">
        <v>2232</v>
      </c>
      <c r="E2234" s="2">
        <f t="shared" si="138"/>
        <v>80</v>
      </c>
      <c r="F2234" s="2">
        <f t="shared" si="139"/>
        <v>100</v>
      </c>
      <c r="G2234" s="2">
        <f t="shared" si="140"/>
        <v>81</v>
      </c>
    </row>
    <row r="2235" spans="1:7">
      <c r="A2235" s="2">
        <v>2233</v>
      </c>
      <c r="B2235" s="98">
        <f t="shared" si="137"/>
        <v>14.176388820852791</v>
      </c>
      <c r="C2235" s="98">
        <v>0.08</v>
      </c>
      <c r="D2235" s="2">
        <v>2233</v>
      </c>
      <c r="E2235" s="2">
        <f t="shared" si="138"/>
        <v>80</v>
      </c>
      <c r="F2235" s="2">
        <f t="shared" si="139"/>
        <v>100</v>
      </c>
      <c r="G2235" s="2">
        <f t="shared" si="140"/>
        <v>81</v>
      </c>
    </row>
    <row r="2236" spans="1:7">
      <c r="A2236" s="2">
        <v>2234</v>
      </c>
      <c r="B2236" s="98">
        <f t="shared" si="137"/>
        <v>14.179562757715768</v>
      </c>
      <c r="C2236" s="98">
        <v>0.08</v>
      </c>
      <c r="D2236" s="2">
        <v>2234</v>
      </c>
      <c r="E2236" s="2">
        <f t="shared" si="138"/>
        <v>80</v>
      </c>
      <c r="F2236" s="2">
        <f t="shared" si="139"/>
        <v>100</v>
      </c>
      <c r="G2236" s="2">
        <f t="shared" si="140"/>
        <v>81</v>
      </c>
    </row>
    <row r="2237" spans="1:7">
      <c r="A2237" s="2">
        <v>2235</v>
      </c>
      <c r="B2237" s="98">
        <f t="shared" si="137"/>
        <v>14.182735984287376</v>
      </c>
      <c r="C2237" s="98">
        <v>0.08</v>
      </c>
      <c r="D2237" s="2">
        <v>2235</v>
      </c>
      <c r="E2237" s="2">
        <f t="shared" si="138"/>
        <v>80</v>
      </c>
      <c r="F2237" s="2">
        <f t="shared" si="139"/>
        <v>100</v>
      </c>
      <c r="G2237" s="2">
        <f t="shared" si="140"/>
        <v>81</v>
      </c>
    </row>
    <row r="2238" spans="1:7">
      <c r="A2238" s="2">
        <v>2236</v>
      </c>
      <c r="B2238" s="98">
        <f t="shared" si="137"/>
        <v>14.185908501044267</v>
      </c>
      <c r="C2238" s="98">
        <v>0.08</v>
      </c>
      <c r="D2238" s="2">
        <v>2236</v>
      </c>
      <c r="E2238" s="2">
        <f t="shared" si="138"/>
        <v>80</v>
      </c>
      <c r="F2238" s="2">
        <f t="shared" si="139"/>
        <v>100</v>
      </c>
      <c r="G2238" s="2">
        <f t="shared" si="140"/>
        <v>81</v>
      </c>
    </row>
    <row r="2239" spans="1:7">
      <c r="A2239" s="2">
        <v>2237</v>
      </c>
      <c r="B2239" s="98">
        <f t="shared" si="137"/>
        <v>14.189080308462561</v>
      </c>
      <c r="C2239" s="98">
        <v>0.08</v>
      </c>
      <c r="D2239" s="2">
        <v>2237</v>
      </c>
      <c r="E2239" s="2">
        <f t="shared" si="138"/>
        <v>80</v>
      </c>
      <c r="F2239" s="2">
        <f t="shared" si="139"/>
        <v>100</v>
      </c>
      <c r="G2239" s="2">
        <f t="shared" si="140"/>
        <v>81</v>
      </c>
    </row>
    <row r="2240" spans="1:7">
      <c r="A2240" s="2">
        <v>2238</v>
      </c>
      <c r="B2240" s="98">
        <f t="shared" si="137"/>
        <v>14.192251407017844</v>
      </c>
      <c r="C2240" s="98">
        <v>0.08</v>
      </c>
      <c r="D2240" s="2">
        <v>2238</v>
      </c>
      <c r="E2240" s="2">
        <f t="shared" si="138"/>
        <v>80</v>
      </c>
      <c r="F2240" s="2">
        <f t="shared" si="139"/>
        <v>100</v>
      </c>
      <c r="G2240" s="2">
        <f t="shared" si="140"/>
        <v>81</v>
      </c>
    </row>
    <row r="2241" spans="1:7">
      <c r="A2241" s="2">
        <v>2239</v>
      </c>
      <c r="B2241" s="98">
        <f t="shared" si="137"/>
        <v>14.195421797185176</v>
      </c>
      <c r="C2241" s="98">
        <v>0.08</v>
      </c>
      <c r="D2241" s="2">
        <v>2239</v>
      </c>
      <c r="E2241" s="2">
        <f t="shared" si="138"/>
        <v>80</v>
      </c>
      <c r="F2241" s="2">
        <f t="shared" si="139"/>
        <v>100</v>
      </c>
      <c r="G2241" s="2">
        <f t="shared" si="140"/>
        <v>81</v>
      </c>
    </row>
    <row r="2242" spans="1:7">
      <c r="A2242" s="2">
        <v>2240</v>
      </c>
      <c r="B2242" s="98">
        <f t="shared" si="137"/>
        <v>14.198591479439079</v>
      </c>
      <c r="C2242" s="98">
        <v>0.08</v>
      </c>
      <c r="D2242" s="2">
        <v>2240</v>
      </c>
      <c r="E2242" s="2">
        <f t="shared" si="138"/>
        <v>80</v>
      </c>
      <c r="F2242" s="2">
        <f t="shared" si="139"/>
        <v>100</v>
      </c>
      <c r="G2242" s="2">
        <f t="shared" si="140"/>
        <v>81</v>
      </c>
    </row>
    <row r="2243" spans="1:7">
      <c r="A2243" s="2">
        <v>2241</v>
      </c>
      <c r="B2243" s="98">
        <f t="shared" ref="B2243:B2306" si="141">0.3*SQRT(A2243)</f>
        <v>14.201760454253549</v>
      </c>
      <c r="C2243" s="98">
        <v>0.08</v>
      </c>
      <c r="D2243" s="2">
        <v>2241</v>
      </c>
      <c r="E2243" s="2">
        <f t="shared" ref="E2243:E2306" si="142">IF(A2243&lt;0.4,15,IF(A2243&lt;3,20,IF(A2243&lt;15,25,IF(A2243&lt;43,32,IF(A2243&lt;100,40,IF(A2243&lt;450,50,IF(A2243&lt;1300,65,IF(A2243&lt;3500,80,IF(A2243&lt;12000,100)))))))))</f>
        <v>80</v>
      </c>
      <c r="F2243" s="2">
        <f t="shared" si="139"/>
        <v>100</v>
      </c>
      <c r="G2243" s="2">
        <f t="shared" si="140"/>
        <v>81</v>
      </c>
    </row>
    <row r="2244" spans="1:7">
      <c r="A2244" s="2">
        <v>2242</v>
      </c>
      <c r="B2244" s="98">
        <f t="shared" si="141"/>
        <v>14.204928722102057</v>
      </c>
      <c r="C2244" s="98">
        <v>0.08</v>
      </c>
      <c r="D2244" s="2">
        <v>2242</v>
      </c>
      <c r="E2244" s="2">
        <f t="shared" si="142"/>
        <v>80</v>
      </c>
      <c r="F2244" s="2">
        <f t="shared" ref="F2244:F2307" si="143">IF(G2244&lt;15,15,IF(G2244&lt;20,20,IF(G2244&lt;=25,25,IF(G2244&lt;=32,32,IF(G2244&lt;=40,40,IF(G2244&lt;=50,50,IF(G2244&lt;=65,65,IF(G2244&lt;=80,80,IF(G2244&lt;=100,100)))))))))</f>
        <v>100</v>
      </c>
      <c r="G2244" s="2">
        <f t="shared" si="140"/>
        <v>81</v>
      </c>
    </row>
    <row r="2245" spans="1:7">
      <c r="A2245" s="2">
        <v>2243</v>
      </c>
      <c r="B2245" s="98">
        <f t="shared" si="141"/>
        <v>14.208096283457541</v>
      </c>
      <c r="C2245" s="98">
        <v>0.08</v>
      </c>
      <c r="D2245" s="2">
        <v>2243</v>
      </c>
      <c r="E2245" s="2">
        <f t="shared" si="142"/>
        <v>80</v>
      </c>
      <c r="F2245" s="2">
        <f t="shared" si="143"/>
        <v>100</v>
      </c>
      <c r="G2245" s="2">
        <f t="shared" si="140"/>
        <v>81</v>
      </c>
    </row>
    <row r="2246" spans="1:7">
      <c r="A2246" s="2">
        <v>2244</v>
      </c>
      <c r="B2246" s="98">
        <f t="shared" si="141"/>
        <v>14.211263138792413</v>
      </c>
      <c r="C2246" s="98">
        <v>0.08</v>
      </c>
      <c r="D2246" s="2">
        <v>2244</v>
      </c>
      <c r="E2246" s="2">
        <f t="shared" si="142"/>
        <v>80</v>
      </c>
      <c r="F2246" s="2">
        <f t="shared" si="143"/>
        <v>100</v>
      </c>
      <c r="G2246" s="2">
        <f t="shared" si="140"/>
        <v>81</v>
      </c>
    </row>
    <row r="2247" spans="1:7">
      <c r="A2247" s="2">
        <v>2245</v>
      </c>
      <c r="B2247" s="98">
        <f t="shared" si="141"/>
        <v>14.214429288578561</v>
      </c>
      <c r="C2247" s="98">
        <v>0.08</v>
      </c>
      <c r="D2247" s="2">
        <v>2245</v>
      </c>
      <c r="E2247" s="2">
        <f t="shared" si="142"/>
        <v>80</v>
      </c>
      <c r="F2247" s="2">
        <f t="shared" si="143"/>
        <v>100</v>
      </c>
      <c r="G2247" s="2">
        <f t="shared" si="140"/>
        <v>81</v>
      </c>
    </row>
    <row r="2248" spans="1:7">
      <c r="A2248" s="2">
        <v>2246</v>
      </c>
      <c r="B2248" s="98">
        <f t="shared" si="141"/>
        <v>14.217594733287344</v>
      </c>
      <c r="C2248" s="98">
        <v>0.08</v>
      </c>
      <c r="D2248" s="2">
        <v>2246</v>
      </c>
      <c r="E2248" s="2">
        <f t="shared" si="142"/>
        <v>80</v>
      </c>
      <c r="F2248" s="2">
        <f t="shared" si="143"/>
        <v>100</v>
      </c>
      <c r="G2248" s="2">
        <f t="shared" si="140"/>
        <v>81</v>
      </c>
    </row>
    <row r="2249" spans="1:7">
      <c r="A2249" s="2">
        <v>2247</v>
      </c>
      <c r="B2249" s="98">
        <f t="shared" si="141"/>
        <v>14.220759473389597</v>
      </c>
      <c r="C2249" s="98">
        <v>0.08</v>
      </c>
      <c r="D2249" s="2">
        <v>2247</v>
      </c>
      <c r="E2249" s="2">
        <f t="shared" si="142"/>
        <v>80</v>
      </c>
      <c r="F2249" s="2">
        <f t="shared" si="143"/>
        <v>100</v>
      </c>
      <c r="G2249" s="2">
        <f t="shared" si="140"/>
        <v>81</v>
      </c>
    </row>
    <row r="2250" spans="1:7">
      <c r="A2250" s="2">
        <v>2248</v>
      </c>
      <c r="B2250" s="98">
        <f t="shared" si="141"/>
        <v>14.223923509355636</v>
      </c>
      <c r="C2250" s="98">
        <v>0.08</v>
      </c>
      <c r="D2250" s="2">
        <v>2248</v>
      </c>
      <c r="E2250" s="2">
        <f t="shared" si="142"/>
        <v>80</v>
      </c>
      <c r="F2250" s="2">
        <f t="shared" si="143"/>
        <v>100</v>
      </c>
      <c r="G2250" s="2">
        <f t="shared" si="140"/>
        <v>81</v>
      </c>
    </row>
    <row r="2251" spans="1:7">
      <c r="A2251" s="2">
        <v>2249</v>
      </c>
      <c r="B2251" s="98">
        <f t="shared" si="141"/>
        <v>14.22708684165525</v>
      </c>
      <c r="C2251" s="98">
        <v>0.08</v>
      </c>
      <c r="D2251" s="2">
        <v>2249</v>
      </c>
      <c r="E2251" s="2">
        <f t="shared" si="142"/>
        <v>80</v>
      </c>
      <c r="F2251" s="2">
        <f t="shared" si="143"/>
        <v>100</v>
      </c>
      <c r="G2251" s="2">
        <f t="shared" si="140"/>
        <v>81</v>
      </c>
    </row>
    <row r="2252" spans="1:7">
      <c r="A2252" s="2">
        <v>2250</v>
      </c>
      <c r="B2252" s="98">
        <f t="shared" si="141"/>
        <v>14.230249470757705</v>
      </c>
      <c r="C2252" s="98">
        <v>0.08</v>
      </c>
      <c r="D2252" s="2">
        <v>2250</v>
      </c>
      <c r="E2252" s="2">
        <f t="shared" si="142"/>
        <v>80</v>
      </c>
      <c r="F2252" s="2">
        <f t="shared" si="143"/>
        <v>100</v>
      </c>
      <c r="G2252" s="2">
        <f t="shared" si="140"/>
        <v>81</v>
      </c>
    </row>
    <row r="2253" spans="1:7">
      <c r="A2253" s="2">
        <v>2251</v>
      </c>
      <c r="B2253" s="98">
        <f t="shared" si="141"/>
        <v>14.233411397131748</v>
      </c>
      <c r="C2253" s="98">
        <v>0.08</v>
      </c>
      <c r="D2253" s="2">
        <v>2251</v>
      </c>
      <c r="E2253" s="2">
        <f t="shared" si="142"/>
        <v>80</v>
      </c>
      <c r="F2253" s="2">
        <f t="shared" si="143"/>
        <v>100</v>
      </c>
      <c r="G2253" s="2">
        <f t="shared" si="140"/>
        <v>81</v>
      </c>
    </row>
    <row r="2254" spans="1:7">
      <c r="A2254" s="2">
        <v>2252</v>
      </c>
      <c r="B2254" s="98">
        <f t="shared" si="141"/>
        <v>14.236572621245607</v>
      </c>
      <c r="C2254" s="98">
        <v>0.08</v>
      </c>
      <c r="D2254" s="2">
        <v>2252</v>
      </c>
      <c r="E2254" s="2">
        <f t="shared" si="142"/>
        <v>80</v>
      </c>
      <c r="F2254" s="2">
        <f t="shared" si="143"/>
        <v>100</v>
      </c>
      <c r="G2254" s="2">
        <f t="shared" si="140"/>
        <v>81</v>
      </c>
    </row>
    <row r="2255" spans="1:7">
      <c r="A2255" s="2">
        <v>2253</v>
      </c>
      <c r="B2255" s="98">
        <f t="shared" si="141"/>
        <v>14.239733143566982</v>
      </c>
      <c r="C2255" s="98">
        <v>0.08</v>
      </c>
      <c r="D2255" s="2">
        <v>2253</v>
      </c>
      <c r="E2255" s="2">
        <f t="shared" si="142"/>
        <v>80</v>
      </c>
      <c r="F2255" s="2">
        <f t="shared" si="143"/>
        <v>100</v>
      </c>
      <c r="G2255" s="2">
        <f t="shared" si="140"/>
        <v>81</v>
      </c>
    </row>
    <row r="2256" spans="1:7">
      <c r="A2256" s="2">
        <v>2254</v>
      </c>
      <c r="B2256" s="98">
        <f t="shared" si="141"/>
        <v>14.242892964563064</v>
      </c>
      <c r="C2256" s="98">
        <v>0.08</v>
      </c>
      <c r="D2256" s="2">
        <v>2254</v>
      </c>
      <c r="E2256" s="2">
        <f t="shared" si="142"/>
        <v>80</v>
      </c>
      <c r="F2256" s="2">
        <f t="shared" si="143"/>
        <v>100</v>
      </c>
      <c r="G2256" s="2">
        <f t="shared" si="140"/>
        <v>81</v>
      </c>
    </row>
    <row r="2257" spans="1:7">
      <c r="A2257" s="2">
        <v>2255</v>
      </c>
      <c r="B2257" s="98">
        <f t="shared" si="141"/>
        <v>14.246052084700519</v>
      </c>
      <c r="C2257" s="98">
        <v>0.08</v>
      </c>
      <c r="D2257" s="2">
        <v>2255</v>
      </c>
      <c r="E2257" s="2">
        <f t="shared" si="142"/>
        <v>80</v>
      </c>
      <c r="F2257" s="2">
        <f t="shared" si="143"/>
        <v>100</v>
      </c>
      <c r="G2257" s="2">
        <f t="shared" si="140"/>
        <v>81</v>
      </c>
    </row>
    <row r="2258" spans="1:7">
      <c r="A2258" s="2">
        <v>2256</v>
      </c>
      <c r="B2258" s="98">
        <f t="shared" si="141"/>
        <v>14.2492105044455</v>
      </c>
      <c r="C2258" s="98">
        <v>0.08</v>
      </c>
      <c r="D2258" s="2">
        <v>2256</v>
      </c>
      <c r="E2258" s="2">
        <f t="shared" si="142"/>
        <v>80</v>
      </c>
      <c r="F2258" s="2">
        <f t="shared" si="143"/>
        <v>100</v>
      </c>
      <c r="G2258" s="2">
        <f t="shared" si="140"/>
        <v>81</v>
      </c>
    </row>
    <row r="2259" spans="1:7">
      <c r="A2259" s="2">
        <v>2257</v>
      </c>
      <c r="B2259" s="98">
        <f t="shared" si="141"/>
        <v>14.252368224263643</v>
      </c>
      <c r="C2259" s="98">
        <v>0.08</v>
      </c>
      <c r="D2259" s="2">
        <v>2257</v>
      </c>
      <c r="E2259" s="2">
        <f t="shared" si="142"/>
        <v>80</v>
      </c>
      <c r="F2259" s="2">
        <f t="shared" si="143"/>
        <v>100</v>
      </c>
      <c r="G2259" s="2">
        <f t="shared" si="140"/>
        <v>81</v>
      </c>
    </row>
    <row r="2260" spans="1:7">
      <c r="A2260" s="2">
        <v>2258</v>
      </c>
      <c r="B2260" s="98">
        <f t="shared" si="141"/>
        <v>14.255525244620065</v>
      </c>
      <c r="C2260" s="98">
        <v>0.08</v>
      </c>
      <c r="D2260" s="2">
        <v>2258</v>
      </c>
      <c r="E2260" s="2">
        <f t="shared" si="142"/>
        <v>80</v>
      </c>
      <c r="F2260" s="2">
        <f t="shared" si="143"/>
        <v>100</v>
      </c>
      <c r="G2260" s="2">
        <f t="shared" si="140"/>
        <v>81</v>
      </c>
    </row>
    <row r="2261" spans="1:7">
      <c r="A2261" s="2">
        <v>2259</v>
      </c>
      <c r="B2261" s="98">
        <f t="shared" si="141"/>
        <v>14.258681565979375</v>
      </c>
      <c r="C2261" s="98">
        <v>0.08</v>
      </c>
      <c r="D2261" s="2">
        <v>2259</v>
      </c>
      <c r="E2261" s="2">
        <f t="shared" si="142"/>
        <v>80</v>
      </c>
      <c r="F2261" s="2">
        <f t="shared" si="143"/>
        <v>100</v>
      </c>
      <c r="G2261" s="2">
        <f t="shared" si="140"/>
        <v>81</v>
      </c>
    </row>
    <row r="2262" spans="1:7">
      <c r="A2262" s="2">
        <v>2260</v>
      </c>
      <c r="B2262" s="98">
        <f t="shared" si="141"/>
        <v>14.261837188805655</v>
      </c>
      <c r="C2262" s="98">
        <v>0.08</v>
      </c>
      <c r="D2262" s="2">
        <v>2260</v>
      </c>
      <c r="E2262" s="2">
        <f t="shared" si="142"/>
        <v>80</v>
      </c>
      <c r="F2262" s="2">
        <f t="shared" si="143"/>
        <v>100</v>
      </c>
      <c r="G2262" s="2">
        <f t="shared" si="140"/>
        <v>81</v>
      </c>
    </row>
    <row r="2263" spans="1:7">
      <c r="A2263" s="2">
        <v>2261</v>
      </c>
      <c r="B2263" s="98">
        <f t="shared" si="141"/>
        <v>14.264992113562489</v>
      </c>
      <c r="C2263" s="98">
        <v>0.08</v>
      </c>
      <c r="D2263" s="2">
        <v>2261</v>
      </c>
      <c r="E2263" s="2">
        <f t="shared" si="142"/>
        <v>80</v>
      </c>
      <c r="F2263" s="2">
        <f t="shared" si="143"/>
        <v>100</v>
      </c>
      <c r="G2263" s="2">
        <f t="shared" si="140"/>
        <v>81</v>
      </c>
    </row>
    <row r="2264" spans="1:7">
      <c r="A2264" s="2">
        <v>2262</v>
      </c>
      <c r="B2264" s="98">
        <f t="shared" si="141"/>
        <v>14.268146340712937</v>
      </c>
      <c r="C2264" s="98">
        <v>0.08</v>
      </c>
      <c r="D2264" s="2">
        <v>2262</v>
      </c>
      <c r="E2264" s="2">
        <f t="shared" si="142"/>
        <v>80</v>
      </c>
      <c r="F2264" s="2">
        <f t="shared" si="143"/>
        <v>100</v>
      </c>
      <c r="G2264" s="2">
        <f t="shared" si="140"/>
        <v>81</v>
      </c>
    </row>
    <row r="2265" spans="1:7">
      <c r="A2265" s="2">
        <v>2263</v>
      </c>
      <c r="B2265" s="98">
        <f t="shared" si="141"/>
        <v>14.271299870719556</v>
      </c>
      <c r="C2265" s="98">
        <v>0.08</v>
      </c>
      <c r="D2265" s="2">
        <v>2263</v>
      </c>
      <c r="E2265" s="2">
        <f t="shared" si="142"/>
        <v>80</v>
      </c>
      <c r="F2265" s="2">
        <f t="shared" si="143"/>
        <v>100</v>
      </c>
      <c r="G2265" s="2">
        <f t="shared" si="140"/>
        <v>81</v>
      </c>
    </row>
    <row r="2266" spans="1:7">
      <c r="A2266" s="2">
        <v>2264</v>
      </c>
      <c r="B2266" s="98">
        <f t="shared" si="141"/>
        <v>14.274452704044382</v>
      </c>
      <c r="C2266" s="98">
        <v>0.08</v>
      </c>
      <c r="D2266" s="2">
        <v>2264</v>
      </c>
      <c r="E2266" s="2">
        <f t="shared" si="142"/>
        <v>80</v>
      </c>
      <c r="F2266" s="2">
        <f t="shared" si="143"/>
        <v>100</v>
      </c>
      <c r="G2266" s="2">
        <f t="shared" si="140"/>
        <v>81</v>
      </c>
    </row>
    <row r="2267" spans="1:7">
      <c r="A2267" s="2">
        <v>2265</v>
      </c>
      <c r="B2267" s="98">
        <f t="shared" si="141"/>
        <v>14.277604841148953</v>
      </c>
      <c r="C2267" s="98">
        <v>0.08</v>
      </c>
      <c r="D2267" s="2">
        <v>2265</v>
      </c>
      <c r="E2267" s="2">
        <f t="shared" si="142"/>
        <v>80</v>
      </c>
      <c r="F2267" s="2">
        <f t="shared" si="143"/>
        <v>100</v>
      </c>
      <c r="G2267" s="2">
        <f t="shared" si="140"/>
        <v>81</v>
      </c>
    </row>
    <row r="2268" spans="1:7">
      <c r="A2268" s="2">
        <v>2266</v>
      </c>
      <c r="B2268" s="98">
        <f t="shared" si="141"/>
        <v>14.280756282494286</v>
      </c>
      <c r="C2268" s="98">
        <v>0.08</v>
      </c>
      <c r="D2268" s="2">
        <v>2266</v>
      </c>
      <c r="E2268" s="2">
        <f t="shared" si="142"/>
        <v>80</v>
      </c>
      <c r="F2268" s="2">
        <f t="shared" si="143"/>
        <v>100</v>
      </c>
      <c r="G2268" s="2">
        <f t="shared" si="140"/>
        <v>81</v>
      </c>
    </row>
    <row r="2269" spans="1:7">
      <c r="A2269" s="2">
        <v>2267</v>
      </c>
      <c r="B2269" s="98">
        <f t="shared" si="141"/>
        <v>14.283907028540895</v>
      </c>
      <c r="C2269" s="98">
        <v>0.08</v>
      </c>
      <c r="D2269" s="2">
        <v>2267</v>
      </c>
      <c r="E2269" s="2">
        <f t="shared" si="142"/>
        <v>80</v>
      </c>
      <c r="F2269" s="2">
        <f t="shared" si="143"/>
        <v>100</v>
      </c>
      <c r="G2269" s="2">
        <f t="shared" si="140"/>
        <v>81</v>
      </c>
    </row>
    <row r="2270" spans="1:7">
      <c r="A2270" s="2">
        <v>2268</v>
      </c>
      <c r="B2270" s="98">
        <f t="shared" si="141"/>
        <v>14.28705707974879</v>
      </c>
      <c r="C2270" s="98">
        <v>0.08</v>
      </c>
      <c r="D2270" s="2">
        <v>2268</v>
      </c>
      <c r="E2270" s="2">
        <f t="shared" si="142"/>
        <v>80</v>
      </c>
      <c r="F2270" s="2">
        <f t="shared" si="143"/>
        <v>100</v>
      </c>
      <c r="G2270" s="2">
        <f t="shared" si="140"/>
        <v>81</v>
      </c>
    </row>
    <row r="2271" spans="1:7">
      <c r="A2271" s="2">
        <v>2269</v>
      </c>
      <c r="B2271" s="98">
        <f t="shared" si="141"/>
        <v>14.290206436577463</v>
      </c>
      <c r="C2271" s="98">
        <v>0.08</v>
      </c>
      <c r="D2271" s="2">
        <v>2269</v>
      </c>
      <c r="E2271" s="2">
        <f t="shared" si="142"/>
        <v>80</v>
      </c>
      <c r="F2271" s="2">
        <f t="shared" si="143"/>
        <v>100</v>
      </c>
      <c r="G2271" s="2">
        <f t="shared" si="140"/>
        <v>81</v>
      </c>
    </row>
    <row r="2272" spans="1:7">
      <c r="A2272" s="2">
        <v>2270</v>
      </c>
      <c r="B2272" s="98">
        <f t="shared" si="141"/>
        <v>14.293355099485915</v>
      </c>
      <c r="C2272" s="98">
        <v>0.08</v>
      </c>
      <c r="D2272" s="2">
        <v>2270</v>
      </c>
      <c r="E2272" s="2">
        <f t="shared" si="142"/>
        <v>80</v>
      </c>
      <c r="F2272" s="2">
        <f t="shared" si="143"/>
        <v>100</v>
      </c>
      <c r="G2272" s="2">
        <f t="shared" si="140"/>
        <v>81</v>
      </c>
    </row>
    <row r="2273" spans="1:7">
      <c r="A2273" s="2">
        <v>2271</v>
      </c>
      <c r="B2273" s="98">
        <f t="shared" si="141"/>
        <v>14.296503068932626</v>
      </c>
      <c r="C2273" s="98">
        <v>0.08</v>
      </c>
      <c r="D2273" s="2">
        <v>2271</v>
      </c>
      <c r="E2273" s="2">
        <f t="shared" si="142"/>
        <v>80</v>
      </c>
      <c r="F2273" s="2">
        <f t="shared" si="143"/>
        <v>100</v>
      </c>
      <c r="G2273" s="2">
        <f t="shared" si="140"/>
        <v>81</v>
      </c>
    </row>
    <row r="2274" spans="1:7">
      <c r="A2274" s="2">
        <v>2272</v>
      </c>
      <c r="B2274" s="98">
        <f t="shared" si="141"/>
        <v>14.29965034537558</v>
      </c>
      <c r="C2274" s="98">
        <v>0.08</v>
      </c>
      <c r="D2274" s="2">
        <v>2272</v>
      </c>
      <c r="E2274" s="2">
        <f t="shared" si="142"/>
        <v>80</v>
      </c>
      <c r="F2274" s="2">
        <f t="shared" si="143"/>
        <v>100</v>
      </c>
      <c r="G2274" s="2">
        <f t="shared" si="140"/>
        <v>81</v>
      </c>
    </row>
    <row r="2275" spans="1:7">
      <c r="A2275" s="2">
        <v>2273</v>
      </c>
      <c r="B2275" s="98">
        <f t="shared" si="141"/>
        <v>14.30279692927226</v>
      </c>
      <c r="C2275" s="98">
        <v>0.08</v>
      </c>
      <c r="D2275" s="2">
        <v>2273</v>
      </c>
      <c r="E2275" s="2">
        <f t="shared" si="142"/>
        <v>80</v>
      </c>
      <c r="F2275" s="2">
        <f t="shared" si="143"/>
        <v>100</v>
      </c>
      <c r="G2275" s="2">
        <f t="shared" si="140"/>
        <v>81</v>
      </c>
    </row>
    <row r="2276" spans="1:7">
      <c r="A2276" s="2">
        <v>2274</v>
      </c>
      <c r="B2276" s="98">
        <f t="shared" si="141"/>
        <v>14.305942821079636</v>
      </c>
      <c r="C2276" s="98">
        <v>0.08</v>
      </c>
      <c r="D2276" s="2">
        <v>2274</v>
      </c>
      <c r="E2276" s="2">
        <f t="shared" si="142"/>
        <v>80</v>
      </c>
      <c r="F2276" s="2">
        <f t="shared" si="143"/>
        <v>100</v>
      </c>
      <c r="G2276" s="2">
        <f t="shared" si="140"/>
        <v>81</v>
      </c>
    </row>
    <row r="2277" spans="1:7">
      <c r="A2277" s="2">
        <v>2275</v>
      </c>
      <c r="B2277" s="98">
        <f t="shared" si="141"/>
        <v>14.309088021254185</v>
      </c>
      <c r="C2277" s="98">
        <v>0.08</v>
      </c>
      <c r="D2277" s="2">
        <v>2275</v>
      </c>
      <c r="E2277" s="2">
        <f t="shared" si="142"/>
        <v>80</v>
      </c>
      <c r="F2277" s="2">
        <f t="shared" si="143"/>
        <v>100</v>
      </c>
      <c r="G2277" s="2">
        <f t="shared" si="140"/>
        <v>81</v>
      </c>
    </row>
    <row r="2278" spans="1:7">
      <c r="A2278" s="2">
        <v>2276</v>
      </c>
      <c r="B2278" s="98">
        <f t="shared" si="141"/>
        <v>14.312232530251876</v>
      </c>
      <c r="C2278" s="98">
        <v>0.08</v>
      </c>
      <c r="D2278" s="2">
        <v>2276</v>
      </c>
      <c r="E2278" s="2">
        <f t="shared" si="142"/>
        <v>80</v>
      </c>
      <c r="F2278" s="2">
        <f t="shared" si="143"/>
        <v>100</v>
      </c>
      <c r="G2278" s="2">
        <f t="shared" si="140"/>
        <v>81</v>
      </c>
    </row>
    <row r="2279" spans="1:7">
      <c r="A2279" s="2">
        <v>2277</v>
      </c>
      <c r="B2279" s="98">
        <f t="shared" si="141"/>
        <v>14.315376348528179</v>
      </c>
      <c r="C2279" s="98">
        <v>0.08</v>
      </c>
      <c r="D2279" s="2">
        <v>2277</v>
      </c>
      <c r="E2279" s="2">
        <f t="shared" si="142"/>
        <v>80</v>
      </c>
      <c r="F2279" s="2">
        <f t="shared" si="143"/>
        <v>100</v>
      </c>
      <c r="G2279" s="2">
        <f t="shared" si="140"/>
        <v>81</v>
      </c>
    </row>
    <row r="2280" spans="1:7">
      <c r="A2280" s="2">
        <v>2278</v>
      </c>
      <c r="B2280" s="98">
        <f t="shared" si="141"/>
        <v>14.31851947653807</v>
      </c>
      <c r="C2280" s="98">
        <v>0.08</v>
      </c>
      <c r="D2280" s="2">
        <v>2278</v>
      </c>
      <c r="E2280" s="2">
        <f t="shared" si="142"/>
        <v>80</v>
      </c>
      <c r="F2280" s="2">
        <f t="shared" si="143"/>
        <v>100</v>
      </c>
      <c r="G2280" s="2">
        <f t="shared" si="140"/>
        <v>81</v>
      </c>
    </row>
    <row r="2281" spans="1:7">
      <c r="A2281" s="2">
        <v>2279</v>
      </c>
      <c r="B2281" s="98">
        <f t="shared" si="141"/>
        <v>14.321661914736014</v>
      </c>
      <c r="C2281" s="98">
        <v>0.08</v>
      </c>
      <c r="D2281" s="2">
        <v>2279</v>
      </c>
      <c r="E2281" s="2">
        <f t="shared" si="142"/>
        <v>80</v>
      </c>
      <c r="F2281" s="2">
        <f t="shared" si="143"/>
        <v>100</v>
      </c>
      <c r="G2281" s="2">
        <f t="shared" si="140"/>
        <v>81</v>
      </c>
    </row>
    <row r="2282" spans="1:7">
      <c r="A2282" s="2">
        <v>2280</v>
      </c>
      <c r="B2282" s="98">
        <f t="shared" si="141"/>
        <v>14.324803663575986</v>
      </c>
      <c r="C2282" s="98">
        <v>0.08</v>
      </c>
      <c r="D2282" s="2">
        <v>2280</v>
      </c>
      <c r="E2282" s="2">
        <f t="shared" si="142"/>
        <v>80</v>
      </c>
      <c r="F2282" s="2">
        <f t="shared" si="143"/>
        <v>100</v>
      </c>
      <c r="G2282" s="2">
        <f t="shared" si="140"/>
        <v>81</v>
      </c>
    </row>
    <row r="2283" spans="1:7">
      <c r="A2283" s="2">
        <v>2281</v>
      </c>
      <c r="B2283" s="98">
        <f t="shared" si="141"/>
        <v>14.327944723511463</v>
      </c>
      <c r="C2283" s="98">
        <v>0.08</v>
      </c>
      <c r="D2283" s="2">
        <v>2281</v>
      </c>
      <c r="E2283" s="2">
        <f t="shared" si="142"/>
        <v>80</v>
      </c>
      <c r="F2283" s="2">
        <f t="shared" si="143"/>
        <v>100</v>
      </c>
      <c r="G2283" s="2">
        <f t="shared" ref="G2283:G2346" si="144">ROUNDUP(1000*((B2283/1000)/(55.934*C2283^0.571))^(1/2.714),0)</f>
        <v>81</v>
      </c>
    </row>
    <row r="2284" spans="1:7">
      <c r="A2284" s="2">
        <v>2282</v>
      </c>
      <c r="B2284" s="98">
        <f t="shared" si="141"/>
        <v>14.331085094995425</v>
      </c>
      <c r="C2284" s="98">
        <v>0.08</v>
      </c>
      <c r="D2284" s="2">
        <v>2282</v>
      </c>
      <c r="E2284" s="2">
        <f t="shared" si="142"/>
        <v>80</v>
      </c>
      <c r="F2284" s="2">
        <f t="shared" si="143"/>
        <v>100</v>
      </c>
      <c r="G2284" s="2">
        <f t="shared" si="144"/>
        <v>81</v>
      </c>
    </row>
    <row r="2285" spans="1:7">
      <c r="A2285" s="2">
        <v>2283</v>
      </c>
      <c r="B2285" s="98">
        <f t="shared" si="141"/>
        <v>14.334224778480348</v>
      </c>
      <c r="C2285" s="98">
        <v>0.08</v>
      </c>
      <c r="D2285" s="2">
        <v>2283</v>
      </c>
      <c r="E2285" s="2">
        <f t="shared" si="142"/>
        <v>80</v>
      </c>
      <c r="F2285" s="2">
        <f t="shared" si="143"/>
        <v>100</v>
      </c>
      <c r="G2285" s="2">
        <f t="shared" si="144"/>
        <v>81</v>
      </c>
    </row>
    <row r="2286" spans="1:7">
      <c r="A2286" s="2">
        <v>2284</v>
      </c>
      <c r="B2286" s="98">
        <f t="shared" si="141"/>
        <v>14.337363774418225</v>
      </c>
      <c r="C2286" s="98">
        <v>0.08</v>
      </c>
      <c r="D2286" s="2">
        <v>2284</v>
      </c>
      <c r="E2286" s="2">
        <f t="shared" si="142"/>
        <v>80</v>
      </c>
      <c r="F2286" s="2">
        <f t="shared" si="143"/>
        <v>100</v>
      </c>
      <c r="G2286" s="2">
        <f t="shared" si="144"/>
        <v>81</v>
      </c>
    </row>
    <row r="2287" spans="1:7">
      <c r="A2287" s="2">
        <v>2285</v>
      </c>
      <c r="B2287" s="98">
        <f t="shared" si="141"/>
        <v>14.340502083260542</v>
      </c>
      <c r="C2287" s="98">
        <v>0.08</v>
      </c>
      <c r="D2287" s="2">
        <v>2285</v>
      </c>
      <c r="E2287" s="2">
        <f t="shared" si="142"/>
        <v>80</v>
      </c>
      <c r="F2287" s="2">
        <f t="shared" si="143"/>
        <v>100</v>
      </c>
      <c r="G2287" s="2">
        <f t="shared" si="144"/>
        <v>81</v>
      </c>
    </row>
    <row r="2288" spans="1:7">
      <c r="A2288" s="2">
        <v>2286</v>
      </c>
      <c r="B2288" s="98">
        <f t="shared" si="141"/>
        <v>14.343639705458303</v>
      </c>
      <c r="C2288" s="98">
        <v>0.08</v>
      </c>
      <c r="D2288" s="2">
        <v>2286</v>
      </c>
      <c r="E2288" s="2">
        <f t="shared" si="142"/>
        <v>80</v>
      </c>
      <c r="F2288" s="2">
        <f t="shared" si="143"/>
        <v>100</v>
      </c>
      <c r="G2288" s="2">
        <f t="shared" si="144"/>
        <v>81</v>
      </c>
    </row>
    <row r="2289" spans="1:7">
      <c r="A2289" s="2">
        <v>2287</v>
      </c>
      <c r="B2289" s="98">
        <f t="shared" si="141"/>
        <v>14.346776641462011</v>
      </c>
      <c r="C2289" s="98">
        <v>0.08</v>
      </c>
      <c r="D2289" s="2">
        <v>2287</v>
      </c>
      <c r="E2289" s="2">
        <f t="shared" si="142"/>
        <v>80</v>
      </c>
      <c r="F2289" s="2">
        <f t="shared" si="143"/>
        <v>100</v>
      </c>
      <c r="G2289" s="2">
        <f t="shared" si="144"/>
        <v>81</v>
      </c>
    </row>
    <row r="2290" spans="1:7">
      <c r="A2290" s="2">
        <v>2288</v>
      </c>
      <c r="B2290" s="98">
        <f t="shared" si="141"/>
        <v>14.349912891721678</v>
      </c>
      <c r="C2290" s="98">
        <v>0.08</v>
      </c>
      <c r="D2290" s="2">
        <v>2288</v>
      </c>
      <c r="E2290" s="2">
        <f t="shared" si="142"/>
        <v>80</v>
      </c>
      <c r="F2290" s="2">
        <f t="shared" si="143"/>
        <v>100</v>
      </c>
      <c r="G2290" s="2">
        <f t="shared" si="144"/>
        <v>81</v>
      </c>
    </row>
    <row r="2291" spans="1:7">
      <c r="A2291" s="2">
        <v>2289</v>
      </c>
      <c r="B2291" s="98">
        <f t="shared" si="141"/>
        <v>14.353048456686823</v>
      </c>
      <c r="C2291" s="98">
        <v>0.08</v>
      </c>
      <c r="D2291" s="2">
        <v>2289</v>
      </c>
      <c r="E2291" s="2">
        <f t="shared" si="142"/>
        <v>80</v>
      </c>
      <c r="F2291" s="2">
        <f t="shared" si="143"/>
        <v>100</v>
      </c>
      <c r="G2291" s="2">
        <f t="shared" si="144"/>
        <v>81</v>
      </c>
    </row>
    <row r="2292" spans="1:7">
      <c r="A2292" s="2">
        <v>2290</v>
      </c>
      <c r="B2292" s="98">
        <f t="shared" si="141"/>
        <v>14.356183336806478</v>
      </c>
      <c r="C2292" s="98">
        <v>0.08</v>
      </c>
      <c r="D2292" s="2">
        <v>2290</v>
      </c>
      <c r="E2292" s="2">
        <f t="shared" si="142"/>
        <v>80</v>
      </c>
      <c r="F2292" s="2">
        <f t="shared" si="143"/>
        <v>100</v>
      </c>
      <c r="G2292" s="2">
        <f t="shared" si="144"/>
        <v>81</v>
      </c>
    </row>
    <row r="2293" spans="1:7">
      <c r="A2293" s="2">
        <v>2291</v>
      </c>
      <c r="B2293" s="98">
        <f t="shared" si="141"/>
        <v>14.359317532529184</v>
      </c>
      <c r="C2293" s="98">
        <v>0.08</v>
      </c>
      <c r="D2293" s="2">
        <v>2291</v>
      </c>
      <c r="E2293" s="2">
        <f t="shared" si="142"/>
        <v>80</v>
      </c>
      <c r="F2293" s="2">
        <f t="shared" si="143"/>
        <v>100</v>
      </c>
      <c r="G2293" s="2">
        <f t="shared" si="144"/>
        <v>81</v>
      </c>
    </row>
    <row r="2294" spans="1:7">
      <c r="A2294" s="2">
        <v>2292</v>
      </c>
      <c r="B2294" s="98">
        <f t="shared" si="141"/>
        <v>14.362451044302988</v>
      </c>
      <c r="C2294" s="98">
        <v>0.08</v>
      </c>
      <c r="D2294" s="2">
        <v>2292</v>
      </c>
      <c r="E2294" s="2">
        <f t="shared" si="142"/>
        <v>80</v>
      </c>
      <c r="F2294" s="2">
        <f t="shared" si="143"/>
        <v>100</v>
      </c>
      <c r="G2294" s="2">
        <f t="shared" si="144"/>
        <v>81</v>
      </c>
    </row>
    <row r="2295" spans="1:7">
      <c r="A2295" s="2">
        <v>2293</v>
      </c>
      <c r="B2295" s="98">
        <f t="shared" si="141"/>
        <v>14.365583872575455</v>
      </c>
      <c r="C2295" s="98">
        <v>0.08</v>
      </c>
      <c r="D2295" s="2">
        <v>2293</v>
      </c>
      <c r="E2295" s="2">
        <f t="shared" si="142"/>
        <v>80</v>
      </c>
      <c r="F2295" s="2">
        <f t="shared" si="143"/>
        <v>100</v>
      </c>
      <c r="G2295" s="2">
        <f t="shared" si="144"/>
        <v>81</v>
      </c>
    </row>
    <row r="2296" spans="1:7">
      <c r="A2296" s="2">
        <v>2294</v>
      </c>
      <c r="B2296" s="98">
        <f t="shared" si="141"/>
        <v>14.368716017793657</v>
      </c>
      <c r="C2296" s="98">
        <v>0.08</v>
      </c>
      <c r="D2296" s="2">
        <v>2294</v>
      </c>
      <c r="E2296" s="2">
        <f t="shared" si="142"/>
        <v>80</v>
      </c>
      <c r="F2296" s="2">
        <f t="shared" si="143"/>
        <v>100</v>
      </c>
      <c r="G2296" s="2">
        <f t="shared" si="144"/>
        <v>81</v>
      </c>
    </row>
    <row r="2297" spans="1:7">
      <c r="A2297" s="2">
        <v>2295</v>
      </c>
      <c r="B2297" s="98">
        <f t="shared" si="141"/>
        <v>14.371847480404181</v>
      </c>
      <c r="C2297" s="98">
        <v>0.08</v>
      </c>
      <c r="D2297" s="2">
        <v>2295</v>
      </c>
      <c r="E2297" s="2">
        <f t="shared" si="142"/>
        <v>80</v>
      </c>
      <c r="F2297" s="2">
        <f t="shared" si="143"/>
        <v>100</v>
      </c>
      <c r="G2297" s="2">
        <f t="shared" si="144"/>
        <v>81</v>
      </c>
    </row>
    <row r="2298" spans="1:7">
      <c r="A2298" s="2">
        <v>2296</v>
      </c>
      <c r="B2298" s="98">
        <f t="shared" si="141"/>
        <v>14.374978260853126</v>
      </c>
      <c r="C2298" s="98">
        <v>0.08</v>
      </c>
      <c r="D2298" s="2">
        <v>2296</v>
      </c>
      <c r="E2298" s="2">
        <f t="shared" si="142"/>
        <v>80</v>
      </c>
      <c r="F2298" s="2">
        <f t="shared" si="143"/>
        <v>100</v>
      </c>
      <c r="G2298" s="2">
        <f t="shared" si="144"/>
        <v>81</v>
      </c>
    </row>
    <row r="2299" spans="1:7">
      <c r="A2299" s="2">
        <v>2297</v>
      </c>
      <c r="B2299" s="98">
        <f t="shared" si="141"/>
        <v>14.378108359586111</v>
      </c>
      <c r="C2299" s="98">
        <v>0.08</v>
      </c>
      <c r="D2299" s="2">
        <v>2297</v>
      </c>
      <c r="E2299" s="2">
        <f t="shared" si="142"/>
        <v>80</v>
      </c>
      <c r="F2299" s="2">
        <f t="shared" si="143"/>
        <v>100</v>
      </c>
      <c r="G2299" s="2">
        <f t="shared" si="144"/>
        <v>81</v>
      </c>
    </row>
    <row r="2300" spans="1:7">
      <c r="A2300" s="2">
        <v>2298</v>
      </c>
      <c r="B2300" s="98">
        <f t="shared" si="141"/>
        <v>14.381237777048261</v>
      </c>
      <c r="C2300" s="98">
        <v>0.08</v>
      </c>
      <c r="D2300" s="2">
        <v>2298</v>
      </c>
      <c r="E2300" s="2">
        <f t="shared" si="142"/>
        <v>80</v>
      </c>
      <c r="F2300" s="2">
        <f t="shared" si="143"/>
        <v>100</v>
      </c>
      <c r="G2300" s="2">
        <f t="shared" si="144"/>
        <v>81</v>
      </c>
    </row>
    <row r="2301" spans="1:7">
      <c r="A2301" s="2">
        <v>2299</v>
      </c>
      <c r="B2301" s="98">
        <f t="shared" si="141"/>
        <v>14.384366513684222</v>
      </c>
      <c r="C2301" s="98">
        <v>0.08</v>
      </c>
      <c r="D2301" s="2">
        <v>2299</v>
      </c>
      <c r="E2301" s="2">
        <f t="shared" si="142"/>
        <v>80</v>
      </c>
      <c r="F2301" s="2">
        <f t="shared" si="143"/>
        <v>100</v>
      </c>
      <c r="G2301" s="2">
        <f t="shared" si="144"/>
        <v>81</v>
      </c>
    </row>
    <row r="2302" spans="1:7">
      <c r="A2302" s="2">
        <v>2300</v>
      </c>
      <c r="B2302" s="98">
        <f t="shared" si="141"/>
        <v>14.387494569938157</v>
      </c>
      <c r="C2302" s="98">
        <v>0.08</v>
      </c>
      <c r="D2302" s="2">
        <v>2300</v>
      </c>
      <c r="E2302" s="2">
        <f t="shared" si="142"/>
        <v>80</v>
      </c>
      <c r="F2302" s="2">
        <f t="shared" si="143"/>
        <v>100</v>
      </c>
      <c r="G2302" s="2">
        <f t="shared" si="144"/>
        <v>81</v>
      </c>
    </row>
    <row r="2303" spans="1:7">
      <c r="A2303" s="2">
        <v>2301</v>
      </c>
      <c r="B2303" s="98">
        <f t="shared" si="141"/>
        <v>14.390621946253747</v>
      </c>
      <c r="C2303" s="98">
        <v>0.08</v>
      </c>
      <c r="D2303" s="2">
        <v>2301</v>
      </c>
      <c r="E2303" s="2">
        <f t="shared" si="142"/>
        <v>80</v>
      </c>
      <c r="F2303" s="2">
        <f t="shared" si="143"/>
        <v>100</v>
      </c>
      <c r="G2303" s="2">
        <f t="shared" si="144"/>
        <v>81</v>
      </c>
    </row>
    <row r="2304" spans="1:7">
      <c r="A2304" s="2">
        <v>2302</v>
      </c>
      <c r="B2304" s="98">
        <f t="shared" si="141"/>
        <v>14.393748643074186</v>
      </c>
      <c r="C2304" s="98">
        <v>0.08</v>
      </c>
      <c r="D2304" s="2">
        <v>2302</v>
      </c>
      <c r="E2304" s="2">
        <f t="shared" si="142"/>
        <v>80</v>
      </c>
      <c r="F2304" s="2">
        <f t="shared" si="143"/>
        <v>100</v>
      </c>
      <c r="G2304" s="2">
        <f t="shared" si="144"/>
        <v>81</v>
      </c>
    </row>
    <row r="2305" spans="1:7">
      <c r="A2305" s="2">
        <v>2303</v>
      </c>
      <c r="B2305" s="98">
        <f t="shared" si="141"/>
        <v>14.39687466084219</v>
      </c>
      <c r="C2305" s="98">
        <v>0.08</v>
      </c>
      <c r="D2305" s="2">
        <v>2303</v>
      </c>
      <c r="E2305" s="2">
        <f t="shared" si="142"/>
        <v>80</v>
      </c>
      <c r="F2305" s="2">
        <f t="shared" si="143"/>
        <v>100</v>
      </c>
      <c r="G2305" s="2">
        <f t="shared" si="144"/>
        <v>81</v>
      </c>
    </row>
    <row r="2306" spans="1:7">
      <c r="A2306" s="2">
        <v>2304</v>
      </c>
      <c r="B2306" s="98">
        <f t="shared" si="141"/>
        <v>14.399999999999999</v>
      </c>
      <c r="C2306" s="98">
        <v>0.08</v>
      </c>
      <c r="D2306" s="2">
        <v>2304</v>
      </c>
      <c r="E2306" s="2">
        <f t="shared" si="142"/>
        <v>80</v>
      </c>
      <c r="F2306" s="2">
        <f t="shared" si="143"/>
        <v>100</v>
      </c>
      <c r="G2306" s="2">
        <f t="shared" si="144"/>
        <v>81</v>
      </c>
    </row>
    <row r="2307" spans="1:7">
      <c r="A2307" s="2">
        <v>2305</v>
      </c>
      <c r="B2307" s="98">
        <f t="shared" ref="B2307:B2370" si="145">0.3*SQRT(A2307)</f>
        <v>14.403124660989363</v>
      </c>
      <c r="C2307" s="98">
        <v>0.08</v>
      </c>
      <c r="D2307" s="2">
        <v>2305</v>
      </c>
      <c r="E2307" s="2">
        <f t="shared" ref="E2307:E2370" si="146">IF(A2307&lt;0.4,15,IF(A2307&lt;3,20,IF(A2307&lt;15,25,IF(A2307&lt;43,32,IF(A2307&lt;100,40,IF(A2307&lt;450,50,IF(A2307&lt;1300,65,IF(A2307&lt;3500,80,IF(A2307&lt;12000,100)))))))))</f>
        <v>80</v>
      </c>
      <c r="F2307" s="2">
        <f t="shared" si="143"/>
        <v>100</v>
      </c>
      <c r="G2307" s="2">
        <f t="shared" si="144"/>
        <v>81</v>
      </c>
    </row>
    <row r="2308" spans="1:7">
      <c r="A2308" s="2">
        <v>2306</v>
      </c>
      <c r="B2308" s="98">
        <f t="shared" si="145"/>
        <v>14.406248644251562</v>
      </c>
      <c r="C2308" s="98">
        <v>0.08</v>
      </c>
      <c r="D2308" s="2">
        <v>2306</v>
      </c>
      <c r="E2308" s="2">
        <f t="shared" si="146"/>
        <v>80</v>
      </c>
      <c r="F2308" s="2">
        <f t="shared" ref="F2308:F2371" si="147">IF(G2308&lt;15,15,IF(G2308&lt;20,20,IF(G2308&lt;=25,25,IF(G2308&lt;=32,32,IF(G2308&lt;=40,40,IF(G2308&lt;=50,50,IF(G2308&lt;=65,65,IF(G2308&lt;=80,80,IF(G2308&lt;=100,100)))))))))</f>
        <v>100</v>
      </c>
      <c r="G2308" s="2">
        <f t="shared" si="144"/>
        <v>81</v>
      </c>
    </row>
    <row r="2309" spans="1:7">
      <c r="A2309" s="2">
        <v>2307</v>
      </c>
      <c r="B2309" s="98">
        <f t="shared" si="145"/>
        <v>14.409371950227392</v>
      </c>
      <c r="C2309" s="98">
        <v>0.08</v>
      </c>
      <c r="D2309" s="2">
        <v>2307</v>
      </c>
      <c r="E2309" s="2">
        <f t="shared" si="146"/>
        <v>80</v>
      </c>
      <c r="F2309" s="2">
        <f t="shared" si="147"/>
        <v>100</v>
      </c>
      <c r="G2309" s="2">
        <f t="shared" si="144"/>
        <v>81</v>
      </c>
    </row>
    <row r="2310" spans="1:7">
      <c r="A2310" s="2">
        <v>2308</v>
      </c>
      <c r="B2310" s="98">
        <f t="shared" si="145"/>
        <v>14.412494579357176</v>
      </c>
      <c r="C2310" s="98">
        <v>0.08</v>
      </c>
      <c r="D2310" s="2">
        <v>2308</v>
      </c>
      <c r="E2310" s="2">
        <f t="shared" si="146"/>
        <v>80</v>
      </c>
      <c r="F2310" s="2">
        <f t="shared" si="147"/>
        <v>100</v>
      </c>
      <c r="G2310" s="2">
        <f t="shared" si="144"/>
        <v>81</v>
      </c>
    </row>
    <row r="2311" spans="1:7">
      <c r="A2311" s="2">
        <v>2309</v>
      </c>
      <c r="B2311" s="98">
        <f t="shared" si="145"/>
        <v>14.415616532080755</v>
      </c>
      <c r="C2311" s="98">
        <v>0.08</v>
      </c>
      <c r="D2311" s="2">
        <v>2309</v>
      </c>
      <c r="E2311" s="2">
        <f t="shared" si="146"/>
        <v>80</v>
      </c>
      <c r="F2311" s="2">
        <f t="shared" si="147"/>
        <v>100</v>
      </c>
      <c r="G2311" s="2">
        <f t="shared" si="144"/>
        <v>81</v>
      </c>
    </row>
    <row r="2312" spans="1:7">
      <c r="A2312" s="2">
        <v>2310</v>
      </c>
      <c r="B2312" s="98">
        <f t="shared" si="145"/>
        <v>14.418737808837498</v>
      </c>
      <c r="C2312" s="98">
        <v>0.08</v>
      </c>
      <c r="D2312" s="2">
        <v>2310</v>
      </c>
      <c r="E2312" s="2">
        <f t="shared" si="146"/>
        <v>80</v>
      </c>
      <c r="F2312" s="2">
        <f t="shared" si="147"/>
        <v>100</v>
      </c>
      <c r="G2312" s="2">
        <f t="shared" si="144"/>
        <v>81</v>
      </c>
    </row>
    <row r="2313" spans="1:7">
      <c r="A2313" s="2">
        <v>2311</v>
      </c>
      <c r="B2313" s="98">
        <f t="shared" si="145"/>
        <v>14.421858410066296</v>
      </c>
      <c r="C2313" s="98">
        <v>0.08</v>
      </c>
      <c r="D2313" s="2">
        <v>2311</v>
      </c>
      <c r="E2313" s="2">
        <f t="shared" si="146"/>
        <v>80</v>
      </c>
      <c r="F2313" s="2">
        <f t="shared" si="147"/>
        <v>100</v>
      </c>
      <c r="G2313" s="2">
        <f t="shared" si="144"/>
        <v>82</v>
      </c>
    </row>
    <row r="2314" spans="1:7">
      <c r="A2314" s="2">
        <v>2312</v>
      </c>
      <c r="B2314" s="98">
        <f t="shared" si="145"/>
        <v>14.424978336205568</v>
      </c>
      <c r="C2314" s="98">
        <v>0.08</v>
      </c>
      <c r="D2314" s="2">
        <v>2312</v>
      </c>
      <c r="E2314" s="2">
        <f t="shared" si="146"/>
        <v>80</v>
      </c>
      <c r="F2314" s="2">
        <f t="shared" si="147"/>
        <v>100</v>
      </c>
      <c r="G2314" s="2">
        <f t="shared" si="144"/>
        <v>82</v>
      </c>
    </row>
    <row r="2315" spans="1:7">
      <c r="A2315" s="2">
        <v>2313</v>
      </c>
      <c r="B2315" s="98">
        <f t="shared" si="145"/>
        <v>14.428097587693259</v>
      </c>
      <c r="C2315" s="98">
        <v>0.08</v>
      </c>
      <c r="D2315" s="2">
        <v>2313</v>
      </c>
      <c r="E2315" s="2">
        <f t="shared" si="146"/>
        <v>80</v>
      </c>
      <c r="F2315" s="2">
        <f t="shared" si="147"/>
        <v>100</v>
      </c>
      <c r="G2315" s="2">
        <f t="shared" si="144"/>
        <v>82</v>
      </c>
    </row>
    <row r="2316" spans="1:7">
      <c r="A2316" s="2">
        <v>2314</v>
      </c>
      <c r="B2316" s="98">
        <f t="shared" si="145"/>
        <v>14.431216164966832</v>
      </c>
      <c r="C2316" s="98">
        <v>0.08</v>
      </c>
      <c r="D2316" s="2">
        <v>2314</v>
      </c>
      <c r="E2316" s="2">
        <f t="shared" si="146"/>
        <v>80</v>
      </c>
      <c r="F2316" s="2">
        <f t="shared" si="147"/>
        <v>100</v>
      </c>
      <c r="G2316" s="2">
        <f t="shared" si="144"/>
        <v>82</v>
      </c>
    </row>
    <row r="2317" spans="1:7">
      <c r="A2317" s="2">
        <v>2315</v>
      </c>
      <c r="B2317" s="98">
        <f t="shared" si="145"/>
        <v>14.434334068463288</v>
      </c>
      <c r="C2317" s="98">
        <v>0.08</v>
      </c>
      <c r="D2317" s="2">
        <v>2315</v>
      </c>
      <c r="E2317" s="2">
        <f t="shared" si="146"/>
        <v>80</v>
      </c>
      <c r="F2317" s="2">
        <f t="shared" si="147"/>
        <v>100</v>
      </c>
      <c r="G2317" s="2">
        <f t="shared" si="144"/>
        <v>82</v>
      </c>
    </row>
    <row r="2318" spans="1:7">
      <c r="A2318" s="2">
        <v>2316</v>
      </c>
      <c r="B2318" s="98">
        <f t="shared" si="145"/>
        <v>14.437451298619157</v>
      </c>
      <c r="C2318" s="98">
        <v>0.08</v>
      </c>
      <c r="D2318" s="2">
        <v>2316</v>
      </c>
      <c r="E2318" s="2">
        <f t="shared" si="146"/>
        <v>80</v>
      </c>
      <c r="F2318" s="2">
        <f t="shared" si="147"/>
        <v>100</v>
      </c>
      <c r="G2318" s="2">
        <f t="shared" si="144"/>
        <v>82</v>
      </c>
    </row>
    <row r="2319" spans="1:7">
      <c r="A2319" s="2">
        <v>2317</v>
      </c>
      <c r="B2319" s="98">
        <f t="shared" si="145"/>
        <v>14.440567855870487</v>
      </c>
      <c r="C2319" s="98">
        <v>0.08</v>
      </c>
      <c r="D2319" s="2">
        <v>2317</v>
      </c>
      <c r="E2319" s="2">
        <f t="shared" si="146"/>
        <v>80</v>
      </c>
      <c r="F2319" s="2">
        <f t="shared" si="147"/>
        <v>100</v>
      </c>
      <c r="G2319" s="2">
        <f t="shared" si="144"/>
        <v>82</v>
      </c>
    </row>
    <row r="2320" spans="1:7">
      <c r="A2320" s="2">
        <v>2318</v>
      </c>
      <c r="B2320" s="98">
        <f t="shared" si="145"/>
        <v>14.443683740652867</v>
      </c>
      <c r="C2320" s="98">
        <v>0.08</v>
      </c>
      <c r="D2320" s="2">
        <v>2318</v>
      </c>
      <c r="E2320" s="2">
        <f t="shared" si="146"/>
        <v>80</v>
      </c>
      <c r="F2320" s="2">
        <f t="shared" si="147"/>
        <v>100</v>
      </c>
      <c r="G2320" s="2">
        <f t="shared" si="144"/>
        <v>82</v>
      </c>
    </row>
    <row r="2321" spans="1:7">
      <c r="A2321" s="2">
        <v>2319</v>
      </c>
      <c r="B2321" s="98">
        <f t="shared" si="145"/>
        <v>14.446798953401407</v>
      </c>
      <c r="C2321" s="98">
        <v>0.08</v>
      </c>
      <c r="D2321" s="2">
        <v>2319</v>
      </c>
      <c r="E2321" s="2">
        <f t="shared" si="146"/>
        <v>80</v>
      </c>
      <c r="F2321" s="2">
        <f t="shared" si="147"/>
        <v>100</v>
      </c>
      <c r="G2321" s="2">
        <f t="shared" si="144"/>
        <v>82</v>
      </c>
    </row>
    <row r="2322" spans="1:7">
      <c r="A2322" s="2">
        <v>2320</v>
      </c>
      <c r="B2322" s="98">
        <f t="shared" si="145"/>
        <v>14.449913494550755</v>
      </c>
      <c r="C2322" s="98">
        <v>0.08</v>
      </c>
      <c r="D2322" s="2">
        <v>2320</v>
      </c>
      <c r="E2322" s="2">
        <f t="shared" si="146"/>
        <v>80</v>
      </c>
      <c r="F2322" s="2">
        <f t="shared" si="147"/>
        <v>100</v>
      </c>
      <c r="G2322" s="2">
        <f t="shared" si="144"/>
        <v>82</v>
      </c>
    </row>
    <row r="2323" spans="1:7">
      <c r="A2323" s="2">
        <v>2321</v>
      </c>
      <c r="B2323" s="98">
        <f t="shared" si="145"/>
        <v>14.453027364535084</v>
      </c>
      <c r="C2323" s="98">
        <v>0.08</v>
      </c>
      <c r="D2323" s="2">
        <v>2321</v>
      </c>
      <c r="E2323" s="2">
        <f t="shared" si="146"/>
        <v>80</v>
      </c>
      <c r="F2323" s="2">
        <f t="shared" si="147"/>
        <v>100</v>
      </c>
      <c r="G2323" s="2">
        <f t="shared" si="144"/>
        <v>82</v>
      </c>
    </row>
    <row r="2324" spans="1:7">
      <c r="A2324" s="2">
        <v>2322</v>
      </c>
      <c r="B2324" s="98">
        <f t="shared" si="145"/>
        <v>14.456140563788109</v>
      </c>
      <c r="C2324" s="98">
        <v>0.08</v>
      </c>
      <c r="D2324" s="2">
        <v>2322</v>
      </c>
      <c r="E2324" s="2">
        <f t="shared" si="146"/>
        <v>80</v>
      </c>
      <c r="F2324" s="2">
        <f t="shared" si="147"/>
        <v>100</v>
      </c>
      <c r="G2324" s="2">
        <f t="shared" si="144"/>
        <v>82</v>
      </c>
    </row>
    <row r="2325" spans="1:7">
      <c r="A2325" s="2">
        <v>2323</v>
      </c>
      <c r="B2325" s="98">
        <f t="shared" si="145"/>
        <v>14.459253092743067</v>
      </c>
      <c r="C2325" s="98">
        <v>0.08</v>
      </c>
      <c r="D2325" s="2">
        <v>2323</v>
      </c>
      <c r="E2325" s="2">
        <f t="shared" si="146"/>
        <v>80</v>
      </c>
      <c r="F2325" s="2">
        <f t="shared" si="147"/>
        <v>100</v>
      </c>
      <c r="G2325" s="2">
        <f t="shared" si="144"/>
        <v>82</v>
      </c>
    </row>
    <row r="2326" spans="1:7">
      <c r="A2326" s="2">
        <v>2324</v>
      </c>
      <c r="B2326" s="98">
        <f t="shared" si="145"/>
        <v>14.46236495183274</v>
      </c>
      <c r="C2326" s="98">
        <v>0.08</v>
      </c>
      <c r="D2326" s="2">
        <v>2324</v>
      </c>
      <c r="E2326" s="2">
        <f t="shared" si="146"/>
        <v>80</v>
      </c>
      <c r="F2326" s="2">
        <f t="shared" si="147"/>
        <v>100</v>
      </c>
      <c r="G2326" s="2">
        <f t="shared" si="144"/>
        <v>82</v>
      </c>
    </row>
    <row r="2327" spans="1:7">
      <c r="A2327" s="2">
        <v>2325</v>
      </c>
      <c r="B2327" s="98">
        <f t="shared" si="145"/>
        <v>14.465476141489432</v>
      </c>
      <c r="C2327" s="98">
        <v>0.08</v>
      </c>
      <c r="D2327" s="2">
        <v>2325</v>
      </c>
      <c r="E2327" s="2">
        <f t="shared" si="146"/>
        <v>80</v>
      </c>
      <c r="F2327" s="2">
        <f t="shared" si="147"/>
        <v>100</v>
      </c>
      <c r="G2327" s="2">
        <f t="shared" si="144"/>
        <v>82</v>
      </c>
    </row>
    <row r="2328" spans="1:7">
      <c r="A2328" s="2">
        <v>2326</v>
      </c>
      <c r="B2328" s="98">
        <f t="shared" si="145"/>
        <v>14.468586662144991</v>
      </c>
      <c r="C2328" s="98">
        <v>0.08</v>
      </c>
      <c r="D2328" s="2">
        <v>2326</v>
      </c>
      <c r="E2328" s="2">
        <f t="shared" si="146"/>
        <v>80</v>
      </c>
      <c r="F2328" s="2">
        <f t="shared" si="147"/>
        <v>100</v>
      </c>
      <c r="G2328" s="2">
        <f t="shared" si="144"/>
        <v>82</v>
      </c>
    </row>
    <row r="2329" spans="1:7">
      <c r="A2329" s="2">
        <v>2327</v>
      </c>
      <c r="B2329" s="98">
        <f t="shared" si="145"/>
        <v>14.471696514230803</v>
      </c>
      <c r="C2329" s="98">
        <v>0.08</v>
      </c>
      <c r="D2329" s="2">
        <v>2327</v>
      </c>
      <c r="E2329" s="2">
        <f t="shared" si="146"/>
        <v>80</v>
      </c>
      <c r="F2329" s="2">
        <f t="shared" si="147"/>
        <v>100</v>
      </c>
      <c r="G2329" s="2">
        <f t="shared" si="144"/>
        <v>82</v>
      </c>
    </row>
    <row r="2330" spans="1:7">
      <c r="A2330" s="2">
        <v>2328</v>
      </c>
      <c r="B2330" s="98">
        <f t="shared" si="145"/>
        <v>14.474805698177782</v>
      </c>
      <c r="C2330" s="98">
        <v>0.08</v>
      </c>
      <c r="D2330" s="2">
        <v>2328</v>
      </c>
      <c r="E2330" s="2">
        <f t="shared" si="146"/>
        <v>80</v>
      </c>
      <c r="F2330" s="2">
        <f t="shared" si="147"/>
        <v>100</v>
      </c>
      <c r="G2330" s="2">
        <f t="shared" si="144"/>
        <v>82</v>
      </c>
    </row>
    <row r="2331" spans="1:7">
      <c r="A2331" s="2">
        <v>2329</v>
      </c>
      <c r="B2331" s="98">
        <f t="shared" si="145"/>
        <v>14.477914214416385</v>
      </c>
      <c r="C2331" s="98">
        <v>0.08</v>
      </c>
      <c r="D2331" s="2">
        <v>2329</v>
      </c>
      <c r="E2331" s="2">
        <f t="shared" si="146"/>
        <v>80</v>
      </c>
      <c r="F2331" s="2">
        <f t="shared" si="147"/>
        <v>100</v>
      </c>
      <c r="G2331" s="2">
        <f t="shared" si="144"/>
        <v>82</v>
      </c>
    </row>
    <row r="2332" spans="1:7">
      <c r="A2332" s="2">
        <v>2330</v>
      </c>
      <c r="B2332" s="98">
        <f t="shared" si="145"/>
        <v>14.481022063376605</v>
      </c>
      <c r="C2332" s="98">
        <v>0.08</v>
      </c>
      <c r="D2332" s="2">
        <v>2330</v>
      </c>
      <c r="E2332" s="2">
        <f t="shared" si="146"/>
        <v>80</v>
      </c>
      <c r="F2332" s="2">
        <f t="shared" si="147"/>
        <v>100</v>
      </c>
      <c r="G2332" s="2">
        <f t="shared" si="144"/>
        <v>82</v>
      </c>
    </row>
    <row r="2333" spans="1:7">
      <c r="A2333" s="2">
        <v>2331</v>
      </c>
      <c r="B2333" s="98">
        <f t="shared" si="145"/>
        <v>14.484129245487971</v>
      </c>
      <c r="C2333" s="98">
        <v>0.08</v>
      </c>
      <c r="D2333" s="2">
        <v>2331</v>
      </c>
      <c r="E2333" s="2">
        <f t="shared" si="146"/>
        <v>80</v>
      </c>
      <c r="F2333" s="2">
        <f t="shared" si="147"/>
        <v>100</v>
      </c>
      <c r="G2333" s="2">
        <f t="shared" si="144"/>
        <v>82</v>
      </c>
    </row>
    <row r="2334" spans="1:7">
      <c r="A2334" s="2">
        <v>2332</v>
      </c>
      <c r="B2334" s="98">
        <f t="shared" si="145"/>
        <v>14.487235761179564</v>
      </c>
      <c r="C2334" s="98">
        <v>0.08</v>
      </c>
      <c r="D2334" s="2">
        <v>2332</v>
      </c>
      <c r="E2334" s="2">
        <f t="shared" si="146"/>
        <v>80</v>
      </c>
      <c r="F2334" s="2">
        <f t="shared" si="147"/>
        <v>100</v>
      </c>
      <c r="G2334" s="2">
        <f t="shared" si="144"/>
        <v>82</v>
      </c>
    </row>
    <row r="2335" spans="1:7">
      <c r="A2335" s="2">
        <v>2333</v>
      </c>
      <c r="B2335" s="98">
        <f t="shared" si="145"/>
        <v>14.490341610879986</v>
      </c>
      <c r="C2335" s="98">
        <v>0.08</v>
      </c>
      <c r="D2335" s="2">
        <v>2333</v>
      </c>
      <c r="E2335" s="2">
        <f t="shared" si="146"/>
        <v>80</v>
      </c>
      <c r="F2335" s="2">
        <f t="shared" si="147"/>
        <v>100</v>
      </c>
      <c r="G2335" s="2">
        <f t="shared" si="144"/>
        <v>82</v>
      </c>
    </row>
    <row r="2336" spans="1:7">
      <c r="A2336" s="2">
        <v>2334</v>
      </c>
      <c r="B2336" s="98">
        <f t="shared" si="145"/>
        <v>14.493446795017395</v>
      </c>
      <c r="C2336" s="98">
        <v>0.08</v>
      </c>
      <c r="D2336" s="2">
        <v>2334</v>
      </c>
      <c r="E2336" s="2">
        <f t="shared" si="146"/>
        <v>80</v>
      </c>
      <c r="F2336" s="2">
        <f t="shared" si="147"/>
        <v>100</v>
      </c>
      <c r="G2336" s="2">
        <f t="shared" si="144"/>
        <v>82</v>
      </c>
    </row>
    <row r="2337" spans="1:7">
      <c r="A2337" s="2">
        <v>2335</v>
      </c>
      <c r="B2337" s="98">
        <f t="shared" si="145"/>
        <v>14.496551314019481</v>
      </c>
      <c r="C2337" s="98">
        <v>0.08</v>
      </c>
      <c r="D2337" s="2">
        <v>2335</v>
      </c>
      <c r="E2337" s="2">
        <f t="shared" si="146"/>
        <v>80</v>
      </c>
      <c r="F2337" s="2">
        <f t="shared" si="147"/>
        <v>100</v>
      </c>
      <c r="G2337" s="2">
        <f t="shared" si="144"/>
        <v>82</v>
      </c>
    </row>
    <row r="2338" spans="1:7">
      <c r="A2338" s="2">
        <v>2336</v>
      </c>
      <c r="B2338" s="98">
        <f t="shared" si="145"/>
        <v>14.499655168313486</v>
      </c>
      <c r="C2338" s="98">
        <v>0.08</v>
      </c>
      <c r="D2338" s="2">
        <v>2336</v>
      </c>
      <c r="E2338" s="2">
        <f t="shared" si="146"/>
        <v>80</v>
      </c>
      <c r="F2338" s="2">
        <f t="shared" si="147"/>
        <v>100</v>
      </c>
      <c r="G2338" s="2">
        <f t="shared" si="144"/>
        <v>82</v>
      </c>
    </row>
    <row r="2339" spans="1:7">
      <c r="A2339" s="2">
        <v>2337</v>
      </c>
      <c r="B2339" s="98">
        <f t="shared" si="145"/>
        <v>14.502758358326185</v>
      </c>
      <c r="C2339" s="98">
        <v>0.08</v>
      </c>
      <c r="D2339" s="2">
        <v>2337</v>
      </c>
      <c r="E2339" s="2">
        <f t="shared" si="146"/>
        <v>80</v>
      </c>
      <c r="F2339" s="2">
        <f t="shared" si="147"/>
        <v>100</v>
      </c>
      <c r="G2339" s="2">
        <f t="shared" si="144"/>
        <v>82</v>
      </c>
    </row>
    <row r="2340" spans="1:7">
      <c r="A2340" s="2">
        <v>2338</v>
      </c>
      <c r="B2340" s="98">
        <f t="shared" si="145"/>
        <v>14.505860884483898</v>
      </c>
      <c r="C2340" s="98">
        <v>0.08</v>
      </c>
      <c r="D2340" s="2">
        <v>2338</v>
      </c>
      <c r="E2340" s="2">
        <f t="shared" si="146"/>
        <v>80</v>
      </c>
      <c r="F2340" s="2">
        <f t="shared" si="147"/>
        <v>100</v>
      </c>
      <c r="G2340" s="2">
        <f t="shared" si="144"/>
        <v>82</v>
      </c>
    </row>
    <row r="2341" spans="1:7">
      <c r="A2341" s="2">
        <v>2339</v>
      </c>
      <c r="B2341" s="98">
        <f t="shared" si="145"/>
        <v>14.508962747212497</v>
      </c>
      <c r="C2341" s="98">
        <v>0.08</v>
      </c>
      <c r="D2341" s="2">
        <v>2339</v>
      </c>
      <c r="E2341" s="2">
        <f t="shared" si="146"/>
        <v>80</v>
      </c>
      <c r="F2341" s="2">
        <f t="shared" si="147"/>
        <v>100</v>
      </c>
      <c r="G2341" s="2">
        <f t="shared" si="144"/>
        <v>82</v>
      </c>
    </row>
    <row r="2342" spans="1:7">
      <c r="A2342" s="2">
        <v>2340</v>
      </c>
      <c r="B2342" s="98">
        <f t="shared" si="145"/>
        <v>14.512063946937388</v>
      </c>
      <c r="C2342" s="98">
        <v>0.08</v>
      </c>
      <c r="D2342" s="2">
        <v>2340</v>
      </c>
      <c r="E2342" s="2">
        <f t="shared" si="146"/>
        <v>80</v>
      </c>
      <c r="F2342" s="2">
        <f t="shared" si="147"/>
        <v>100</v>
      </c>
      <c r="G2342" s="2">
        <f t="shared" si="144"/>
        <v>82</v>
      </c>
    </row>
    <row r="2343" spans="1:7">
      <c r="A2343" s="2">
        <v>2341</v>
      </c>
      <c r="B2343" s="98">
        <f t="shared" si="145"/>
        <v>14.515164484083533</v>
      </c>
      <c r="C2343" s="98">
        <v>0.08</v>
      </c>
      <c r="D2343" s="2">
        <v>2341</v>
      </c>
      <c r="E2343" s="2">
        <f t="shared" si="146"/>
        <v>80</v>
      </c>
      <c r="F2343" s="2">
        <f t="shared" si="147"/>
        <v>100</v>
      </c>
      <c r="G2343" s="2">
        <f t="shared" si="144"/>
        <v>82</v>
      </c>
    </row>
    <row r="2344" spans="1:7">
      <c r="A2344" s="2">
        <v>2342</v>
      </c>
      <c r="B2344" s="98">
        <f t="shared" si="145"/>
        <v>14.518264359075433</v>
      </c>
      <c r="C2344" s="98">
        <v>0.08</v>
      </c>
      <c r="D2344" s="2">
        <v>2342</v>
      </c>
      <c r="E2344" s="2">
        <f t="shared" si="146"/>
        <v>80</v>
      </c>
      <c r="F2344" s="2">
        <f t="shared" si="147"/>
        <v>100</v>
      </c>
      <c r="G2344" s="2">
        <f t="shared" si="144"/>
        <v>82</v>
      </c>
    </row>
    <row r="2345" spans="1:7">
      <c r="A2345" s="2">
        <v>2343</v>
      </c>
      <c r="B2345" s="98">
        <f t="shared" si="145"/>
        <v>14.521363572337137</v>
      </c>
      <c r="C2345" s="98">
        <v>0.08</v>
      </c>
      <c r="D2345" s="2">
        <v>2343</v>
      </c>
      <c r="E2345" s="2">
        <f t="shared" si="146"/>
        <v>80</v>
      </c>
      <c r="F2345" s="2">
        <f t="shared" si="147"/>
        <v>100</v>
      </c>
      <c r="G2345" s="2">
        <f t="shared" si="144"/>
        <v>82</v>
      </c>
    </row>
    <row r="2346" spans="1:7">
      <c r="A2346" s="2">
        <v>2344</v>
      </c>
      <c r="B2346" s="98">
        <f t="shared" si="145"/>
        <v>14.524462124292246</v>
      </c>
      <c r="C2346" s="98">
        <v>0.08</v>
      </c>
      <c r="D2346" s="2">
        <v>2344</v>
      </c>
      <c r="E2346" s="2">
        <f t="shared" si="146"/>
        <v>80</v>
      </c>
      <c r="F2346" s="2">
        <f t="shared" si="147"/>
        <v>100</v>
      </c>
      <c r="G2346" s="2">
        <f t="shared" si="144"/>
        <v>82</v>
      </c>
    </row>
    <row r="2347" spans="1:7">
      <c r="A2347" s="2">
        <v>2345</v>
      </c>
      <c r="B2347" s="98">
        <f t="shared" si="145"/>
        <v>14.5275600153639</v>
      </c>
      <c r="C2347" s="98">
        <v>0.08</v>
      </c>
      <c r="D2347" s="2">
        <v>2345</v>
      </c>
      <c r="E2347" s="2">
        <f t="shared" si="146"/>
        <v>80</v>
      </c>
      <c r="F2347" s="2">
        <f t="shared" si="147"/>
        <v>100</v>
      </c>
      <c r="G2347" s="2">
        <f t="shared" ref="G2347:G2410" si="148">ROUNDUP(1000*((B2347/1000)/(55.934*C2347^0.571))^(1/2.714),0)</f>
        <v>82</v>
      </c>
    </row>
    <row r="2348" spans="1:7">
      <c r="A2348" s="2">
        <v>2346</v>
      </c>
      <c r="B2348" s="98">
        <f t="shared" si="145"/>
        <v>14.530657245974801</v>
      </c>
      <c r="C2348" s="98">
        <v>0.08</v>
      </c>
      <c r="D2348" s="2">
        <v>2346</v>
      </c>
      <c r="E2348" s="2">
        <f t="shared" si="146"/>
        <v>80</v>
      </c>
      <c r="F2348" s="2">
        <f t="shared" si="147"/>
        <v>100</v>
      </c>
      <c r="G2348" s="2">
        <f t="shared" si="148"/>
        <v>82</v>
      </c>
    </row>
    <row r="2349" spans="1:7">
      <c r="A2349" s="2">
        <v>2347</v>
      </c>
      <c r="B2349" s="98">
        <f t="shared" si="145"/>
        <v>14.533753816547188</v>
      </c>
      <c r="C2349" s="98">
        <v>0.08</v>
      </c>
      <c r="D2349" s="2">
        <v>2347</v>
      </c>
      <c r="E2349" s="2">
        <f t="shared" si="146"/>
        <v>80</v>
      </c>
      <c r="F2349" s="2">
        <f t="shared" si="147"/>
        <v>100</v>
      </c>
      <c r="G2349" s="2">
        <f t="shared" si="148"/>
        <v>82</v>
      </c>
    </row>
    <row r="2350" spans="1:7">
      <c r="A2350" s="2">
        <v>2348</v>
      </c>
      <c r="B2350" s="98">
        <f t="shared" si="145"/>
        <v>14.53684972750286</v>
      </c>
      <c r="C2350" s="98">
        <v>0.08</v>
      </c>
      <c r="D2350" s="2">
        <v>2348</v>
      </c>
      <c r="E2350" s="2">
        <f t="shared" si="146"/>
        <v>80</v>
      </c>
      <c r="F2350" s="2">
        <f t="shared" si="147"/>
        <v>100</v>
      </c>
      <c r="G2350" s="2">
        <f t="shared" si="148"/>
        <v>82</v>
      </c>
    </row>
    <row r="2351" spans="1:7">
      <c r="A2351" s="2">
        <v>2349</v>
      </c>
      <c r="B2351" s="98">
        <f t="shared" si="145"/>
        <v>14.539944979263161</v>
      </c>
      <c r="C2351" s="98">
        <v>0.08</v>
      </c>
      <c r="D2351" s="2">
        <v>2349</v>
      </c>
      <c r="E2351" s="2">
        <f t="shared" si="146"/>
        <v>80</v>
      </c>
      <c r="F2351" s="2">
        <f t="shared" si="147"/>
        <v>100</v>
      </c>
      <c r="G2351" s="2">
        <f t="shared" si="148"/>
        <v>82</v>
      </c>
    </row>
    <row r="2352" spans="1:7">
      <c r="A2352" s="2">
        <v>2350</v>
      </c>
      <c r="B2352" s="98">
        <f t="shared" si="145"/>
        <v>14.543039572248986</v>
      </c>
      <c r="C2352" s="98">
        <v>0.08</v>
      </c>
      <c r="D2352" s="2">
        <v>2350</v>
      </c>
      <c r="E2352" s="2">
        <f t="shared" si="146"/>
        <v>80</v>
      </c>
      <c r="F2352" s="2">
        <f t="shared" si="147"/>
        <v>100</v>
      </c>
      <c r="G2352" s="2">
        <f t="shared" si="148"/>
        <v>82</v>
      </c>
    </row>
    <row r="2353" spans="1:7">
      <c r="A2353" s="2">
        <v>2351</v>
      </c>
      <c r="B2353" s="98">
        <f t="shared" si="145"/>
        <v>14.546133506880787</v>
      </c>
      <c r="C2353" s="98">
        <v>0.08</v>
      </c>
      <c r="D2353" s="2">
        <v>2351</v>
      </c>
      <c r="E2353" s="2">
        <f t="shared" si="146"/>
        <v>80</v>
      </c>
      <c r="F2353" s="2">
        <f t="shared" si="147"/>
        <v>100</v>
      </c>
      <c r="G2353" s="2">
        <f t="shared" si="148"/>
        <v>82</v>
      </c>
    </row>
    <row r="2354" spans="1:7">
      <c r="A2354" s="2">
        <v>2352</v>
      </c>
      <c r="B2354" s="98">
        <f t="shared" si="145"/>
        <v>14.549226783578568</v>
      </c>
      <c r="C2354" s="98">
        <v>0.08</v>
      </c>
      <c r="D2354" s="2">
        <v>2352</v>
      </c>
      <c r="E2354" s="2">
        <f t="shared" si="146"/>
        <v>80</v>
      </c>
      <c r="F2354" s="2">
        <f t="shared" si="147"/>
        <v>100</v>
      </c>
      <c r="G2354" s="2">
        <f t="shared" si="148"/>
        <v>82</v>
      </c>
    </row>
    <row r="2355" spans="1:7">
      <c r="A2355" s="2">
        <v>2353</v>
      </c>
      <c r="B2355" s="98">
        <f t="shared" si="145"/>
        <v>14.552319402761883</v>
      </c>
      <c r="C2355" s="98">
        <v>0.08</v>
      </c>
      <c r="D2355" s="2">
        <v>2353</v>
      </c>
      <c r="E2355" s="2">
        <f t="shared" si="146"/>
        <v>80</v>
      </c>
      <c r="F2355" s="2">
        <f t="shared" si="147"/>
        <v>100</v>
      </c>
      <c r="G2355" s="2">
        <f t="shared" si="148"/>
        <v>82</v>
      </c>
    </row>
    <row r="2356" spans="1:7">
      <c r="A2356" s="2">
        <v>2354</v>
      </c>
      <c r="B2356" s="98">
        <f t="shared" si="145"/>
        <v>14.555411364849844</v>
      </c>
      <c r="C2356" s="98">
        <v>0.08</v>
      </c>
      <c r="D2356" s="2">
        <v>2354</v>
      </c>
      <c r="E2356" s="2">
        <f t="shared" si="146"/>
        <v>80</v>
      </c>
      <c r="F2356" s="2">
        <f t="shared" si="147"/>
        <v>100</v>
      </c>
      <c r="G2356" s="2">
        <f t="shared" si="148"/>
        <v>82</v>
      </c>
    </row>
    <row r="2357" spans="1:7">
      <c r="A2357" s="2">
        <v>2355</v>
      </c>
      <c r="B2357" s="98">
        <f t="shared" si="145"/>
        <v>14.558502670261113</v>
      </c>
      <c r="C2357" s="98">
        <v>0.08</v>
      </c>
      <c r="D2357" s="2">
        <v>2355</v>
      </c>
      <c r="E2357" s="2">
        <f t="shared" si="146"/>
        <v>80</v>
      </c>
      <c r="F2357" s="2">
        <f t="shared" si="147"/>
        <v>100</v>
      </c>
      <c r="G2357" s="2">
        <f t="shared" si="148"/>
        <v>82</v>
      </c>
    </row>
    <row r="2358" spans="1:7">
      <c r="A2358" s="2">
        <v>2356</v>
      </c>
      <c r="B2358" s="98">
        <f t="shared" si="145"/>
        <v>14.561593319413916</v>
      </c>
      <c r="C2358" s="98">
        <v>0.08</v>
      </c>
      <c r="D2358" s="2">
        <v>2356</v>
      </c>
      <c r="E2358" s="2">
        <f t="shared" si="146"/>
        <v>80</v>
      </c>
      <c r="F2358" s="2">
        <f t="shared" si="147"/>
        <v>100</v>
      </c>
      <c r="G2358" s="2">
        <f t="shared" si="148"/>
        <v>82</v>
      </c>
    </row>
    <row r="2359" spans="1:7">
      <c r="A2359" s="2">
        <v>2357</v>
      </c>
      <c r="B2359" s="98">
        <f t="shared" si="145"/>
        <v>14.564683312726025</v>
      </c>
      <c r="C2359" s="98">
        <v>0.08</v>
      </c>
      <c r="D2359" s="2">
        <v>2357</v>
      </c>
      <c r="E2359" s="2">
        <f t="shared" si="146"/>
        <v>80</v>
      </c>
      <c r="F2359" s="2">
        <f t="shared" si="147"/>
        <v>100</v>
      </c>
      <c r="G2359" s="2">
        <f t="shared" si="148"/>
        <v>82</v>
      </c>
    </row>
    <row r="2360" spans="1:7">
      <c r="A2360" s="2">
        <v>2358</v>
      </c>
      <c r="B2360" s="98">
        <f t="shared" si="145"/>
        <v>14.56777265061478</v>
      </c>
      <c r="C2360" s="98">
        <v>0.08</v>
      </c>
      <c r="D2360" s="2">
        <v>2358</v>
      </c>
      <c r="E2360" s="2">
        <f t="shared" si="146"/>
        <v>80</v>
      </c>
      <c r="F2360" s="2">
        <f t="shared" si="147"/>
        <v>100</v>
      </c>
      <c r="G2360" s="2">
        <f t="shared" si="148"/>
        <v>82</v>
      </c>
    </row>
    <row r="2361" spans="1:7">
      <c r="A2361" s="2">
        <v>2359</v>
      </c>
      <c r="B2361" s="98">
        <f t="shared" si="145"/>
        <v>14.570861333497069</v>
      </c>
      <c r="C2361" s="98">
        <v>0.08</v>
      </c>
      <c r="D2361" s="2">
        <v>2359</v>
      </c>
      <c r="E2361" s="2">
        <f t="shared" si="146"/>
        <v>80</v>
      </c>
      <c r="F2361" s="2">
        <f t="shared" si="147"/>
        <v>100</v>
      </c>
      <c r="G2361" s="2">
        <f t="shared" si="148"/>
        <v>82</v>
      </c>
    </row>
    <row r="2362" spans="1:7">
      <c r="A2362" s="2">
        <v>2360</v>
      </c>
      <c r="B2362" s="98">
        <f t="shared" si="145"/>
        <v>14.573949361789342</v>
      </c>
      <c r="C2362" s="98">
        <v>0.08</v>
      </c>
      <c r="D2362" s="2">
        <v>2360</v>
      </c>
      <c r="E2362" s="2">
        <f t="shared" si="146"/>
        <v>80</v>
      </c>
      <c r="F2362" s="2">
        <f t="shared" si="147"/>
        <v>100</v>
      </c>
      <c r="G2362" s="2">
        <f t="shared" si="148"/>
        <v>82</v>
      </c>
    </row>
    <row r="2363" spans="1:7">
      <c r="A2363" s="2">
        <v>2361</v>
      </c>
      <c r="B2363" s="98">
        <f t="shared" si="145"/>
        <v>14.577036735907608</v>
      </c>
      <c r="C2363" s="98">
        <v>0.08</v>
      </c>
      <c r="D2363" s="2">
        <v>2361</v>
      </c>
      <c r="E2363" s="2">
        <f t="shared" si="146"/>
        <v>80</v>
      </c>
      <c r="F2363" s="2">
        <f t="shared" si="147"/>
        <v>100</v>
      </c>
      <c r="G2363" s="2">
        <f t="shared" si="148"/>
        <v>82</v>
      </c>
    </row>
    <row r="2364" spans="1:7">
      <c r="A2364" s="2">
        <v>2362</v>
      </c>
      <c r="B2364" s="98">
        <f t="shared" si="145"/>
        <v>14.58012345626744</v>
      </c>
      <c r="C2364" s="98">
        <v>0.08</v>
      </c>
      <c r="D2364" s="2">
        <v>2362</v>
      </c>
      <c r="E2364" s="2">
        <f t="shared" si="146"/>
        <v>80</v>
      </c>
      <c r="F2364" s="2">
        <f t="shared" si="147"/>
        <v>100</v>
      </c>
      <c r="G2364" s="2">
        <f t="shared" si="148"/>
        <v>82</v>
      </c>
    </row>
    <row r="2365" spans="1:7">
      <c r="A2365" s="2">
        <v>2363</v>
      </c>
      <c r="B2365" s="98">
        <f t="shared" si="145"/>
        <v>14.583209523283958</v>
      </c>
      <c r="C2365" s="98">
        <v>0.08</v>
      </c>
      <c r="D2365" s="2">
        <v>2363</v>
      </c>
      <c r="E2365" s="2">
        <f t="shared" si="146"/>
        <v>80</v>
      </c>
      <c r="F2365" s="2">
        <f t="shared" si="147"/>
        <v>100</v>
      </c>
      <c r="G2365" s="2">
        <f t="shared" si="148"/>
        <v>82</v>
      </c>
    </row>
    <row r="2366" spans="1:7">
      <c r="A2366" s="2">
        <v>2364</v>
      </c>
      <c r="B2366" s="98">
        <f t="shared" si="145"/>
        <v>14.586294937371861</v>
      </c>
      <c r="C2366" s="98">
        <v>0.08</v>
      </c>
      <c r="D2366" s="2">
        <v>2364</v>
      </c>
      <c r="E2366" s="2">
        <f t="shared" si="146"/>
        <v>80</v>
      </c>
      <c r="F2366" s="2">
        <f t="shared" si="147"/>
        <v>100</v>
      </c>
      <c r="G2366" s="2">
        <f t="shared" si="148"/>
        <v>82</v>
      </c>
    </row>
    <row r="2367" spans="1:7">
      <c r="A2367" s="2">
        <v>2365</v>
      </c>
      <c r="B2367" s="98">
        <f t="shared" si="145"/>
        <v>14.589379698945393</v>
      </c>
      <c r="C2367" s="98">
        <v>0.08</v>
      </c>
      <c r="D2367" s="2">
        <v>2365</v>
      </c>
      <c r="E2367" s="2">
        <f t="shared" si="146"/>
        <v>80</v>
      </c>
      <c r="F2367" s="2">
        <f t="shared" si="147"/>
        <v>100</v>
      </c>
      <c r="G2367" s="2">
        <f t="shared" si="148"/>
        <v>82</v>
      </c>
    </row>
    <row r="2368" spans="1:7">
      <c r="A2368" s="2">
        <v>2366</v>
      </c>
      <c r="B2368" s="98">
        <f t="shared" si="145"/>
        <v>14.592463808418369</v>
      </c>
      <c r="C2368" s="98">
        <v>0.08</v>
      </c>
      <c r="D2368" s="2">
        <v>2366</v>
      </c>
      <c r="E2368" s="2">
        <f t="shared" si="146"/>
        <v>80</v>
      </c>
      <c r="F2368" s="2">
        <f t="shared" si="147"/>
        <v>100</v>
      </c>
      <c r="G2368" s="2">
        <f t="shared" si="148"/>
        <v>82</v>
      </c>
    </row>
    <row r="2369" spans="1:7">
      <c r="A2369" s="2">
        <v>2367</v>
      </c>
      <c r="B2369" s="98">
        <f t="shared" si="145"/>
        <v>14.59554726620417</v>
      </c>
      <c r="C2369" s="98">
        <v>0.08</v>
      </c>
      <c r="D2369" s="2">
        <v>2367</v>
      </c>
      <c r="E2369" s="2">
        <f t="shared" si="146"/>
        <v>80</v>
      </c>
      <c r="F2369" s="2">
        <f t="shared" si="147"/>
        <v>100</v>
      </c>
      <c r="G2369" s="2">
        <f t="shared" si="148"/>
        <v>82</v>
      </c>
    </row>
    <row r="2370" spans="1:7">
      <c r="A2370" s="2">
        <v>2368</v>
      </c>
      <c r="B2370" s="98">
        <f t="shared" si="145"/>
        <v>14.598630072715725</v>
      </c>
      <c r="C2370" s="98">
        <v>0.08</v>
      </c>
      <c r="D2370" s="2">
        <v>2368</v>
      </c>
      <c r="E2370" s="2">
        <f t="shared" si="146"/>
        <v>80</v>
      </c>
      <c r="F2370" s="2">
        <f t="shared" si="147"/>
        <v>100</v>
      </c>
      <c r="G2370" s="2">
        <f t="shared" si="148"/>
        <v>82</v>
      </c>
    </row>
    <row r="2371" spans="1:7">
      <c r="A2371" s="2">
        <v>2369</v>
      </c>
      <c r="B2371" s="98">
        <f t="shared" ref="B2371:B2434" si="149">0.3*SQRT(A2371)</f>
        <v>14.601712228365548</v>
      </c>
      <c r="C2371" s="98">
        <v>0.08</v>
      </c>
      <c r="D2371" s="2">
        <v>2369</v>
      </c>
      <c r="E2371" s="2">
        <f t="shared" ref="E2371:E2434" si="150">IF(A2371&lt;0.4,15,IF(A2371&lt;3,20,IF(A2371&lt;15,25,IF(A2371&lt;43,32,IF(A2371&lt;100,40,IF(A2371&lt;450,50,IF(A2371&lt;1300,65,IF(A2371&lt;3500,80,IF(A2371&lt;12000,100)))))))))</f>
        <v>80</v>
      </c>
      <c r="F2371" s="2">
        <f t="shared" si="147"/>
        <v>100</v>
      </c>
      <c r="G2371" s="2">
        <f t="shared" si="148"/>
        <v>82</v>
      </c>
    </row>
    <row r="2372" spans="1:7">
      <c r="A2372" s="2">
        <v>2370</v>
      </c>
      <c r="B2372" s="98">
        <f t="shared" si="149"/>
        <v>14.604793733565701</v>
      </c>
      <c r="C2372" s="98">
        <v>0.08</v>
      </c>
      <c r="D2372" s="2">
        <v>2370</v>
      </c>
      <c r="E2372" s="2">
        <f t="shared" si="150"/>
        <v>80</v>
      </c>
      <c r="F2372" s="2">
        <f t="shared" ref="F2372:F2435" si="151">IF(G2372&lt;15,15,IF(G2372&lt;20,20,IF(G2372&lt;=25,25,IF(G2372&lt;=32,32,IF(G2372&lt;=40,40,IF(G2372&lt;=50,50,IF(G2372&lt;=65,65,IF(G2372&lt;=80,80,IF(G2372&lt;=100,100)))))))))</f>
        <v>100</v>
      </c>
      <c r="G2372" s="2">
        <f t="shared" si="148"/>
        <v>82</v>
      </c>
    </row>
    <row r="2373" spans="1:7">
      <c r="A2373" s="2">
        <v>2371</v>
      </c>
      <c r="B2373" s="98">
        <f t="shared" si="149"/>
        <v>14.607874588727821</v>
      </c>
      <c r="C2373" s="98">
        <v>0.08</v>
      </c>
      <c r="D2373" s="2">
        <v>2371</v>
      </c>
      <c r="E2373" s="2">
        <f t="shared" si="150"/>
        <v>80</v>
      </c>
      <c r="F2373" s="2">
        <f t="shared" si="151"/>
        <v>100</v>
      </c>
      <c r="G2373" s="2">
        <f t="shared" si="148"/>
        <v>82</v>
      </c>
    </row>
    <row r="2374" spans="1:7">
      <c r="A2374" s="2">
        <v>2372</v>
      </c>
      <c r="B2374" s="98">
        <f t="shared" si="149"/>
        <v>14.610954794263105</v>
      </c>
      <c r="C2374" s="98">
        <v>0.08</v>
      </c>
      <c r="D2374" s="2">
        <v>2372</v>
      </c>
      <c r="E2374" s="2">
        <f t="shared" si="150"/>
        <v>80</v>
      </c>
      <c r="F2374" s="2">
        <f t="shared" si="151"/>
        <v>100</v>
      </c>
      <c r="G2374" s="2">
        <f t="shared" si="148"/>
        <v>82</v>
      </c>
    </row>
    <row r="2375" spans="1:7">
      <c r="A2375" s="2">
        <v>2373</v>
      </c>
      <c r="B2375" s="98">
        <f t="shared" si="149"/>
        <v>14.614034350582319</v>
      </c>
      <c r="C2375" s="98">
        <v>0.08</v>
      </c>
      <c r="D2375" s="2">
        <v>2373</v>
      </c>
      <c r="E2375" s="2">
        <f t="shared" si="150"/>
        <v>80</v>
      </c>
      <c r="F2375" s="2">
        <f t="shared" si="151"/>
        <v>100</v>
      </c>
      <c r="G2375" s="2">
        <f t="shared" si="148"/>
        <v>82</v>
      </c>
    </row>
    <row r="2376" spans="1:7">
      <c r="A2376" s="2">
        <v>2374</v>
      </c>
      <c r="B2376" s="98">
        <f t="shared" si="149"/>
        <v>14.617113258095799</v>
      </c>
      <c r="C2376" s="98">
        <v>0.08</v>
      </c>
      <c r="D2376" s="2">
        <v>2374</v>
      </c>
      <c r="E2376" s="2">
        <f t="shared" si="150"/>
        <v>80</v>
      </c>
      <c r="F2376" s="2">
        <f t="shared" si="151"/>
        <v>100</v>
      </c>
      <c r="G2376" s="2">
        <f t="shared" si="148"/>
        <v>82</v>
      </c>
    </row>
    <row r="2377" spans="1:7">
      <c r="A2377" s="2">
        <v>2375</v>
      </c>
      <c r="B2377" s="98">
        <f t="shared" si="149"/>
        <v>14.620191517213446</v>
      </c>
      <c r="C2377" s="98">
        <v>0.08</v>
      </c>
      <c r="D2377" s="2">
        <v>2375</v>
      </c>
      <c r="E2377" s="2">
        <f t="shared" si="150"/>
        <v>80</v>
      </c>
      <c r="F2377" s="2">
        <f t="shared" si="151"/>
        <v>100</v>
      </c>
      <c r="G2377" s="2">
        <f t="shared" si="148"/>
        <v>82</v>
      </c>
    </row>
    <row r="2378" spans="1:7">
      <c r="A2378" s="2">
        <v>2376</v>
      </c>
      <c r="B2378" s="98">
        <f t="shared" si="149"/>
        <v>14.623269128344729</v>
      </c>
      <c r="C2378" s="98">
        <v>0.08</v>
      </c>
      <c r="D2378" s="2">
        <v>2376</v>
      </c>
      <c r="E2378" s="2">
        <f t="shared" si="150"/>
        <v>80</v>
      </c>
      <c r="F2378" s="2">
        <f t="shared" si="151"/>
        <v>100</v>
      </c>
      <c r="G2378" s="2">
        <f t="shared" si="148"/>
        <v>82</v>
      </c>
    </row>
    <row r="2379" spans="1:7">
      <c r="A2379" s="2">
        <v>2377</v>
      </c>
      <c r="B2379" s="98">
        <f t="shared" si="149"/>
        <v>14.626346091898686</v>
      </c>
      <c r="C2379" s="98">
        <v>0.08</v>
      </c>
      <c r="D2379" s="2">
        <v>2377</v>
      </c>
      <c r="E2379" s="2">
        <f t="shared" si="150"/>
        <v>80</v>
      </c>
      <c r="F2379" s="2">
        <f t="shared" si="151"/>
        <v>100</v>
      </c>
      <c r="G2379" s="2">
        <f t="shared" si="148"/>
        <v>82</v>
      </c>
    </row>
    <row r="2380" spans="1:7">
      <c r="A2380" s="2">
        <v>2378</v>
      </c>
      <c r="B2380" s="98">
        <f t="shared" si="149"/>
        <v>14.629422408283931</v>
      </c>
      <c r="C2380" s="98">
        <v>0.08</v>
      </c>
      <c r="D2380" s="2">
        <v>2378</v>
      </c>
      <c r="E2380" s="2">
        <f t="shared" si="150"/>
        <v>80</v>
      </c>
      <c r="F2380" s="2">
        <f t="shared" si="151"/>
        <v>100</v>
      </c>
      <c r="G2380" s="2">
        <f t="shared" si="148"/>
        <v>82</v>
      </c>
    </row>
    <row r="2381" spans="1:7">
      <c r="A2381" s="2">
        <v>2379</v>
      </c>
      <c r="B2381" s="98">
        <f t="shared" si="149"/>
        <v>14.632498077908638</v>
      </c>
      <c r="C2381" s="98">
        <v>0.08</v>
      </c>
      <c r="D2381" s="2">
        <v>2379</v>
      </c>
      <c r="E2381" s="2">
        <f t="shared" si="150"/>
        <v>80</v>
      </c>
      <c r="F2381" s="2">
        <f t="shared" si="151"/>
        <v>100</v>
      </c>
      <c r="G2381" s="2">
        <f t="shared" si="148"/>
        <v>82</v>
      </c>
    </row>
    <row r="2382" spans="1:7">
      <c r="A2382" s="2">
        <v>2380</v>
      </c>
      <c r="B2382" s="98">
        <f t="shared" si="149"/>
        <v>14.635573101180562</v>
      </c>
      <c r="C2382" s="98">
        <v>0.08</v>
      </c>
      <c r="D2382" s="2">
        <v>2380</v>
      </c>
      <c r="E2382" s="2">
        <f t="shared" si="150"/>
        <v>80</v>
      </c>
      <c r="F2382" s="2">
        <f t="shared" si="151"/>
        <v>100</v>
      </c>
      <c r="G2382" s="2">
        <f t="shared" si="148"/>
        <v>82</v>
      </c>
    </row>
    <row r="2383" spans="1:7">
      <c r="A2383" s="2">
        <v>2381</v>
      </c>
      <c r="B2383" s="98">
        <f t="shared" si="149"/>
        <v>14.638647478507021</v>
      </c>
      <c r="C2383" s="98">
        <v>0.08</v>
      </c>
      <c r="D2383" s="2">
        <v>2381</v>
      </c>
      <c r="E2383" s="2">
        <f t="shared" si="150"/>
        <v>80</v>
      </c>
      <c r="F2383" s="2">
        <f t="shared" si="151"/>
        <v>100</v>
      </c>
      <c r="G2383" s="2">
        <f t="shared" si="148"/>
        <v>82</v>
      </c>
    </row>
    <row r="2384" spans="1:7">
      <c r="A2384" s="2">
        <v>2382</v>
      </c>
      <c r="B2384" s="98">
        <f t="shared" si="149"/>
        <v>14.641721210294914</v>
      </c>
      <c r="C2384" s="98">
        <v>0.08</v>
      </c>
      <c r="D2384" s="2">
        <v>2382</v>
      </c>
      <c r="E2384" s="2">
        <f t="shared" si="150"/>
        <v>80</v>
      </c>
      <c r="F2384" s="2">
        <f t="shared" si="151"/>
        <v>100</v>
      </c>
      <c r="G2384" s="2">
        <f t="shared" si="148"/>
        <v>82</v>
      </c>
    </row>
    <row r="2385" spans="1:7">
      <c r="A2385" s="2">
        <v>2383</v>
      </c>
      <c r="B2385" s="98">
        <f t="shared" si="149"/>
        <v>14.644794296950707</v>
      </c>
      <c r="C2385" s="98">
        <v>0.08</v>
      </c>
      <c r="D2385" s="2">
        <v>2383</v>
      </c>
      <c r="E2385" s="2">
        <f t="shared" si="150"/>
        <v>80</v>
      </c>
      <c r="F2385" s="2">
        <f t="shared" si="151"/>
        <v>100</v>
      </c>
      <c r="G2385" s="2">
        <f t="shared" si="148"/>
        <v>82</v>
      </c>
    </row>
    <row r="2386" spans="1:7">
      <c r="A2386" s="2">
        <v>2384</v>
      </c>
      <c r="B2386" s="98">
        <f t="shared" si="149"/>
        <v>14.647866738880442</v>
      </c>
      <c r="C2386" s="98">
        <v>0.08</v>
      </c>
      <c r="D2386" s="2">
        <v>2384</v>
      </c>
      <c r="E2386" s="2">
        <f t="shared" si="150"/>
        <v>80</v>
      </c>
      <c r="F2386" s="2">
        <f t="shared" si="151"/>
        <v>100</v>
      </c>
      <c r="G2386" s="2">
        <f t="shared" si="148"/>
        <v>82</v>
      </c>
    </row>
    <row r="2387" spans="1:7">
      <c r="A2387" s="2">
        <v>2385</v>
      </c>
      <c r="B2387" s="98">
        <f t="shared" si="149"/>
        <v>14.650938536489734</v>
      </c>
      <c r="C2387" s="98">
        <v>0.08</v>
      </c>
      <c r="D2387" s="2">
        <v>2385</v>
      </c>
      <c r="E2387" s="2">
        <f t="shared" si="150"/>
        <v>80</v>
      </c>
      <c r="F2387" s="2">
        <f t="shared" si="151"/>
        <v>100</v>
      </c>
      <c r="G2387" s="2">
        <f t="shared" si="148"/>
        <v>82</v>
      </c>
    </row>
    <row r="2388" spans="1:7">
      <c r="A2388" s="2">
        <v>2386</v>
      </c>
      <c r="B2388" s="98">
        <f t="shared" si="149"/>
        <v>14.654009690183775</v>
      </c>
      <c r="C2388" s="98">
        <v>0.08</v>
      </c>
      <c r="D2388" s="2">
        <v>2386</v>
      </c>
      <c r="E2388" s="2">
        <f t="shared" si="150"/>
        <v>80</v>
      </c>
      <c r="F2388" s="2">
        <f t="shared" si="151"/>
        <v>100</v>
      </c>
      <c r="G2388" s="2">
        <f t="shared" si="148"/>
        <v>82</v>
      </c>
    </row>
    <row r="2389" spans="1:7">
      <c r="A2389" s="2">
        <v>2387</v>
      </c>
      <c r="B2389" s="98">
        <f t="shared" si="149"/>
        <v>14.657080200367329</v>
      </c>
      <c r="C2389" s="98">
        <v>0.08</v>
      </c>
      <c r="D2389" s="2">
        <v>2387</v>
      </c>
      <c r="E2389" s="2">
        <f t="shared" si="150"/>
        <v>80</v>
      </c>
      <c r="F2389" s="2">
        <f t="shared" si="151"/>
        <v>100</v>
      </c>
      <c r="G2389" s="2">
        <f t="shared" si="148"/>
        <v>82</v>
      </c>
    </row>
    <row r="2390" spans="1:7">
      <c r="A2390" s="2">
        <v>2388</v>
      </c>
      <c r="B2390" s="98">
        <f t="shared" si="149"/>
        <v>14.660150067444738</v>
      </c>
      <c r="C2390" s="98">
        <v>0.08</v>
      </c>
      <c r="D2390" s="2">
        <v>2388</v>
      </c>
      <c r="E2390" s="2">
        <f t="shared" si="150"/>
        <v>80</v>
      </c>
      <c r="F2390" s="2">
        <f t="shared" si="151"/>
        <v>100</v>
      </c>
      <c r="G2390" s="2">
        <f t="shared" si="148"/>
        <v>82</v>
      </c>
    </row>
    <row r="2391" spans="1:7">
      <c r="A2391" s="2">
        <v>2389</v>
      </c>
      <c r="B2391" s="98">
        <f t="shared" si="149"/>
        <v>14.663219291819923</v>
      </c>
      <c r="C2391" s="98">
        <v>0.08</v>
      </c>
      <c r="D2391" s="2">
        <v>2389</v>
      </c>
      <c r="E2391" s="2">
        <f t="shared" si="150"/>
        <v>80</v>
      </c>
      <c r="F2391" s="2">
        <f t="shared" si="151"/>
        <v>100</v>
      </c>
      <c r="G2391" s="2">
        <f t="shared" si="148"/>
        <v>82</v>
      </c>
    </row>
    <row r="2392" spans="1:7">
      <c r="A2392" s="2">
        <v>2390</v>
      </c>
      <c r="B2392" s="98">
        <f t="shared" si="149"/>
        <v>14.66628787389638</v>
      </c>
      <c r="C2392" s="98">
        <v>0.08</v>
      </c>
      <c r="D2392" s="2">
        <v>2390</v>
      </c>
      <c r="E2392" s="2">
        <f t="shared" si="150"/>
        <v>80</v>
      </c>
      <c r="F2392" s="2">
        <f t="shared" si="151"/>
        <v>100</v>
      </c>
      <c r="G2392" s="2">
        <f t="shared" si="148"/>
        <v>82</v>
      </c>
    </row>
    <row r="2393" spans="1:7">
      <c r="A2393" s="2">
        <v>2391</v>
      </c>
      <c r="B2393" s="98">
        <f t="shared" si="149"/>
        <v>14.66935581407718</v>
      </c>
      <c r="C2393" s="98">
        <v>0.08</v>
      </c>
      <c r="D2393" s="2">
        <v>2391</v>
      </c>
      <c r="E2393" s="2">
        <f t="shared" si="150"/>
        <v>80</v>
      </c>
      <c r="F2393" s="2">
        <f t="shared" si="151"/>
        <v>100</v>
      </c>
      <c r="G2393" s="2">
        <f t="shared" si="148"/>
        <v>82</v>
      </c>
    </row>
    <row r="2394" spans="1:7">
      <c r="A2394" s="2">
        <v>2392</v>
      </c>
      <c r="B2394" s="98">
        <f t="shared" si="149"/>
        <v>14.67242311276498</v>
      </c>
      <c r="C2394" s="98">
        <v>0.08</v>
      </c>
      <c r="D2394" s="2">
        <v>2392</v>
      </c>
      <c r="E2394" s="2">
        <f t="shared" si="150"/>
        <v>80</v>
      </c>
      <c r="F2394" s="2">
        <f t="shared" si="151"/>
        <v>100</v>
      </c>
      <c r="G2394" s="2">
        <f t="shared" si="148"/>
        <v>82</v>
      </c>
    </row>
    <row r="2395" spans="1:7">
      <c r="A2395" s="2">
        <v>2393</v>
      </c>
      <c r="B2395" s="98">
        <f t="shared" si="149"/>
        <v>14.67548977036201</v>
      </c>
      <c r="C2395" s="98">
        <v>0.08</v>
      </c>
      <c r="D2395" s="2">
        <v>2393</v>
      </c>
      <c r="E2395" s="2">
        <f t="shared" si="150"/>
        <v>80</v>
      </c>
      <c r="F2395" s="2">
        <f t="shared" si="151"/>
        <v>100</v>
      </c>
      <c r="G2395" s="2">
        <f t="shared" si="148"/>
        <v>82</v>
      </c>
    </row>
    <row r="2396" spans="1:7">
      <c r="A2396" s="2">
        <v>2394</v>
      </c>
      <c r="B2396" s="98">
        <f t="shared" si="149"/>
        <v>14.67855578727008</v>
      </c>
      <c r="C2396" s="98">
        <v>0.08</v>
      </c>
      <c r="D2396" s="2">
        <v>2394</v>
      </c>
      <c r="E2396" s="2">
        <f t="shared" si="150"/>
        <v>80</v>
      </c>
      <c r="F2396" s="2">
        <f t="shared" si="151"/>
        <v>100</v>
      </c>
      <c r="G2396" s="2">
        <f t="shared" si="148"/>
        <v>82</v>
      </c>
    </row>
    <row r="2397" spans="1:7">
      <c r="A2397" s="2">
        <v>2395</v>
      </c>
      <c r="B2397" s="98">
        <f t="shared" si="149"/>
        <v>14.681621163890586</v>
      </c>
      <c r="C2397" s="98">
        <v>0.08</v>
      </c>
      <c r="D2397" s="2">
        <v>2395</v>
      </c>
      <c r="E2397" s="2">
        <f t="shared" si="150"/>
        <v>80</v>
      </c>
      <c r="F2397" s="2">
        <f t="shared" si="151"/>
        <v>100</v>
      </c>
      <c r="G2397" s="2">
        <f t="shared" si="148"/>
        <v>82</v>
      </c>
    </row>
    <row r="2398" spans="1:7">
      <c r="A2398" s="2">
        <v>2396</v>
      </c>
      <c r="B2398" s="98">
        <f t="shared" si="149"/>
        <v>14.684685900624499</v>
      </c>
      <c r="C2398" s="98">
        <v>0.08</v>
      </c>
      <c r="D2398" s="2">
        <v>2396</v>
      </c>
      <c r="E2398" s="2">
        <f t="shared" si="150"/>
        <v>80</v>
      </c>
      <c r="F2398" s="2">
        <f t="shared" si="151"/>
        <v>100</v>
      </c>
      <c r="G2398" s="2">
        <f t="shared" si="148"/>
        <v>82</v>
      </c>
    </row>
    <row r="2399" spans="1:7">
      <c r="A2399" s="2">
        <v>2397</v>
      </c>
      <c r="B2399" s="98">
        <f t="shared" si="149"/>
        <v>14.687749997872377</v>
      </c>
      <c r="C2399" s="98">
        <v>0.08</v>
      </c>
      <c r="D2399" s="2">
        <v>2397</v>
      </c>
      <c r="E2399" s="2">
        <f t="shared" si="150"/>
        <v>80</v>
      </c>
      <c r="F2399" s="2">
        <f t="shared" si="151"/>
        <v>100</v>
      </c>
      <c r="G2399" s="2">
        <f t="shared" si="148"/>
        <v>82</v>
      </c>
    </row>
    <row r="2400" spans="1:7">
      <c r="A2400" s="2">
        <v>2398</v>
      </c>
      <c r="B2400" s="98">
        <f t="shared" si="149"/>
        <v>14.690813456034352</v>
      </c>
      <c r="C2400" s="98">
        <v>0.08</v>
      </c>
      <c r="D2400" s="2">
        <v>2398</v>
      </c>
      <c r="E2400" s="2">
        <f t="shared" si="150"/>
        <v>80</v>
      </c>
      <c r="F2400" s="2">
        <f t="shared" si="151"/>
        <v>100</v>
      </c>
      <c r="G2400" s="2">
        <f t="shared" si="148"/>
        <v>82</v>
      </c>
    </row>
    <row r="2401" spans="1:7">
      <c r="A2401" s="2">
        <v>2399</v>
      </c>
      <c r="B2401" s="98">
        <f t="shared" si="149"/>
        <v>14.693876275510148</v>
      </c>
      <c r="C2401" s="98">
        <v>0.08</v>
      </c>
      <c r="D2401" s="2">
        <v>2399</v>
      </c>
      <c r="E2401" s="2">
        <f t="shared" si="150"/>
        <v>80</v>
      </c>
      <c r="F2401" s="2">
        <f t="shared" si="151"/>
        <v>100</v>
      </c>
      <c r="G2401" s="2">
        <f t="shared" si="148"/>
        <v>82</v>
      </c>
    </row>
    <row r="2402" spans="1:7">
      <c r="A2402" s="2">
        <v>2400</v>
      </c>
      <c r="B2402" s="98">
        <f t="shared" si="149"/>
        <v>14.696938456699067</v>
      </c>
      <c r="C2402" s="98">
        <v>0.08</v>
      </c>
      <c r="D2402" s="2">
        <v>2400</v>
      </c>
      <c r="E2402" s="2">
        <f t="shared" si="150"/>
        <v>80</v>
      </c>
      <c r="F2402" s="2">
        <f t="shared" si="151"/>
        <v>100</v>
      </c>
      <c r="G2402" s="2">
        <f t="shared" si="148"/>
        <v>82</v>
      </c>
    </row>
    <row r="2403" spans="1:7">
      <c r="A2403" s="2">
        <v>2401</v>
      </c>
      <c r="B2403" s="98">
        <f t="shared" si="149"/>
        <v>14.7</v>
      </c>
      <c r="C2403" s="98">
        <v>0.08</v>
      </c>
      <c r="D2403" s="2">
        <v>2401</v>
      </c>
      <c r="E2403" s="2">
        <f t="shared" si="150"/>
        <v>80</v>
      </c>
      <c r="F2403" s="2">
        <f t="shared" si="151"/>
        <v>100</v>
      </c>
      <c r="G2403" s="2">
        <f t="shared" si="148"/>
        <v>82</v>
      </c>
    </row>
    <row r="2404" spans="1:7">
      <c r="A2404" s="2">
        <v>2402</v>
      </c>
      <c r="B2404" s="98">
        <f t="shared" si="149"/>
        <v>14.703060905811414</v>
      </c>
      <c r="C2404" s="98">
        <v>0.08</v>
      </c>
      <c r="D2404" s="2">
        <v>2402</v>
      </c>
      <c r="E2404" s="2">
        <f t="shared" si="150"/>
        <v>80</v>
      </c>
      <c r="F2404" s="2">
        <f t="shared" si="151"/>
        <v>100</v>
      </c>
      <c r="G2404" s="2">
        <f t="shared" si="148"/>
        <v>82</v>
      </c>
    </row>
    <row r="2405" spans="1:7">
      <c r="A2405" s="2">
        <v>2403</v>
      </c>
      <c r="B2405" s="98">
        <f t="shared" si="149"/>
        <v>14.706121174531372</v>
      </c>
      <c r="C2405" s="98">
        <v>0.08</v>
      </c>
      <c r="D2405" s="2">
        <v>2403</v>
      </c>
      <c r="E2405" s="2">
        <f t="shared" si="150"/>
        <v>80</v>
      </c>
      <c r="F2405" s="2">
        <f t="shared" si="151"/>
        <v>100</v>
      </c>
      <c r="G2405" s="2">
        <f t="shared" si="148"/>
        <v>82</v>
      </c>
    </row>
    <row r="2406" spans="1:7">
      <c r="A2406" s="2">
        <v>2404</v>
      </c>
      <c r="B2406" s="98">
        <f t="shared" si="149"/>
        <v>14.709180806557514</v>
      </c>
      <c r="C2406" s="98">
        <v>0.08</v>
      </c>
      <c r="D2406" s="2">
        <v>2404</v>
      </c>
      <c r="E2406" s="2">
        <f t="shared" si="150"/>
        <v>80</v>
      </c>
      <c r="F2406" s="2">
        <f t="shared" si="151"/>
        <v>100</v>
      </c>
      <c r="G2406" s="2">
        <f t="shared" si="148"/>
        <v>82</v>
      </c>
    </row>
    <row r="2407" spans="1:7">
      <c r="A2407" s="2">
        <v>2405</v>
      </c>
      <c r="B2407" s="98">
        <f t="shared" si="149"/>
        <v>14.712239802287074</v>
      </c>
      <c r="C2407" s="98">
        <v>0.08</v>
      </c>
      <c r="D2407" s="2">
        <v>2405</v>
      </c>
      <c r="E2407" s="2">
        <f t="shared" si="150"/>
        <v>80</v>
      </c>
      <c r="F2407" s="2">
        <f t="shared" si="151"/>
        <v>100</v>
      </c>
      <c r="G2407" s="2">
        <f t="shared" si="148"/>
        <v>82</v>
      </c>
    </row>
    <row r="2408" spans="1:7">
      <c r="A2408" s="2">
        <v>2406</v>
      </c>
      <c r="B2408" s="98">
        <f t="shared" si="149"/>
        <v>14.715298162116866</v>
      </c>
      <c r="C2408" s="98">
        <v>0.08</v>
      </c>
      <c r="D2408" s="2">
        <v>2406</v>
      </c>
      <c r="E2408" s="2">
        <f t="shared" si="150"/>
        <v>80</v>
      </c>
      <c r="F2408" s="2">
        <f t="shared" si="151"/>
        <v>100</v>
      </c>
      <c r="G2408" s="2">
        <f t="shared" si="148"/>
        <v>82</v>
      </c>
    </row>
    <row r="2409" spans="1:7">
      <c r="A2409" s="2">
        <v>2407</v>
      </c>
      <c r="B2409" s="98">
        <f t="shared" si="149"/>
        <v>14.718355886443295</v>
      </c>
      <c r="C2409" s="98">
        <v>0.08</v>
      </c>
      <c r="D2409" s="2">
        <v>2407</v>
      </c>
      <c r="E2409" s="2">
        <f t="shared" si="150"/>
        <v>80</v>
      </c>
      <c r="F2409" s="2">
        <f t="shared" si="151"/>
        <v>100</v>
      </c>
      <c r="G2409" s="2">
        <f t="shared" si="148"/>
        <v>82</v>
      </c>
    </row>
    <row r="2410" spans="1:7">
      <c r="A2410" s="2">
        <v>2408</v>
      </c>
      <c r="B2410" s="98">
        <f t="shared" si="149"/>
        <v>14.721412975662355</v>
      </c>
      <c r="C2410" s="98">
        <v>0.08</v>
      </c>
      <c r="D2410" s="2">
        <v>2408</v>
      </c>
      <c r="E2410" s="2">
        <f t="shared" si="150"/>
        <v>80</v>
      </c>
      <c r="F2410" s="2">
        <f t="shared" si="151"/>
        <v>100</v>
      </c>
      <c r="G2410" s="2">
        <f t="shared" si="148"/>
        <v>82</v>
      </c>
    </row>
    <row r="2411" spans="1:7">
      <c r="A2411" s="2">
        <v>2409</v>
      </c>
      <c r="B2411" s="98">
        <f t="shared" si="149"/>
        <v>14.724469430169632</v>
      </c>
      <c r="C2411" s="98">
        <v>0.08</v>
      </c>
      <c r="D2411" s="2">
        <v>2409</v>
      </c>
      <c r="E2411" s="2">
        <f t="shared" si="150"/>
        <v>80</v>
      </c>
      <c r="F2411" s="2">
        <f t="shared" si="151"/>
        <v>100</v>
      </c>
      <c r="G2411" s="2">
        <f t="shared" ref="G2411:G2474" si="152">ROUNDUP(1000*((B2411/1000)/(55.934*C2411^0.571))^(1/2.714),0)</f>
        <v>82</v>
      </c>
    </row>
    <row r="2412" spans="1:7">
      <c r="A2412" s="2">
        <v>2410</v>
      </c>
      <c r="B2412" s="98">
        <f t="shared" si="149"/>
        <v>14.727525250360292</v>
      </c>
      <c r="C2412" s="98">
        <v>0.08</v>
      </c>
      <c r="D2412" s="2">
        <v>2410</v>
      </c>
      <c r="E2412" s="2">
        <f t="shared" si="150"/>
        <v>80</v>
      </c>
      <c r="F2412" s="2">
        <f t="shared" si="151"/>
        <v>100</v>
      </c>
      <c r="G2412" s="2">
        <f t="shared" si="152"/>
        <v>82</v>
      </c>
    </row>
    <row r="2413" spans="1:7">
      <c r="A2413" s="2">
        <v>2411</v>
      </c>
      <c r="B2413" s="98">
        <f t="shared" si="149"/>
        <v>14.730580436629101</v>
      </c>
      <c r="C2413" s="98">
        <v>0.08</v>
      </c>
      <c r="D2413" s="2">
        <v>2411</v>
      </c>
      <c r="E2413" s="2">
        <f t="shared" si="150"/>
        <v>80</v>
      </c>
      <c r="F2413" s="2">
        <f t="shared" si="151"/>
        <v>100</v>
      </c>
      <c r="G2413" s="2">
        <f t="shared" si="152"/>
        <v>82</v>
      </c>
    </row>
    <row r="2414" spans="1:7">
      <c r="A2414" s="2">
        <v>2412</v>
      </c>
      <c r="B2414" s="98">
        <f t="shared" si="149"/>
        <v>14.733634989370408</v>
      </c>
      <c r="C2414" s="98">
        <v>0.08</v>
      </c>
      <c r="D2414" s="2">
        <v>2412</v>
      </c>
      <c r="E2414" s="2">
        <f t="shared" si="150"/>
        <v>80</v>
      </c>
      <c r="F2414" s="2">
        <f t="shared" si="151"/>
        <v>100</v>
      </c>
      <c r="G2414" s="2">
        <f t="shared" si="152"/>
        <v>82</v>
      </c>
    </row>
    <row r="2415" spans="1:7">
      <c r="A2415" s="2">
        <v>2413</v>
      </c>
      <c r="B2415" s="98">
        <f t="shared" si="149"/>
        <v>14.736688908978163</v>
      </c>
      <c r="C2415" s="98">
        <v>0.08</v>
      </c>
      <c r="D2415" s="2">
        <v>2413</v>
      </c>
      <c r="E2415" s="2">
        <f t="shared" si="150"/>
        <v>80</v>
      </c>
      <c r="F2415" s="2">
        <f t="shared" si="151"/>
        <v>100</v>
      </c>
      <c r="G2415" s="2">
        <f t="shared" si="152"/>
        <v>82</v>
      </c>
    </row>
    <row r="2416" spans="1:7">
      <c r="A2416" s="2">
        <v>2414</v>
      </c>
      <c r="B2416" s="98">
        <f t="shared" si="149"/>
        <v>14.739742195845896</v>
      </c>
      <c r="C2416" s="98">
        <v>0.08</v>
      </c>
      <c r="D2416" s="2">
        <v>2414</v>
      </c>
      <c r="E2416" s="2">
        <f t="shared" si="150"/>
        <v>80</v>
      </c>
      <c r="F2416" s="2">
        <f t="shared" si="151"/>
        <v>100</v>
      </c>
      <c r="G2416" s="2">
        <f t="shared" si="152"/>
        <v>82</v>
      </c>
    </row>
    <row r="2417" spans="1:7">
      <c r="A2417" s="2">
        <v>2415</v>
      </c>
      <c r="B2417" s="98">
        <f t="shared" si="149"/>
        <v>14.742794850366737</v>
      </c>
      <c r="C2417" s="98">
        <v>0.08</v>
      </c>
      <c r="D2417" s="2">
        <v>2415</v>
      </c>
      <c r="E2417" s="2">
        <f t="shared" si="150"/>
        <v>80</v>
      </c>
      <c r="F2417" s="2">
        <f t="shared" si="151"/>
        <v>100</v>
      </c>
      <c r="G2417" s="2">
        <f t="shared" si="152"/>
        <v>82</v>
      </c>
    </row>
    <row r="2418" spans="1:7">
      <c r="A2418" s="2">
        <v>2416</v>
      </c>
      <c r="B2418" s="98">
        <f t="shared" si="149"/>
        <v>14.745846872933409</v>
      </c>
      <c r="C2418" s="98">
        <v>0.08</v>
      </c>
      <c r="D2418" s="2">
        <v>2416</v>
      </c>
      <c r="E2418" s="2">
        <f t="shared" si="150"/>
        <v>80</v>
      </c>
      <c r="F2418" s="2">
        <f t="shared" si="151"/>
        <v>100</v>
      </c>
      <c r="G2418" s="2">
        <f t="shared" si="152"/>
        <v>82</v>
      </c>
    </row>
    <row r="2419" spans="1:7">
      <c r="A2419" s="2">
        <v>2417</v>
      </c>
      <c r="B2419" s="98">
        <f t="shared" si="149"/>
        <v>14.748898263938225</v>
      </c>
      <c r="C2419" s="98">
        <v>0.08</v>
      </c>
      <c r="D2419" s="2">
        <v>2417</v>
      </c>
      <c r="E2419" s="2">
        <f t="shared" si="150"/>
        <v>80</v>
      </c>
      <c r="F2419" s="2">
        <f t="shared" si="151"/>
        <v>100</v>
      </c>
      <c r="G2419" s="2">
        <f t="shared" si="152"/>
        <v>82</v>
      </c>
    </row>
    <row r="2420" spans="1:7">
      <c r="A2420" s="2">
        <v>2418</v>
      </c>
      <c r="B2420" s="98">
        <f t="shared" si="149"/>
        <v>14.751949023773097</v>
      </c>
      <c r="C2420" s="98">
        <v>0.08</v>
      </c>
      <c r="D2420" s="2">
        <v>2418</v>
      </c>
      <c r="E2420" s="2">
        <f t="shared" si="150"/>
        <v>80</v>
      </c>
      <c r="F2420" s="2">
        <f t="shared" si="151"/>
        <v>100</v>
      </c>
      <c r="G2420" s="2">
        <f t="shared" si="152"/>
        <v>82</v>
      </c>
    </row>
    <row r="2421" spans="1:7">
      <c r="A2421" s="2">
        <v>2419</v>
      </c>
      <c r="B2421" s="98">
        <f t="shared" si="149"/>
        <v>14.754999152829523</v>
      </c>
      <c r="C2421" s="98">
        <v>0.08</v>
      </c>
      <c r="D2421" s="2">
        <v>2419</v>
      </c>
      <c r="E2421" s="2">
        <f t="shared" si="150"/>
        <v>80</v>
      </c>
      <c r="F2421" s="2">
        <f t="shared" si="151"/>
        <v>100</v>
      </c>
      <c r="G2421" s="2">
        <f t="shared" si="152"/>
        <v>82</v>
      </c>
    </row>
    <row r="2422" spans="1:7">
      <c r="A2422" s="2">
        <v>2420</v>
      </c>
      <c r="B2422" s="98">
        <f t="shared" si="149"/>
        <v>14.758048651498612</v>
      </c>
      <c r="C2422" s="98">
        <v>0.08</v>
      </c>
      <c r="D2422" s="2">
        <v>2420</v>
      </c>
      <c r="E2422" s="2">
        <f t="shared" si="150"/>
        <v>80</v>
      </c>
      <c r="F2422" s="2">
        <f t="shared" si="151"/>
        <v>100</v>
      </c>
      <c r="G2422" s="2">
        <f t="shared" si="152"/>
        <v>82</v>
      </c>
    </row>
    <row r="2423" spans="1:7">
      <c r="A2423" s="2">
        <v>2421</v>
      </c>
      <c r="B2423" s="98">
        <f t="shared" si="149"/>
        <v>14.761097520171052</v>
      </c>
      <c r="C2423" s="98">
        <v>0.08</v>
      </c>
      <c r="D2423" s="2">
        <v>2421</v>
      </c>
      <c r="E2423" s="2">
        <f t="shared" si="150"/>
        <v>80</v>
      </c>
      <c r="F2423" s="2">
        <f t="shared" si="151"/>
        <v>100</v>
      </c>
      <c r="G2423" s="2">
        <f t="shared" si="152"/>
        <v>82</v>
      </c>
    </row>
    <row r="2424" spans="1:7">
      <c r="A2424" s="2">
        <v>2422</v>
      </c>
      <c r="B2424" s="98">
        <f t="shared" si="149"/>
        <v>14.764145759237138</v>
      </c>
      <c r="C2424" s="98">
        <v>0.08</v>
      </c>
      <c r="D2424" s="2">
        <v>2422</v>
      </c>
      <c r="E2424" s="2">
        <f t="shared" si="150"/>
        <v>80</v>
      </c>
      <c r="F2424" s="2">
        <f t="shared" si="151"/>
        <v>100</v>
      </c>
      <c r="G2424" s="2">
        <f t="shared" si="152"/>
        <v>82</v>
      </c>
    </row>
    <row r="2425" spans="1:7">
      <c r="A2425" s="2">
        <v>2423</v>
      </c>
      <c r="B2425" s="98">
        <f t="shared" si="149"/>
        <v>14.767193369086762</v>
      </c>
      <c r="C2425" s="98">
        <v>0.08</v>
      </c>
      <c r="D2425" s="2">
        <v>2423</v>
      </c>
      <c r="E2425" s="2">
        <f t="shared" si="150"/>
        <v>80</v>
      </c>
      <c r="F2425" s="2">
        <f t="shared" si="151"/>
        <v>100</v>
      </c>
      <c r="G2425" s="2">
        <f t="shared" si="152"/>
        <v>82</v>
      </c>
    </row>
    <row r="2426" spans="1:7">
      <c r="A2426" s="2">
        <v>2424</v>
      </c>
      <c r="B2426" s="98">
        <f t="shared" si="149"/>
        <v>14.770240350109404</v>
      </c>
      <c r="C2426" s="98">
        <v>0.08</v>
      </c>
      <c r="D2426" s="2">
        <v>2424</v>
      </c>
      <c r="E2426" s="2">
        <f t="shared" si="150"/>
        <v>80</v>
      </c>
      <c r="F2426" s="2">
        <f t="shared" si="151"/>
        <v>100</v>
      </c>
      <c r="G2426" s="2">
        <f t="shared" si="152"/>
        <v>82</v>
      </c>
    </row>
    <row r="2427" spans="1:7">
      <c r="A2427" s="2">
        <v>2425</v>
      </c>
      <c r="B2427" s="98">
        <f t="shared" si="149"/>
        <v>14.773286702694156</v>
      </c>
      <c r="C2427" s="98">
        <v>0.08</v>
      </c>
      <c r="D2427" s="2">
        <v>2425</v>
      </c>
      <c r="E2427" s="2">
        <f t="shared" si="150"/>
        <v>80</v>
      </c>
      <c r="F2427" s="2">
        <f t="shared" si="151"/>
        <v>100</v>
      </c>
      <c r="G2427" s="2">
        <f t="shared" si="152"/>
        <v>82</v>
      </c>
    </row>
    <row r="2428" spans="1:7">
      <c r="A2428" s="2">
        <v>2426</v>
      </c>
      <c r="B2428" s="98">
        <f t="shared" si="149"/>
        <v>14.776332427229701</v>
      </c>
      <c r="C2428" s="98">
        <v>0.08</v>
      </c>
      <c r="D2428" s="2">
        <v>2426</v>
      </c>
      <c r="E2428" s="2">
        <f t="shared" si="150"/>
        <v>80</v>
      </c>
      <c r="F2428" s="2">
        <f t="shared" si="151"/>
        <v>100</v>
      </c>
      <c r="G2428" s="2">
        <f t="shared" si="152"/>
        <v>82</v>
      </c>
    </row>
    <row r="2429" spans="1:7">
      <c r="A2429" s="2">
        <v>2427</v>
      </c>
      <c r="B2429" s="98">
        <f t="shared" si="149"/>
        <v>14.779377524104321</v>
      </c>
      <c r="C2429" s="98">
        <v>0.08</v>
      </c>
      <c r="D2429" s="2">
        <v>2427</v>
      </c>
      <c r="E2429" s="2">
        <f t="shared" si="150"/>
        <v>80</v>
      </c>
      <c r="F2429" s="2">
        <f t="shared" si="151"/>
        <v>100</v>
      </c>
      <c r="G2429" s="2">
        <f t="shared" si="152"/>
        <v>82</v>
      </c>
    </row>
    <row r="2430" spans="1:7">
      <c r="A2430" s="2">
        <v>2428</v>
      </c>
      <c r="B2430" s="98">
        <f t="shared" si="149"/>
        <v>14.782421993705903</v>
      </c>
      <c r="C2430" s="98">
        <v>0.08</v>
      </c>
      <c r="D2430" s="2">
        <v>2428</v>
      </c>
      <c r="E2430" s="2">
        <f t="shared" si="150"/>
        <v>80</v>
      </c>
      <c r="F2430" s="2">
        <f t="shared" si="151"/>
        <v>100</v>
      </c>
      <c r="G2430" s="2">
        <f t="shared" si="152"/>
        <v>82</v>
      </c>
    </row>
    <row r="2431" spans="1:7">
      <c r="A2431" s="2">
        <v>2429</v>
      </c>
      <c r="B2431" s="98">
        <f t="shared" si="149"/>
        <v>14.785465836421928</v>
      </c>
      <c r="C2431" s="98">
        <v>0.08</v>
      </c>
      <c r="D2431" s="2">
        <v>2429</v>
      </c>
      <c r="E2431" s="2">
        <f t="shared" si="150"/>
        <v>80</v>
      </c>
      <c r="F2431" s="2">
        <f t="shared" si="151"/>
        <v>100</v>
      </c>
      <c r="G2431" s="2">
        <f t="shared" si="152"/>
        <v>82</v>
      </c>
    </row>
    <row r="2432" spans="1:7">
      <c r="A2432" s="2">
        <v>2430</v>
      </c>
      <c r="B2432" s="98">
        <f t="shared" si="149"/>
        <v>14.788509052639485</v>
      </c>
      <c r="C2432" s="98">
        <v>0.08</v>
      </c>
      <c r="D2432" s="2">
        <v>2430</v>
      </c>
      <c r="E2432" s="2">
        <f t="shared" si="150"/>
        <v>80</v>
      </c>
      <c r="F2432" s="2">
        <f t="shared" si="151"/>
        <v>100</v>
      </c>
      <c r="G2432" s="2">
        <f t="shared" si="152"/>
        <v>82</v>
      </c>
    </row>
    <row r="2433" spans="1:7">
      <c r="A2433" s="2">
        <v>2431</v>
      </c>
      <c r="B2433" s="98">
        <f t="shared" si="149"/>
        <v>14.79155164274526</v>
      </c>
      <c r="C2433" s="98">
        <v>0.08</v>
      </c>
      <c r="D2433" s="2">
        <v>2431</v>
      </c>
      <c r="E2433" s="2">
        <f t="shared" si="150"/>
        <v>80</v>
      </c>
      <c r="F2433" s="2">
        <f t="shared" si="151"/>
        <v>100</v>
      </c>
      <c r="G2433" s="2">
        <f t="shared" si="152"/>
        <v>82</v>
      </c>
    </row>
    <row r="2434" spans="1:7">
      <c r="A2434" s="2">
        <v>2432</v>
      </c>
      <c r="B2434" s="98">
        <f t="shared" si="149"/>
        <v>14.794593607125542</v>
      </c>
      <c r="C2434" s="98">
        <v>0.08</v>
      </c>
      <c r="D2434" s="2">
        <v>2432</v>
      </c>
      <c r="E2434" s="2">
        <f t="shared" si="150"/>
        <v>80</v>
      </c>
      <c r="F2434" s="2">
        <f t="shared" si="151"/>
        <v>100</v>
      </c>
      <c r="G2434" s="2">
        <f t="shared" si="152"/>
        <v>82</v>
      </c>
    </row>
    <row r="2435" spans="1:7">
      <c r="A2435" s="2">
        <v>2433</v>
      </c>
      <c r="B2435" s="98">
        <f t="shared" ref="B2435:B2498" si="153">0.3*SQRT(A2435)</f>
        <v>14.797634946166228</v>
      </c>
      <c r="C2435" s="98">
        <v>0.08</v>
      </c>
      <c r="D2435" s="2">
        <v>2433</v>
      </c>
      <c r="E2435" s="2">
        <f t="shared" ref="E2435:E2498" si="154">IF(A2435&lt;0.4,15,IF(A2435&lt;3,20,IF(A2435&lt;15,25,IF(A2435&lt;43,32,IF(A2435&lt;100,40,IF(A2435&lt;450,50,IF(A2435&lt;1300,65,IF(A2435&lt;3500,80,IF(A2435&lt;12000,100)))))))))</f>
        <v>80</v>
      </c>
      <c r="F2435" s="2">
        <f t="shared" si="151"/>
        <v>100</v>
      </c>
      <c r="G2435" s="2">
        <f t="shared" si="152"/>
        <v>82</v>
      </c>
    </row>
    <row r="2436" spans="1:7">
      <c r="A2436" s="2">
        <v>2434</v>
      </c>
      <c r="B2436" s="98">
        <f t="shared" si="153"/>
        <v>14.800675660252811</v>
      </c>
      <c r="C2436" s="98">
        <v>0.08</v>
      </c>
      <c r="D2436" s="2">
        <v>2434</v>
      </c>
      <c r="E2436" s="2">
        <f t="shared" si="154"/>
        <v>80</v>
      </c>
      <c r="F2436" s="2">
        <f t="shared" ref="F2436:F2499" si="155">IF(G2436&lt;15,15,IF(G2436&lt;20,20,IF(G2436&lt;=25,25,IF(G2436&lt;=32,32,IF(G2436&lt;=40,40,IF(G2436&lt;=50,50,IF(G2436&lt;=65,65,IF(G2436&lt;=80,80,IF(G2436&lt;=100,100)))))))))</f>
        <v>100</v>
      </c>
      <c r="G2436" s="2">
        <f t="shared" si="152"/>
        <v>82</v>
      </c>
    </row>
    <row r="2437" spans="1:7">
      <c r="A2437" s="2">
        <v>2435</v>
      </c>
      <c r="B2437" s="98">
        <f t="shared" si="153"/>
        <v>14.803715749770394</v>
      </c>
      <c r="C2437" s="98">
        <v>0.08</v>
      </c>
      <c r="D2437" s="2">
        <v>2435</v>
      </c>
      <c r="E2437" s="2">
        <f t="shared" si="154"/>
        <v>80</v>
      </c>
      <c r="F2437" s="2">
        <f t="shared" si="155"/>
        <v>100</v>
      </c>
      <c r="G2437" s="2">
        <f t="shared" si="152"/>
        <v>82</v>
      </c>
    </row>
    <row r="2438" spans="1:7">
      <c r="A2438" s="2">
        <v>2436</v>
      </c>
      <c r="B2438" s="98">
        <f t="shared" si="153"/>
        <v>14.80675521510368</v>
      </c>
      <c r="C2438" s="98">
        <v>0.08</v>
      </c>
      <c r="D2438" s="2">
        <v>2436</v>
      </c>
      <c r="E2438" s="2">
        <f t="shared" si="154"/>
        <v>80</v>
      </c>
      <c r="F2438" s="2">
        <f t="shared" si="155"/>
        <v>100</v>
      </c>
      <c r="G2438" s="2">
        <f t="shared" si="152"/>
        <v>82</v>
      </c>
    </row>
    <row r="2439" spans="1:7">
      <c r="A2439" s="2">
        <v>2437</v>
      </c>
      <c r="B2439" s="98">
        <f t="shared" si="153"/>
        <v>14.80979405663698</v>
      </c>
      <c r="C2439" s="98">
        <v>0.08</v>
      </c>
      <c r="D2439" s="2">
        <v>2437</v>
      </c>
      <c r="E2439" s="2">
        <f t="shared" si="154"/>
        <v>80</v>
      </c>
      <c r="F2439" s="2">
        <f t="shared" si="155"/>
        <v>100</v>
      </c>
      <c r="G2439" s="2">
        <f t="shared" si="152"/>
        <v>82</v>
      </c>
    </row>
    <row r="2440" spans="1:7">
      <c r="A2440" s="2">
        <v>2438</v>
      </c>
      <c r="B2440" s="98">
        <f t="shared" si="153"/>
        <v>14.812832274754211</v>
      </c>
      <c r="C2440" s="98">
        <v>0.08</v>
      </c>
      <c r="D2440" s="2">
        <v>2438</v>
      </c>
      <c r="E2440" s="2">
        <f t="shared" si="154"/>
        <v>80</v>
      </c>
      <c r="F2440" s="2">
        <f t="shared" si="155"/>
        <v>100</v>
      </c>
      <c r="G2440" s="2">
        <f t="shared" si="152"/>
        <v>82</v>
      </c>
    </row>
    <row r="2441" spans="1:7">
      <c r="A2441" s="2">
        <v>2439</v>
      </c>
      <c r="B2441" s="98">
        <f t="shared" si="153"/>
        <v>14.815869869838894</v>
      </c>
      <c r="C2441" s="98">
        <v>0.08</v>
      </c>
      <c r="D2441" s="2">
        <v>2439</v>
      </c>
      <c r="E2441" s="2">
        <f t="shared" si="154"/>
        <v>80</v>
      </c>
      <c r="F2441" s="2">
        <f t="shared" si="155"/>
        <v>100</v>
      </c>
      <c r="G2441" s="2">
        <f t="shared" si="152"/>
        <v>82</v>
      </c>
    </row>
    <row r="2442" spans="1:7">
      <c r="A2442" s="2">
        <v>2440</v>
      </c>
      <c r="B2442" s="98">
        <f t="shared" si="153"/>
        <v>14.818906842274162</v>
      </c>
      <c r="C2442" s="98">
        <v>0.08</v>
      </c>
      <c r="D2442" s="2">
        <v>2440</v>
      </c>
      <c r="E2442" s="2">
        <f t="shared" si="154"/>
        <v>80</v>
      </c>
      <c r="F2442" s="2">
        <f t="shared" si="155"/>
        <v>100</v>
      </c>
      <c r="G2442" s="2">
        <f t="shared" si="152"/>
        <v>82</v>
      </c>
    </row>
    <row r="2443" spans="1:7">
      <c r="A2443" s="2">
        <v>2441</v>
      </c>
      <c r="B2443" s="98">
        <f t="shared" si="153"/>
        <v>14.821943192442749</v>
      </c>
      <c r="C2443" s="98">
        <v>0.08</v>
      </c>
      <c r="D2443" s="2">
        <v>2441</v>
      </c>
      <c r="E2443" s="2">
        <f t="shared" si="154"/>
        <v>80</v>
      </c>
      <c r="F2443" s="2">
        <f t="shared" si="155"/>
        <v>100</v>
      </c>
      <c r="G2443" s="2">
        <f t="shared" si="152"/>
        <v>82</v>
      </c>
    </row>
    <row r="2444" spans="1:7">
      <c r="A2444" s="2">
        <v>2442</v>
      </c>
      <c r="B2444" s="98">
        <f t="shared" si="153"/>
        <v>14.824978920727002</v>
      </c>
      <c r="C2444" s="98">
        <v>0.08</v>
      </c>
      <c r="D2444" s="2">
        <v>2442</v>
      </c>
      <c r="E2444" s="2">
        <f t="shared" si="154"/>
        <v>80</v>
      </c>
      <c r="F2444" s="2">
        <f t="shared" si="155"/>
        <v>100</v>
      </c>
      <c r="G2444" s="2">
        <f t="shared" si="152"/>
        <v>82</v>
      </c>
    </row>
    <row r="2445" spans="1:7">
      <c r="A2445" s="2">
        <v>2443</v>
      </c>
      <c r="B2445" s="98">
        <f t="shared" si="153"/>
        <v>14.828014027508877</v>
      </c>
      <c r="C2445" s="98">
        <v>0.08</v>
      </c>
      <c r="D2445" s="2">
        <v>2443</v>
      </c>
      <c r="E2445" s="2">
        <f t="shared" si="154"/>
        <v>80</v>
      </c>
      <c r="F2445" s="2">
        <f t="shared" si="155"/>
        <v>100</v>
      </c>
      <c r="G2445" s="2">
        <f t="shared" si="152"/>
        <v>82</v>
      </c>
    </row>
    <row r="2446" spans="1:7">
      <c r="A2446" s="2">
        <v>2444</v>
      </c>
      <c r="B2446" s="98">
        <f t="shared" si="153"/>
        <v>14.831048513169929</v>
      </c>
      <c r="C2446" s="98">
        <v>0.08</v>
      </c>
      <c r="D2446" s="2">
        <v>2444</v>
      </c>
      <c r="E2446" s="2">
        <f t="shared" si="154"/>
        <v>80</v>
      </c>
      <c r="F2446" s="2">
        <f t="shared" si="155"/>
        <v>100</v>
      </c>
      <c r="G2446" s="2">
        <f t="shared" si="152"/>
        <v>82</v>
      </c>
    </row>
    <row r="2447" spans="1:7">
      <c r="A2447" s="2">
        <v>2445</v>
      </c>
      <c r="B2447" s="98">
        <f t="shared" si="153"/>
        <v>14.834082378091338</v>
      </c>
      <c r="C2447" s="98">
        <v>0.08</v>
      </c>
      <c r="D2447" s="2">
        <v>2445</v>
      </c>
      <c r="E2447" s="2">
        <f t="shared" si="154"/>
        <v>80</v>
      </c>
      <c r="F2447" s="2">
        <f t="shared" si="155"/>
        <v>100</v>
      </c>
      <c r="G2447" s="2">
        <f t="shared" si="152"/>
        <v>82</v>
      </c>
    </row>
    <row r="2448" spans="1:7">
      <c r="A2448" s="2">
        <v>2446</v>
      </c>
      <c r="B2448" s="98">
        <f t="shared" si="153"/>
        <v>14.837115622653887</v>
      </c>
      <c r="C2448" s="98">
        <v>0.08</v>
      </c>
      <c r="D2448" s="2">
        <v>2446</v>
      </c>
      <c r="E2448" s="2">
        <f t="shared" si="154"/>
        <v>80</v>
      </c>
      <c r="F2448" s="2">
        <f t="shared" si="155"/>
        <v>100</v>
      </c>
      <c r="G2448" s="2">
        <f t="shared" si="152"/>
        <v>82</v>
      </c>
    </row>
    <row r="2449" spans="1:7">
      <c r="A2449" s="2">
        <v>2447</v>
      </c>
      <c r="B2449" s="98">
        <f t="shared" si="153"/>
        <v>14.840148247237963</v>
      </c>
      <c r="C2449" s="98">
        <v>0.08</v>
      </c>
      <c r="D2449" s="2">
        <v>2447</v>
      </c>
      <c r="E2449" s="2">
        <f t="shared" si="154"/>
        <v>80</v>
      </c>
      <c r="F2449" s="2">
        <f t="shared" si="155"/>
        <v>100</v>
      </c>
      <c r="G2449" s="2">
        <f t="shared" si="152"/>
        <v>82</v>
      </c>
    </row>
    <row r="2450" spans="1:7">
      <c r="A2450" s="2">
        <v>2448</v>
      </c>
      <c r="B2450" s="98">
        <f t="shared" si="153"/>
        <v>14.843180252223576</v>
      </c>
      <c r="C2450" s="98">
        <v>0.08</v>
      </c>
      <c r="D2450" s="2">
        <v>2448</v>
      </c>
      <c r="E2450" s="2">
        <f t="shared" si="154"/>
        <v>80</v>
      </c>
      <c r="F2450" s="2">
        <f t="shared" si="155"/>
        <v>100</v>
      </c>
      <c r="G2450" s="2">
        <f t="shared" si="152"/>
        <v>82</v>
      </c>
    </row>
    <row r="2451" spans="1:7">
      <c r="A2451" s="2">
        <v>2449</v>
      </c>
      <c r="B2451" s="98">
        <f t="shared" si="153"/>
        <v>14.846211637990347</v>
      </c>
      <c r="C2451" s="98">
        <v>0.08</v>
      </c>
      <c r="D2451" s="2">
        <v>2449</v>
      </c>
      <c r="E2451" s="2">
        <f t="shared" si="154"/>
        <v>80</v>
      </c>
      <c r="F2451" s="2">
        <f t="shared" si="155"/>
        <v>100</v>
      </c>
      <c r="G2451" s="2">
        <f t="shared" si="152"/>
        <v>82</v>
      </c>
    </row>
    <row r="2452" spans="1:7">
      <c r="A2452" s="2">
        <v>2450</v>
      </c>
      <c r="B2452" s="98">
        <f t="shared" si="153"/>
        <v>14.849242404917497</v>
      </c>
      <c r="C2452" s="98">
        <v>0.08</v>
      </c>
      <c r="D2452" s="2">
        <v>2450</v>
      </c>
      <c r="E2452" s="2">
        <f t="shared" si="154"/>
        <v>80</v>
      </c>
      <c r="F2452" s="2">
        <f t="shared" si="155"/>
        <v>100</v>
      </c>
      <c r="G2452" s="2">
        <f t="shared" si="152"/>
        <v>82</v>
      </c>
    </row>
    <row r="2453" spans="1:7">
      <c r="A2453" s="2">
        <v>2451</v>
      </c>
      <c r="B2453" s="98">
        <f t="shared" si="153"/>
        <v>14.852272553383875</v>
      </c>
      <c r="C2453" s="98">
        <v>0.08</v>
      </c>
      <c r="D2453" s="2">
        <v>2451</v>
      </c>
      <c r="E2453" s="2">
        <f t="shared" si="154"/>
        <v>80</v>
      </c>
      <c r="F2453" s="2">
        <f t="shared" si="155"/>
        <v>100</v>
      </c>
      <c r="G2453" s="2">
        <f t="shared" si="152"/>
        <v>82</v>
      </c>
    </row>
    <row r="2454" spans="1:7">
      <c r="A2454" s="2">
        <v>2452</v>
      </c>
      <c r="B2454" s="98">
        <f t="shared" si="153"/>
        <v>14.855302083767937</v>
      </c>
      <c r="C2454" s="98">
        <v>0.08</v>
      </c>
      <c r="D2454" s="2">
        <v>2452</v>
      </c>
      <c r="E2454" s="2">
        <f t="shared" si="154"/>
        <v>80</v>
      </c>
      <c r="F2454" s="2">
        <f t="shared" si="155"/>
        <v>100</v>
      </c>
      <c r="G2454" s="2">
        <f t="shared" si="152"/>
        <v>82</v>
      </c>
    </row>
    <row r="2455" spans="1:7">
      <c r="A2455" s="2">
        <v>2453</v>
      </c>
      <c r="B2455" s="98">
        <f t="shared" si="153"/>
        <v>14.858330996447751</v>
      </c>
      <c r="C2455" s="98">
        <v>0.08</v>
      </c>
      <c r="D2455" s="2">
        <v>2453</v>
      </c>
      <c r="E2455" s="2">
        <f t="shared" si="154"/>
        <v>80</v>
      </c>
      <c r="F2455" s="2">
        <f t="shared" si="155"/>
        <v>100</v>
      </c>
      <c r="G2455" s="2">
        <f t="shared" si="152"/>
        <v>82</v>
      </c>
    </row>
    <row r="2456" spans="1:7">
      <c r="A2456" s="2">
        <v>2454</v>
      </c>
      <c r="B2456" s="98">
        <f t="shared" si="153"/>
        <v>14.861359291801001</v>
      </c>
      <c r="C2456" s="98">
        <v>0.08</v>
      </c>
      <c r="D2456" s="2">
        <v>2454</v>
      </c>
      <c r="E2456" s="2">
        <f t="shared" si="154"/>
        <v>80</v>
      </c>
      <c r="F2456" s="2">
        <f t="shared" si="155"/>
        <v>100</v>
      </c>
      <c r="G2456" s="2">
        <f t="shared" si="152"/>
        <v>82</v>
      </c>
    </row>
    <row r="2457" spans="1:7">
      <c r="A2457" s="2">
        <v>2455</v>
      </c>
      <c r="B2457" s="98">
        <f t="shared" si="153"/>
        <v>14.864386970204993</v>
      </c>
      <c r="C2457" s="98">
        <v>0.08</v>
      </c>
      <c r="D2457" s="2">
        <v>2455</v>
      </c>
      <c r="E2457" s="2">
        <f t="shared" si="154"/>
        <v>80</v>
      </c>
      <c r="F2457" s="2">
        <f t="shared" si="155"/>
        <v>100</v>
      </c>
      <c r="G2457" s="2">
        <f t="shared" si="152"/>
        <v>82</v>
      </c>
    </row>
    <row r="2458" spans="1:7">
      <c r="A2458" s="2">
        <v>2456</v>
      </c>
      <c r="B2458" s="98">
        <f t="shared" si="153"/>
        <v>14.867414032036638</v>
      </c>
      <c r="C2458" s="98">
        <v>0.08</v>
      </c>
      <c r="D2458" s="2">
        <v>2456</v>
      </c>
      <c r="E2458" s="2">
        <f t="shared" si="154"/>
        <v>80</v>
      </c>
      <c r="F2458" s="2">
        <f t="shared" si="155"/>
        <v>100</v>
      </c>
      <c r="G2458" s="2">
        <f t="shared" si="152"/>
        <v>82</v>
      </c>
    </row>
    <row r="2459" spans="1:7">
      <c r="A2459" s="2">
        <v>2457</v>
      </c>
      <c r="B2459" s="98">
        <f t="shared" si="153"/>
        <v>14.870440477672474</v>
      </c>
      <c r="C2459" s="98">
        <v>0.08</v>
      </c>
      <c r="D2459" s="2">
        <v>2457</v>
      </c>
      <c r="E2459" s="2">
        <f t="shared" si="154"/>
        <v>80</v>
      </c>
      <c r="F2459" s="2">
        <f t="shared" si="155"/>
        <v>100</v>
      </c>
      <c r="G2459" s="2">
        <f t="shared" si="152"/>
        <v>82</v>
      </c>
    </row>
    <row r="2460" spans="1:7">
      <c r="A2460" s="2">
        <v>2458</v>
      </c>
      <c r="B2460" s="98">
        <f t="shared" si="153"/>
        <v>14.873466307488648</v>
      </c>
      <c r="C2460" s="98">
        <v>0.08</v>
      </c>
      <c r="D2460" s="2">
        <v>2458</v>
      </c>
      <c r="E2460" s="2">
        <f t="shared" si="154"/>
        <v>80</v>
      </c>
      <c r="F2460" s="2">
        <f t="shared" si="155"/>
        <v>100</v>
      </c>
      <c r="G2460" s="2">
        <f t="shared" si="152"/>
        <v>82</v>
      </c>
    </row>
    <row r="2461" spans="1:7">
      <c r="A2461" s="2">
        <v>2459</v>
      </c>
      <c r="B2461" s="98">
        <f t="shared" si="153"/>
        <v>14.876491521860924</v>
      </c>
      <c r="C2461" s="98">
        <v>0.08</v>
      </c>
      <c r="D2461" s="2">
        <v>2459</v>
      </c>
      <c r="E2461" s="2">
        <f t="shared" si="154"/>
        <v>80</v>
      </c>
      <c r="F2461" s="2">
        <f t="shared" si="155"/>
        <v>100</v>
      </c>
      <c r="G2461" s="2">
        <f t="shared" si="152"/>
        <v>82</v>
      </c>
    </row>
    <row r="2462" spans="1:7">
      <c r="A2462" s="2">
        <v>2460</v>
      </c>
      <c r="B2462" s="98">
        <f t="shared" si="153"/>
        <v>14.879516121164693</v>
      </c>
      <c r="C2462" s="98">
        <v>0.08</v>
      </c>
      <c r="D2462" s="2">
        <v>2460</v>
      </c>
      <c r="E2462" s="2">
        <f t="shared" si="154"/>
        <v>80</v>
      </c>
      <c r="F2462" s="2">
        <f t="shared" si="155"/>
        <v>100</v>
      </c>
      <c r="G2462" s="2">
        <f t="shared" si="152"/>
        <v>82</v>
      </c>
    </row>
    <row r="2463" spans="1:7">
      <c r="A2463" s="2">
        <v>2461</v>
      </c>
      <c r="B2463" s="98">
        <f t="shared" si="153"/>
        <v>14.882540105774954</v>
      </c>
      <c r="C2463" s="98">
        <v>0.08</v>
      </c>
      <c r="D2463" s="2">
        <v>2461</v>
      </c>
      <c r="E2463" s="2">
        <f t="shared" si="154"/>
        <v>80</v>
      </c>
      <c r="F2463" s="2">
        <f t="shared" si="155"/>
        <v>100</v>
      </c>
      <c r="G2463" s="2">
        <f t="shared" si="152"/>
        <v>82</v>
      </c>
    </row>
    <row r="2464" spans="1:7">
      <c r="A2464" s="2">
        <v>2462</v>
      </c>
      <c r="B2464" s="98">
        <f t="shared" si="153"/>
        <v>14.885563476066332</v>
      </c>
      <c r="C2464" s="98">
        <v>0.08</v>
      </c>
      <c r="D2464" s="2">
        <v>2462</v>
      </c>
      <c r="E2464" s="2">
        <f t="shared" si="154"/>
        <v>80</v>
      </c>
      <c r="F2464" s="2">
        <f t="shared" si="155"/>
        <v>100</v>
      </c>
      <c r="G2464" s="2">
        <f t="shared" si="152"/>
        <v>82</v>
      </c>
    </row>
    <row r="2465" spans="1:7">
      <c r="A2465" s="2">
        <v>2463</v>
      </c>
      <c r="B2465" s="98">
        <f t="shared" si="153"/>
        <v>14.88858623241307</v>
      </c>
      <c r="C2465" s="98">
        <v>0.08</v>
      </c>
      <c r="D2465" s="2">
        <v>2463</v>
      </c>
      <c r="E2465" s="2">
        <f t="shared" si="154"/>
        <v>80</v>
      </c>
      <c r="F2465" s="2">
        <f t="shared" si="155"/>
        <v>100</v>
      </c>
      <c r="G2465" s="2">
        <f t="shared" si="152"/>
        <v>82</v>
      </c>
    </row>
    <row r="2466" spans="1:7">
      <c r="A2466" s="2">
        <v>2464</v>
      </c>
      <c r="B2466" s="98">
        <f t="shared" si="153"/>
        <v>14.891608375189028</v>
      </c>
      <c r="C2466" s="98">
        <v>0.08</v>
      </c>
      <c r="D2466" s="2">
        <v>2464</v>
      </c>
      <c r="E2466" s="2">
        <f t="shared" si="154"/>
        <v>80</v>
      </c>
      <c r="F2466" s="2">
        <f t="shared" si="155"/>
        <v>100</v>
      </c>
      <c r="G2466" s="2">
        <f t="shared" si="152"/>
        <v>82</v>
      </c>
    </row>
    <row r="2467" spans="1:7">
      <c r="A2467" s="2">
        <v>2465</v>
      </c>
      <c r="B2467" s="98">
        <f t="shared" si="153"/>
        <v>14.89462990476769</v>
      </c>
      <c r="C2467" s="98">
        <v>0.08</v>
      </c>
      <c r="D2467" s="2">
        <v>2465</v>
      </c>
      <c r="E2467" s="2">
        <f t="shared" si="154"/>
        <v>80</v>
      </c>
      <c r="F2467" s="2">
        <f t="shared" si="155"/>
        <v>100</v>
      </c>
      <c r="G2467" s="2">
        <f t="shared" si="152"/>
        <v>82</v>
      </c>
    </row>
    <row r="2468" spans="1:7">
      <c r="A2468" s="2">
        <v>2466</v>
      </c>
      <c r="B2468" s="98">
        <f t="shared" si="153"/>
        <v>14.897650821522163</v>
      </c>
      <c r="C2468" s="98">
        <v>0.08</v>
      </c>
      <c r="D2468" s="2">
        <v>2466</v>
      </c>
      <c r="E2468" s="2">
        <f t="shared" si="154"/>
        <v>80</v>
      </c>
      <c r="F2468" s="2">
        <f t="shared" si="155"/>
        <v>100</v>
      </c>
      <c r="G2468" s="2">
        <f t="shared" si="152"/>
        <v>82</v>
      </c>
    </row>
    <row r="2469" spans="1:7">
      <c r="A2469" s="2">
        <v>2467</v>
      </c>
      <c r="B2469" s="98">
        <f t="shared" si="153"/>
        <v>14.900671125825172</v>
      </c>
      <c r="C2469" s="98">
        <v>0.08</v>
      </c>
      <c r="D2469" s="2">
        <v>2467</v>
      </c>
      <c r="E2469" s="2">
        <f t="shared" si="154"/>
        <v>80</v>
      </c>
      <c r="F2469" s="2">
        <f t="shared" si="155"/>
        <v>100</v>
      </c>
      <c r="G2469" s="2">
        <f t="shared" si="152"/>
        <v>82</v>
      </c>
    </row>
    <row r="2470" spans="1:7">
      <c r="A2470" s="2">
        <v>2468</v>
      </c>
      <c r="B2470" s="98">
        <f t="shared" si="153"/>
        <v>14.903690818049064</v>
      </c>
      <c r="C2470" s="98">
        <v>0.08</v>
      </c>
      <c r="D2470" s="2">
        <v>2468</v>
      </c>
      <c r="E2470" s="2">
        <f t="shared" si="154"/>
        <v>80</v>
      </c>
      <c r="F2470" s="2">
        <f t="shared" si="155"/>
        <v>100</v>
      </c>
      <c r="G2470" s="2">
        <f t="shared" si="152"/>
        <v>82</v>
      </c>
    </row>
    <row r="2471" spans="1:7">
      <c r="A2471" s="2">
        <v>2469</v>
      </c>
      <c r="B2471" s="98">
        <f t="shared" si="153"/>
        <v>14.906709898565813</v>
      </c>
      <c r="C2471" s="98">
        <v>0.08</v>
      </c>
      <c r="D2471" s="2">
        <v>2469</v>
      </c>
      <c r="E2471" s="2">
        <f t="shared" si="154"/>
        <v>80</v>
      </c>
      <c r="F2471" s="2">
        <f t="shared" si="155"/>
        <v>100</v>
      </c>
      <c r="G2471" s="2">
        <f t="shared" si="152"/>
        <v>82</v>
      </c>
    </row>
    <row r="2472" spans="1:7">
      <c r="A2472" s="2">
        <v>2470</v>
      </c>
      <c r="B2472" s="98">
        <f t="shared" si="153"/>
        <v>14.909728367747013</v>
      </c>
      <c r="C2472" s="98">
        <v>0.08</v>
      </c>
      <c r="D2472" s="2">
        <v>2470</v>
      </c>
      <c r="E2472" s="2">
        <f t="shared" si="154"/>
        <v>80</v>
      </c>
      <c r="F2472" s="2">
        <f t="shared" si="155"/>
        <v>100</v>
      </c>
      <c r="G2472" s="2">
        <f t="shared" si="152"/>
        <v>83</v>
      </c>
    </row>
    <row r="2473" spans="1:7">
      <c r="A2473" s="2">
        <v>2471</v>
      </c>
      <c r="B2473" s="98">
        <f t="shared" si="153"/>
        <v>14.912746225963881</v>
      </c>
      <c r="C2473" s="98">
        <v>0.08</v>
      </c>
      <c r="D2473" s="2">
        <v>2471</v>
      </c>
      <c r="E2473" s="2">
        <f t="shared" si="154"/>
        <v>80</v>
      </c>
      <c r="F2473" s="2">
        <f t="shared" si="155"/>
        <v>100</v>
      </c>
      <c r="G2473" s="2">
        <f t="shared" si="152"/>
        <v>83</v>
      </c>
    </row>
    <row r="2474" spans="1:7">
      <c r="A2474" s="2">
        <v>2472</v>
      </c>
      <c r="B2474" s="98">
        <f t="shared" si="153"/>
        <v>14.915763473587262</v>
      </c>
      <c r="C2474" s="98">
        <v>0.08</v>
      </c>
      <c r="D2474" s="2">
        <v>2472</v>
      </c>
      <c r="E2474" s="2">
        <f t="shared" si="154"/>
        <v>80</v>
      </c>
      <c r="F2474" s="2">
        <f t="shared" si="155"/>
        <v>100</v>
      </c>
      <c r="G2474" s="2">
        <f t="shared" si="152"/>
        <v>83</v>
      </c>
    </row>
    <row r="2475" spans="1:7">
      <c r="A2475" s="2">
        <v>2473</v>
      </c>
      <c r="B2475" s="98">
        <f t="shared" si="153"/>
        <v>14.918780110987626</v>
      </c>
      <c r="C2475" s="98">
        <v>0.08</v>
      </c>
      <c r="D2475" s="2">
        <v>2473</v>
      </c>
      <c r="E2475" s="2">
        <f t="shared" si="154"/>
        <v>80</v>
      </c>
      <c r="F2475" s="2">
        <f t="shared" si="155"/>
        <v>100</v>
      </c>
      <c r="G2475" s="2">
        <f t="shared" ref="G2475:G2538" si="156">ROUNDUP(1000*((B2475/1000)/(55.934*C2475^0.571))^(1/2.714),0)</f>
        <v>83</v>
      </c>
    </row>
    <row r="2476" spans="1:7">
      <c r="A2476" s="2">
        <v>2474</v>
      </c>
      <c r="B2476" s="98">
        <f t="shared" si="153"/>
        <v>14.921796138535065</v>
      </c>
      <c r="C2476" s="98">
        <v>0.08</v>
      </c>
      <c r="D2476" s="2">
        <v>2474</v>
      </c>
      <c r="E2476" s="2">
        <f t="shared" si="154"/>
        <v>80</v>
      </c>
      <c r="F2476" s="2">
        <f t="shared" si="155"/>
        <v>100</v>
      </c>
      <c r="G2476" s="2">
        <f t="shared" si="156"/>
        <v>83</v>
      </c>
    </row>
    <row r="2477" spans="1:7">
      <c r="A2477" s="2">
        <v>2475</v>
      </c>
      <c r="B2477" s="98">
        <f t="shared" si="153"/>
        <v>14.924811556599298</v>
      </c>
      <c r="C2477" s="98">
        <v>0.08</v>
      </c>
      <c r="D2477" s="2">
        <v>2475</v>
      </c>
      <c r="E2477" s="2">
        <f t="shared" si="154"/>
        <v>80</v>
      </c>
      <c r="F2477" s="2">
        <f t="shared" si="155"/>
        <v>100</v>
      </c>
      <c r="G2477" s="2">
        <f t="shared" si="156"/>
        <v>83</v>
      </c>
    </row>
    <row r="2478" spans="1:7">
      <c r="A2478" s="2">
        <v>2476</v>
      </c>
      <c r="B2478" s="98">
        <f t="shared" si="153"/>
        <v>14.927826365549674</v>
      </c>
      <c r="C2478" s="98">
        <v>0.08</v>
      </c>
      <c r="D2478" s="2">
        <v>2476</v>
      </c>
      <c r="E2478" s="2">
        <f t="shared" si="154"/>
        <v>80</v>
      </c>
      <c r="F2478" s="2">
        <f t="shared" si="155"/>
        <v>100</v>
      </c>
      <c r="G2478" s="2">
        <f t="shared" si="156"/>
        <v>83</v>
      </c>
    </row>
    <row r="2479" spans="1:7">
      <c r="A2479" s="2">
        <v>2477</v>
      </c>
      <c r="B2479" s="98">
        <f t="shared" si="153"/>
        <v>14.930840565755165</v>
      </c>
      <c r="C2479" s="98">
        <v>0.08</v>
      </c>
      <c r="D2479" s="2">
        <v>2477</v>
      </c>
      <c r="E2479" s="2">
        <f t="shared" si="154"/>
        <v>80</v>
      </c>
      <c r="F2479" s="2">
        <f t="shared" si="155"/>
        <v>100</v>
      </c>
      <c r="G2479" s="2">
        <f t="shared" si="156"/>
        <v>83</v>
      </c>
    </row>
    <row r="2480" spans="1:7">
      <c r="A2480" s="2">
        <v>2478</v>
      </c>
      <c r="B2480" s="98">
        <f t="shared" si="153"/>
        <v>14.933854157584371</v>
      </c>
      <c r="C2480" s="98">
        <v>0.08</v>
      </c>
      <c r="D2480" s="2">
        <v>2478</v>
      </c>
      <c r="E2480" s="2">
        <f t="shared" si="154"/>
        <v>80</v>
      </c>
      <c r="F2480" s="2">
        <f t="shared" si="155"/>
        <v>100</v>
      </c>
      <c r="G2480" s="2">
        <f t="shared" si="156"/>
        <v>83</v>
      </c>
    </row>
    <row r="2481" spans="1:7">
      <c r="A2481" s="2">
        <v>2479</v>
      </c>
      <c r="B2481" s="98">
        <f t="shared" si="153"/>
        <v>14.936867141405521</v>
      </c>
      <c r="C2481" s="98">
        <v>0.08</v>
      </c>
      <c r="D2481" s="2">
        <v>2479</v>
      </c>
      <c r="E2481" s="2">
        <f t="shared" si="154"/>
        <v>80</v>
      </c>
      <c r="F2481" s="2">
        <f t="shared" si="155"/>
        <v>100</v>
      </c>
      <c r="G2481" s="2">
        <f t="shared" si="156"/>
        <v>83</v>
      </c>
    </row>
    <row r="2482" spans="1:7">
      <c r="A2482" s="2">
        <v>2480</v>
      </c>
      <c r="B2482" s="98">
        <f t="shared" si="153"/>
        <v>14.939879517586478</v>
      </c>
      <c r="C2482" s="98">
        <v>0.08</v>
      </c>
      <c r="D2482" s="2">
        <v>2480</v>
      </c>
      <c r="E2482" s="2">
        <f t="shared" si="154"/>
        <v>80</v>
      </c>
      <c r="F2482" s="2">
        <f t="shared" si="155"/>
        <v>100</v>
      </c>
      <c r="G2482" s="2">
        <f t="shared" si="156"/>
        <v>83</v>
      </c>
    </row>
    <row r="2483" spans="1:7">
      <c r="A2483" s="2">
        <v>2481</v>
      </c>
      <c r="B2483" s="98">
        <f t="shared" si="153"/>
        <v>14.942891286494726</v>
      </c>
      <c r="C2483" s="98">
        <v>0.08</v>
      </c>
      <c r="D2483" s="2">
        <v>2481</v>
      </c>
      <c r="E2483" s="2">
        <f t="shared" si="154"/>
        <v>80</v>
      </c>
      <c r="F2483" s="2">
        <f t="shared" si="155"/>
        <v>100</v>
      </c>
      <c r="G2483" s="2">
        <f t="shared" si="156"/>
        <v>83</v>
      </c>
    </row>
    <row r="2484" spans="1:7">
      <c r="A2484" s="2">
        <v>2482</v>
      </c>
      <c r="B2484" s="98">
        <f t="shared" si="153"/>
        <v>14.94590244849738</v>
      </c>
      <c r="C2484" s="98">
        <v>0.08</v>
      </c>
      <c r="D2484" s="2">
        <v>2482</v>
      </c>
      <c r="E2484" s="2">
        <f t="shared" si="154"/>
        <v>80</v>
      </c>
      <c r="F2484" s="2">
        <f t="shared" si="155"/>
        <v>100</v>
      </c>
      <c r="G2484" s="2">
        <f t="shared" si="156"/>
        <v>83</v>
      </c>
    </row>
    <row r="2485" spans="1:7">
      <c r="A2485" s="2">
        <v>2483</v>
      </c>
      <c r="B2485" s="98">
        <f t="shared" si="153"/>
        <v>14.948913003961191</v>
      </c>
      <c r="C2485" s="98">
        <v>0.08</v>
      </c>
      <c r="D2485" s="2">
        <v>2483</v>
      </c>
      <c r="E2485" s="2">
        <f t="shared" si="154"/>
        <v>80</v>
      </c>
      <c r="F2485" s="2">
        <f t="shared" si="155"/>
        <v>100</v>
      </c>
      <c r="G2485" s="2">
        <f t="shared" si="156"/>
        <v>83</v>
      </c>
    </row>
    <row r="2486" spans="1:7">
      <c r="A2486" s="2">
        <v>2484</v>
      </c>
      <c r="B2486" s="98">
        <f t="shared" si="153"/>
        <v>14.951922953252533</v>
      </c>
      <c r="C2486" s="98">
        <v>0.08</v>
      </c>
      <c r="D2486" s="2">
        <v>2484</v>
      </c>
      <c r="E2486" s="2">
        <f t="shared" si="154"/>
        <v>80</v>
      </c>
      <c r="F2486" s="2">
        <f t="shared" si="155"/>
        <v>100</v>
      </c>
      <c r="G2486" s="2">
        <f t="shared" si="156"/>
        <v>83</v>
      </c>
    </row>
    <row r="2487" spans="1:7">
      <c r="A2487" s="2">
        <v>2485</v>
      </c>
      <c r="B2487" s="98">
        <f t="shared" si="153"/>
        <v>14.95493229673742</v>
      </c>
      <c r="C2487" s="98">
        <v>0.08</v>
      </c>
      <c r="D2487" s="2">
        <v>2485</v>
      </c>
      <c r="E2487" s="2">
        <f t="shared" si="154"/>
        <v>80</v>
      </c>
      <c r="F2487" s="2">
        <f t="shared" si="155"/>
        <v>100</v>
      </c>
      <c r="G2487" s="2">
        <f t="shared" si="156"/>
        <v>83</v>
      </c>
    </row>
    <row r="2488" spans="1:7">
      <c r="A2488" s="2">
        <v>2486</v>
      </c>
      <c r="B2488" s="98">
        <f t="shared" si="153"/>
        <v>14.957941034781491</v>
      </c>
      <c r="C2488" s="98">
        <v>0.08</v>
      </c>
      <c r="D2488" s="2">
        <v>2486</v>
      </c>
      <c r="E2488" s="2">
        <f t="shared" si="154"/>
        <v>80</v>
      </c>
      <c r="F2488" s="2">
        <f t="shared" si="155"/>
        <v>100</v>
      </c>
      <c r="G2488" s="2">
        <f t="shared" si="156"/>
        <v>83</v>
      </c>
    </row>
    <row r="2489" spans="1:7">
      <c r="A2489" s="2">
        <v>2487</v>
      </c>
      <c r="B2489" s="98">
        <f t="shared" si="153"/>
        <v>14.960949167750018</v>
      </c>
      <c r="C2489" s="98">
        <v>0.08</v>
      </c>
      <c r="D2489" s="2">
        <v>2487</v>
      </c>
      <c r="E2489" s="2">
        <f t="shared" si="154"/>
        <v>80</v>
      </c>
      <c r="F2489" s="2">
        <f t="shared" si="155"/>
        <v>100</v>
      </c>
      <c r="G2489" s="2">
        <f t="shared" si="156"/>
        <v>83</v>
      </c>
    </row>
    <row r="2490" spans="1:7">
      <c r="A2490" s="2">
        <v>2488</v>
      </c>
      <c r="B2490" s="98">
        <f t="shared" si="153"/>
        <v>14.96395669600791</v>
      </c>
      <c r="C2490" s="98">
        <v>0.08</v>
      </c>
      <c r="D2490" s="2">
        <v>2488</v>
      </c>
      <c r="E2490" s="2">
        <f t="shared" si="154"/>
        <v>80</v>
      </c>
      <c r="F2490" s="2">
        <f t="shared" si="155"/>
        <v>100</v>
      </c>
      <c r="G2490" s="2">
        <f t="shared" si="156"/>
        <v>83</v>
      </c>
    </row>
    <row r="2491" spans="1:7">
      <c r="A2491" s="2">
        <v>2489</v>
      </c>
      <c r="B2491" s="98">
        <f t="shared" si="153"/>
        <v>14.966963619919705</v>
      </c>
      <c r="C2491" s="98">
        <v>0.08</v>
      </c>
      <c r="D2491" s="2">
        <v>2489</v>
      </c>
      <c r="E2491" s="2">
        <f t="shared" si="154"/>
        <v>80</v>
      </c>
      <c r="F2491" s="2">
        <f t="shared" si="155"/>
        <v>100</v>
      </c>
      <c r="G2491" s="2">
        <f t="shared" si="156"/>
        <v>83</v>
      </c>
    </row>
    <row r="2492" spans="1:7">
      <c r="A2492" s="2">
        <v>2490</v>
      </c>
      <c r="B2492" s="98">
        <f t="shared" si="153"/>
        <v>14.969969939849578</v>
      </c>
      <c r="C2492" s="98">
        <v>0.08</v>
      </c>
      <c r="D2492" s="2">
        <v>2490</v>
      </c>
      <c r="E2492" s="2">
        <f t="shared" si="154"/>
        <v>80</v>
      </c>
      <c r="F2492" s="2">
        <f t="shared" si="155"/>
        <v>100</v>
      </c>
      <c r="G2492" s="2">
        <f t="shared" si="156"/>
        <v>83</v>
      </c>
    </row>
    <row r="2493" spans="1:7">
      <c r="A2493" s="2">
        <v>2491</v>
      </c>
      <c r="B2493" s="98">
        <f t="shared" si="153"/>
        <v>14.972975656161335</v>
      </c>
      <c r="C2493" s="98">
        <v>0.08</v>
      </c>
      <c r="D2493" s="2">
        <v>2491</v>
      </c>
      <c r="E2493" s="2">
        <f t="shared" si="154"/>
        <v>80</v>
      </c>
      <c r="F2493" s="2">
        <f t="shared" si="155"/>
        <v>100</v>
      </c>
      <c r="G2493" s="2">
        <f t="shared" si="156"/>
        <v>83</v>
      </c>
    </row>
    <row r="2494" spans="1:7">
      <c r="A2494" s="2">
        <v>2492</v>
      </c>
      <c r="B2494" s="98">
        <f t="shared" si="153"/>
        <v>14.97598076921842</v>
      </c>
      <c r="C2494" s="98">
        <v>0.08</v>
      </c>
      <c r="D2494" s="2">
        <v>2492</v>
      </c>
      <c r="E2494" s="2">
        <f t="shared" si="154"/>
        <v>80</v>
      </c>
      <c r="F2494" s="2">
        <f t="shared" si="155"/>
        <v>100</v>
      </c>
      <c r="G2494" s="2">
        <f t="shared" si="156"/>
        <v>83</v>
      </c>
    </row>
    <row r="2495" spans="1:7">
      <c r="A2495" s="2">
        <v>2493</v>
      </c>
      <c r="B2495" s="98">
        <f t="shared" si="153"/>
        <v>14.978985279383913</v>
      </c>
      <c r="C2495" s="98">
        <v>0.08</v>
      </c>
      <c r="D2495" s="2">
        <v>2493</v>
      </c>
      <c r="E2495" s="2">
        <f t="shared" si="154"/>
        <v>80</v>
      </c>
      <c r="F2495" s="2">
        <f t="shared" si="155"/>
        <v>100</v>
      </c>
      <c r="G2495" s="2">
        <f t="shared" si="156"/>
        <v>83</v>
      </c>
    </row>
    <row r="2496" spans="1:7">
      <c r="A2496" s="2">
        <v>2494</v>
      </c>
      <c r="B2496" s="98">
        <f t="shared" si="153"/>
        <v>14.981989187020528</v>
      </c>
      <c r="C2496" s="98">
        <v>0.08</v>
      </c>
      <c r="D2496" s="2">
        <v>2494</v>
      </c>
      <c r="E2496" s="2">
        <f t="shared" si="154"/>
        <v>80</v>
      </c>
      <c r="F2496" s="2">
        <f t="shared" si="155"/>
        <v>100</v>
      </c>
      <c r="G2496" s="2">
        <f t="shared" si="156"/>
        <v>83</v>
      </c>
    </row>
    <row r="2497" spans="1:7">
      <c r="A2497" s="2">
        <v>2495</v>
      </c>
      <c r="B2497" s="98">
        <f t="shared" si="153"/>
        <v>14.98499249249061</v>
      </c>
      <c r="C2497" s="98">
        <v>0.08</v>
      </c>
      <c r="D2497" s="2">
        <v>2495</v>
      </c>
      <c r="E2497" s="2">
        <f t="shared" si="154"/>
        <v>80</v>
      </c>
      <c r="F2497" s="2">
        <f t="shared" si="155"/>
        <v>100</v>
      </c>
      <c r="G2497" s="2">
        <f t="shared" si="156"/>
        <v>83</v>
      </c>
    </row>
    <row r="2498" spans="1:7">
      <c r="A2498" s="2">
        <v>2496</v>
      </c>
      <c r="B2498" s="98">
        <f t="shared" si="153"/>
        <v>14.987995196156156</v>
      </c>
      <c r="C2498" s="98">
        <v>0.08</v>
      </c>
      <c r="D2498" s="2">
        <v>2496</v>
      </c>
      <c r="E2498" s="2">
        <f t="shared" si="154"/>
        <v>80</v>
      </c>
      <c r="F2498" s="2">
        <f t="shared" si="155"/>
        <v>100</v>
      </c>
      <c r="G2498" s="2">
        <f t="shared" si="156"/>
        <v>83</v>
      </c>
    </row>
    <row r="2499" spans="1:7">
      <c r="A2499" s="2">
        <v>2497</v>
      </c>
      <c r="B2499" s="98">
        <f t="shared" ref="B2499:B2562" si="157">0.3*SQRT(A2499)</f>
        <v>14.990997298378783</v>
      </c>
      <c r="C2499" s="98">
        <v>0.08</v>
      </c>
      <c r="D2499" s="2">
        <v>2497</v>
      </c>
      <c r="E2499" s="2">
        <f t="shared" ref="E2499:E2562" si="158">IF(A2499&lt;0.4,15,IF(A2499&lt;3,20,IF(A2499&lt;15,25,IF(A2499&lt;43,32,IF(A2499&lt;100,40,IF(A2499&lt;450,50,IF(A2499&lt;1300,65,IF(A2499&lt;3500,80,IF(A2499&lt;12000,100)))))))))</f>
        <v>80</v>
      </c>
      <c r="F2499" s="2">
        <f t="shared" si="155"/>
        <v>100</v>
      </c>
      <c r="G2499" s="2">
        <f t="shared" si="156"/>
        <v>83</v>
      </c>
    </row>
    <row r="2500" spans="1:7">
      <c r="A2500" s="2">
        <v>2498</v>
      </c>
      <c r="B2500" s="98">
        <f t="shared" si="157"/>
        <v>14.993998799519758</v>
      </c>
      <c r="C2500" s="98">
        <v>0.08</v>
      </c>
      <c r="D2500" s="2">
        <v>2498</v>
      </c>
      <c r="E2500" s="2">
        <f t="shared" si="158"/>
        <v>80</v>
      </c>
      <c r="F2500" s="2">
        <f t="shared" ref="F2500:F2563" si="159">IF(G2500&lt;15,15,IF(G2500&lt;20,20,IF(G2500&lt;=25,25,IF(G2500&lt;=32,32,IF(G2500&lt;=40,40,IF(G2500&lt;=50,50,IF(G2500&lt;=65,65,IF(G2500&lt;=80,80,IF(G2500&lt;=100,100)))))))))</f>
        <v>100</v>
      </c>
      <c r="G2500" s="2">
        <f t="shared" si="156"/>
        <v>83</v>
      </c>
    </row>
    <row r="2501" spans="1:7">
      <c r="A2501" s="2">
        <v>2499</v>
      </c>
      <c r="B2501" s="98">
        <f t="shared" si="157"/>
        <v>14.996999699939984</v>
      </c>
      <c r="C2501" s="98">
        <v>0.08</v>
      </c>
      <c r="D2501" s="2">
        <v>2499</v>
      </c>
      <c r="E2501" s="2">
        <f t="shared" si="158"/>
        <v>80</v>
      </c>
      <c r="F2501" s="2">
        <f t="shared" si="159"/>
        <v>100</v>
      </c>
      <c r="G2501" s="2">
        <f t="shared" si="156"/>
        <v>83</v>
      </c>
    </row>
    <row r="2502" spans="1:7">
      <c r="A2502" s="2">
        <v>2500</v>
      </c>
      <c r="B2502" s="98">
        <f t="shared" si="157"/>
        <v>15</v>
      </c>
      <c r="C2502" s="98">
        <v>0.08</v>
      </c>
      <c r="D2502" s="2">
        <v>2500</v>
      </c>
      <c r="E2502" s="2">
        <f t="shared" si="158"/>
        <v>80</v>
      </c>
      <c r="F2502" s="2">
        <f t="shared" si="159"/>
        <v>100</v>
      </c>
      <c r="G2502" s="2">
        <f t="shared" si="156"/>
        <v>83</v>
      </c>
    </row>
    <row r="2503" spans="1:7">
      <c r="A2503" s="2">
        <v>2501</v>
      </c>
      <c r="B2503" s="98">
        <f t="shared" si="157"/>
        <v>15.002999700059984</v>
      </c>
      <c r="C2503" s="98">
        <v>0.08</v>
      </c>
      <c r="D2503" s="2">
        <v>2501</v>
      </c>
      <c r="E2503" s="2">
        <f t="shared" si="158"/>
        <v>80</v>
      </c>
      <c r="F2503" s="2">
        <f t="shared" si="159"/>
        <v>100</v>
      </c>
      <c r="G2503" s="2">
        <f t="shared" si="156"/>
        <v>83</v>
      </c>
    </row>
    <row r="2504" spans="1:7">
      <c r="A2504" s="2">
        <v>2502</v>
      </c>
      <c r="B2504" s="98">
        <f t="shared" si="157"/>
        <v>15.005998800479761</v>
      </c>
      <c r="C2504" s="98">
        <v>0.08</v>
      </c>
      <c r="D2504" s="2">
        <v>2502</v>
      </c>
      <c r="E2504" s="2">
        <f t="shared" si="158"/>
        <v>80</v>
      </c>
      <c r="F2504" s="2">
        <f t="shared" si="159"/>
        <v>100</v>
      </c>
      <c r="G2504" s="2">
        <f t="shared" si="156"/>
        <v>83</v>
      </c>
    </row>
    <row r="2505" spans="1:7">
      <c r="A2505" s="2">
        <v>2503</v>
      </c>
      <c r="B2505" s="98">
        <f t="shared" si="157"/>
        <v>15.008997301618786</v>
      </c>
      <c r="C2505" s="98">
        <v>0.08</v>
      </c>
      <c r="D2505" s="2">
        <v>2503</v>
      </c>
      <c r="E2505" s="2">
        <f t="shared" si="158"/>
        <v>80</v>
      </c>
      <c r="F2505" s="2">
        <f t="shared" si="159"/>
        <v>100</v>
      </c>
      <c r="G2505" s="2">
        <f t="shared" si="156"/>
        <v>83</v>
      </c>
    </row>
    <row r="2506" spans="1:7">
      <c r="A2506" s="2">
        <v>2504</v>
      </c>
      <c r="B2506" s="98">
        <f t="shared" si="157"/>
        <v>15.011995203836165</v>
      </c>
      <c r="C2506" s="98">
        <v>0.08</v>
      </c>
      <c r="D2506" s="2">
        <v>2504</v>
      </c>
      <c r="E2506" s="2">
        <f t="shared" si="158"/>
        <v>80</v>
      </c>
      <c r="F2506" s="2">
        <f t="shared" si="159"/>
        <v>100</v>
      </c>
      <c r="G2506" s="2">
        <f t="shared" si="156"/>
        <v>83</v>
      </c>
    </row>
    <row r="2507" spans="1:7">
      <c r="A2507" s="2">
        <v>2505</v>
      </c>
      <c r="B2507" s="98">
        <f t="shared" si="157"/>
        <v>15.014992507490637</v>
      </c>
      <c r="C2507" s="98">
        <v>0.08</v>
      </c>
      <c r="D2507" s="2">
        <v>2505</v>
      </c>
      <c r="E2507" s="2">
        <f t="shared" si="158"/>
        <v>80</v>
      </c>
      <c r="F2507" s="2">
        <f t="shared" si="159"/>
        <v>100</v>
      </c>
      <c r="G2507" s="2">
        <f t="shared" si="156"/>
        <v>83</v>
      </c>
    </row>
    <row r="2508" spans="1:7">
      <c r="A2508" s="2">
        <v>2506</v>
      </c>
      <c r="B2508" s="98">
        <f t="shared" si="157"/>
        <v>15.017989212940591</v>
      </c>
      <c r="C2508" s="98">
        <v>0.08</v>
      </c>
      <c r="D2508" s="2">
        <v>2506</v>
      </c>
      <c r="E2508" s="2">
        <f t="shared" si="158"/>
        <v>80</v>
      </c>
      <c r="F2508" s="2">
        <f t="shared" si="159"/>
        <v>100</v>
      </c>
      <c r="G2508" s="2">
        <f t="shared" si="156"/>
        <v>83</v>
      </c>
    </row>
    <row r="2509" spans="1:7">
      <c r="A2509" s="2">
        <v>2507</v>
      </c>
      <c r="B2509" s="98">
        <f t="shared" si="157"/>
        <v>15.020985320544055</v>
      </c>
      <c r="C2509" s="98">
        <v>0.08</v>
      </c>
      <c r="D2509" s="2">
        <v>2507</v>
      </c>
      <c r="E2509" s="2">
        <f t="shared" si="158"/>
        <v>80</v>
      </c>
      <c r="F2509" s="2">
        <f t="shared" si="159"/>
        <v>100</v>
      </c>
      <c r="G2509" s="2">
        <f t="shared" si="156"/>
        <v>83</v>
      </c>
    </row>
    <row r="2510" spans="1:7">
      <c r="A2510" s="2">
        <v>2508</v>
      </c>
      <c r="B2510" s="98">
        <f t="shared" si="157"/>
        <v>15.023980830658697</v>
      </c>
      <c r="C2510" s="98">
        <v>0.08</v>
      </c>
      <c r="D2510" s="2">
        <v>2508</v>
      </c>
      <c r="E2510" s="2">
        <f t="shared" si="158"/>
        <v>80</v>
      </c>
      <c r="F2510" s="2">
        <f t="shared" si="159"/>
        <v>100</v>
      </c>
      <c r="G2510" s="2">
        <f t="shared" si="156"/>
        <v>83</v>
      </c>
    </row>
    <row r="2511" spans="1:7">
      <c r="A2511" s="2">
        <v>2509</v>
      </c>
      <c r="B2511" s="98">
        <f t="shared" si="157"/>
        <v>15.026975743641833</v>
      </c>
      <c r="C2511" s="98">
        <v>0.08</v>
      </c>
      <c r="D2511" s="2">
        <v>2509</v>
      </c>
      <c r="E2511" s="2">
        <f t="shared" si="158"/>
        <v>80</v>
      </c>
      <c r="F2511" s="2">
        <f t="shared" si="159"/>
        <v>100</v>
      </c>
      <c r="G2511" s="2">
        <f t="shared" si="156"/>
        <v>83</v>
      </c>
    </row>
    <row r="2512" spans="1:7">
      <c r="A2512" s="2">
        <v>2510</v>
      </c>
      <c r="B2512" s="98">
        <f t="shared" si="157"/>
        <v>15.029970059850418</v>
      </c>
      <c r="C2512" s="98">
        <v>0.08</v>
      </c>
      <c r="D2512" s="2">
        <v>2510</v>
      </c>
      <c r="E2512" s="2">
        <f t="shared" si="158"/>
        <v>80</v>
      </c>
      <c r="F2512" s="2">
        <f t="shared" si="159"/>
        <v>100</v>
      </c>
      <c r="G2512" s="2">
        <f t="shared" si="156"/>
        <v>83</v>
      </c>
    </row>
    <row r="2513" spans="1:7">
      <c r="A2513" s="2">
        <v>2511</v>
      </c>
      <c r="B2513" s="98">
        <f t="shared" si="157"/>
        <v>15.032963779641058</v>
      </c>
      <c r="C2513" s="98">
        <v>0.08</v>
      </c>
      <c r="D2513" s="2">
        <v>2511</v>
      </c>
      <c r="E2513" s="2">
        <f t="shared" si="158"/>
        <v>80</v>
      </c>
      <c r="F2513" s="2">
        <f t="shared" si="159"/>
        <v>100</v>
      </c>
      <c r="G2513" s="2">
        <f t="shared" si="156"/>
        <v>83</v>
      </c>
    </row>
    <row r="2514" spans="1:7">
      <c r="A2514" s="2">
        <v>2512</v>
      </c>
      <c r="B2514" s="98">
        <f t="shared" si="157"/>
        <v>15.03595690337</v>
      </c>
      <c r="C2514" s="98">
        <v>0.08</v>
      </c>
      <c r="D2514" s="2">
        <v>2512</v>
      </c>
      <c r="E2514" s="2">
        <f t="shared" si="158"/>
        <v>80</v>
      </c>
      <c r="F2514" s="2">
        <f t="shared" si="159"/>
        <v>100</v>
      </c>
      <c r="G2514" s="2">
        <f t="shared" si="156"/>
        <v>83</v>
      </c>
    </row>
    <row r="2515" spans="1:7">
      <c r="A2515" s="2">
        <v>2513</v>
      </c>
      <c r="B2515" s="98">
        <f t="shared" si="157"/>
        <v>15.038949431393139</v>
      </c>
      <c r="C2515" s="98">
        <v>0.08</v>
      </c>
      <c r="D2515" s="2">
        <v>2513</v>
      </c>
      <c r="E2515" s="2">
        <f t="shared" si="158"/>
        <v>80</v>
      </c>
      <c r="F2515" s="2">
        <f t="shared" si="159"/>
        <v>100</v>
      </c>
      <c r="G2515" s="2">
        <f t="shared" si="156"/>
        <v>83</v>
      </c>
    </row>
    <row r="2516" spans="1:7">
      <c r="A2516" s="2">
        <v>2514</v>
      </c>
      <c r="B2516" s="98">
        <f t="shared" si="157"/>
        <v>15.041941364066009</v>
      </c>
      <c r="C2516" s="98">
        <v>0.08</v>
      </c>
      <c r="D2516" s="2">
        <v>2514</v>
      </c>
      <c r="E2516" s="2">
        <f t="shared" si="158"/>
        <v>80</v>
      </c>
      <c r="F2516" s="2">
        <f t="shared" si="159"/>
        <v>100</v>
      </c>
      <c r="G2516" s="2">
        <f t="shared" si="156"/>
        <v>83</v>
      </c>
    </row>
    <row r="2517" spans="1:7">
      <c r="A2517" s="2">
        <v>2515</v>
      </c>
      <c r="B2517" s="98">
        <f t="shared" si="157"/>
        <v>15.0449327017438</v>
      </c>
      <c r="C2517" s="98">
        <v>0.08</v>
      </c>
      <c r="D2517" s="2">
        <v>2515</v>
      </c>
      <c r="E2517" s="2">
        <f t="shared" si="158"/>
        <v>80</v>
      </c>
      <c r="F2517" s="2">
        <f t="shared" si="159"/>
        <v>100</v>
      </c>
      <c r="G2517" s="2">
        <f t="shared" si="156"/>
        <v>83</v>
      </c>
    </row>
    <row r="2518" spans="1:7">
      <c r="A2518" s="2">
        <v>2516</v>
      </c>
      <c r="B2518" s="98">
        <f t="shared" si="157"/>
        <v>15.047923444781343</v>
      </c>
      <c r="C2518" s="98">
        <v>0.08</v>
      </c>
      <c r="D2518" s="2">
        <v>2516</v>
      </c>
      <c r="E2518" s="2">
        <f t="shared" si="158"/>
        <v>80</v>
      </c>
      <c r="F2518" s="2">
        <f t="shared" si="159"/>
        <v>100</v>
      </c>
      <c r="G2518" s="2">
        <f t="shared" si="156"/>
        <v>83</v>
      </c>
    </row>
    <row r="2519" spans="1:7">
      <c r="A2519" s="2">
        <v>2517</v>
      </c>
      <c r="B2519" s="98">
        <f t="shared" si="157"/>
        <v>15.050913593533117</v>
      </c>
      <c r="C2519" s="98">
        <v>0.08</v>
      </c>
      <c r="D2519" s="2">
        <v>2517</v>
      </c>
      <c r="E2519" s="2">
        <f t="shared" si="158"/>
        <v>80</v>
      </c>
      <c r="F2519" s="2">
        <f t="shared" si="159"/>
        <v>100</v>
      </c>
      <c r="G2519" s="2">
        <f t="shared" si="156"/>
        <v>83</v>
      </c>
    </row>
    <row r="2520" spans="1:7">
      <c r="A2520" s="2">
        <v>2518</v>
      </c>
      <c r="B2520" s="98">
        <f t="shared" si="157"/>
        <v>15.053903148353251</v>
      </c>
      <c r="C2520" s="98">
        <v>0.08</v>
      </c>
      <c r="D2520" s="2">
        <v>2518</v>
      </c>
      <c r="E2520" s="2">
        <f t="shared" si="158"/>
        <v>80</v>
      </c>
      <c r="F2520" s="2">
        <f t="shared" si="159"/>
        <v>100</v>
      </c>
      <c r="G2520" s="2">
        <f t="shared" si="156"/>
        <v>83</v>
      </c>
    </row>
    <row r="2521" spans="1:7">
      <c r="A2521" s="2">
        <v>2519</v>
      </c>
      <c r="B2521" s="98">
        <f t="shared" si="157"/>
        <v>15.056892109595525</v>
      </c>
      <c r="C2521" s="98">
        <v>0.08</v>
      </c>
      <c r="D2521" s="2">
        <v>2519</v>
      </c>
      <c r="E2521" s="2">
        <f t="shared" si="158"/>
        <v>80</v>
      </c>
      <c r="F2521" s="2">
        <f t="shared" si="159"/>
        <v>100</v>
      </c>
      <c r="G2521" s="2">
        <f t="shared" si="156"/>
        <v>83</v>
      </c>
    </row>
    <row r="2522" spans="1:7">
      <c r="A2522" s="2">
        <v>2520</v>
      </c>
      <c r="B2522" s="98">
        <f t="shared" si="157"/>
        <v>15.059880477613358</v>
      </c>
      <c r="C2522" s="98">
        <v>0.08</v>
      </c>
      <c r="D2522" s="2">
        <v>2520</v>
      </c>
      <c r="E2522" s="2">
        <f t="shared" si="158"/>
        <v>80</v>
      </c>
      <c r="F2522" s="2">
        <f t="shared" si="159"/>
        <v>100</v>
      </c>
      <c r="G2522" s="2">
        <f t="shared" si="156"/>
        <v>83</v>
      </c>
    </row>
    <row r="2523" spans="1:7">
      <c r="A2523" s="2">
        <v>2521</v>
      </c>
      <c r="B2523" s="98">
        <f t="shared" si="157"/>
        <v>15.062868252759829</v>
      </c>
      <c r="C2523" s="98">
        <v>0.08</v>
      </c>
      <c r="D2523" s="2">
        <v>2521</v>
      </c>
      <c r="E2523" s="2">
        <f t="shared" si="158"/>
        <v>80</v>
      </c>
      <c r="F2523" s="2">
        <f t="shared" si="159"/>
        <v>100</v>
      </c>
      <c r="G2523" s="2">
        <f t="shared" si="156"/>
        <v>83</v>
      </c>
    </row>
    <row r="2524" spans="1:7">
      <c r="A2524" s="2">
        <v>2522</v>
      </c>
      <c r="B2524" s="98">
        <f t="shared" si="157"/>
        <v>15.065855435387663</v>
      </c>
      <c r="C2524" s="98">
        <v>0.08</v>
      </c>
      <c r="D2524" s="2">
        <v>2522</v>
      </c>
      <c r="E2524" s="2">
        <f t="shared" si="158"/>
        <v>80</v>
      </c>
      <c r="F2524" s="2">
        <f t="shared" si="159"/>
        <v>100</v>
      </c>
      <c r="G2524" s="2">
        <f t="shared" si="156"/>
        <v>83</v>
      </c>
    </row>
    <row r="2525" spans="1:7">
      <c r="A2525" s="2">
        <v>2523</v>
      </c>
      <c r="B2525" s="98">
        <f t="shared" si="157"/>
        <v>15.06884202584923</v>
      </c>
      <c r="C2525" s="98">
        <v>0.08</v>
      </c>
      <c r="D2525" s="2">
        <v>2523</v>
      </c>
      <c r="E2525" s="2">
        <f t="shared" si="158"/>
        <v>80</v>
      </c>
      <c r="F2525" s="2">
        <f t="shared" si="159"/>
        <v>100</v>
      </c>
      <c r="G2525" s="2">
        <f t="shared" si="156"/>
        <v>83</v>
      </c>
    </row>
    <row r="2526" spans="1:7">
      <c r="A2526" s="2">
        <v>2524</v>
      </c>
      <c r="B2526" s="98">
        <f t="shared" si="157"/>
        <v>15.071828024496565</v>
      </c>
      <c r="C2526" s="98">
        <v>0.08</v>
      </c>
      <c r="D2526" s="2">
        <v>2524</v>
      </c>
      <c r="E2526" s="2">
        <f t="shared" si="158"/>
        <v>80</v>
      </c>
      <c r="F2526" s="2">
        <f t="shared" si="159"/>
        <v>100</v>
      </c>
      <c r="G2526" s="2">
        <f t="shared" si="156"/>
        <v>83</v>
      </c>
    </row>
    <row r="2527" spans="1:7">
      <c r="A2527" s="2">
        <v>2525</v>
      </c>
      <c r="B2527" s="98">
        <f t="shared" si="157"/>
        <v>15.074813431681335</v>
      </c>
      <c r="C2527" s="98">
        <v>0.08</v>
      </c>
      <c r="D2527" s="2">
        <v>2525</v>
      </c>
      <c r="E2527" s="2">
        <f t="shared" si="158"/>
        <v>80</v>
      </c>
      <c r="F2527" s="2">
        <f t="shared" si="159"/>
        <v>100</v>
      </c>
      <c r="G2527" s="2">
        <f t="shared" si="156"/>
        <v>83</v>
      </c>
    </row>
    <row r="2528" spans="1:7">
      <c r="A2528" s="2">
        <v>2526</v>
      </c>
      <c r="B2528" s="98">
        <f t="shared" si="157"/>
        <v>15.077798247754874</v>
      </c>
      <c r="C2528" s="98">
        <v>0.08</v>
      </c>
      <c r="D2528" s="2">
        <v>2526</v>
      </c>
      <c r="E2528" s="2">
        <f t="shared" si="158"/>
        <v>80</v>
      </c>
      <c r="F2528" s="2">
        <f t="shared" si="159"/>
        <v>100</v>
      </c>
      <c r="G2528" s="2">
        <f t="shared" si="156"/>
        <v>83</v>
      </c>
    </row>
    <row r="2529" spans="1:7">
      <c r="A2529" s="2">
        <v>2527</v>
      </c>
      <c r="B2529" s="98">
        <f t="shared" si="157"/>
        <v>15.080782473068167</v>
      </c>
      <c r="C2529" s="98">
        <v>0.08</v>
      </c>
      <c r="D2529" s="2">
        <v>2527</v>
      </c>
      <c r="E2529" s="2">
        <f t="shared" si="158"/>
        <v>80</v>
      </c>
      <c r="F2529" s="2">
        <f t="shared" si="159"/>
        <v>100</v>
      </c>
      <c r="G2529" s="2">
        <f t="shared" si="156"/>
        <v>83</v>
      </c>
    </row>
    <row r="2530" spans="1:7">
      <c r="A2530" s="2">
        <v>2528</v>
      </c>
      <c r="B2530" s="98">
        <f t="shared" si="157"/>
        <v>15.083766107971842</v>
      </c>
      <c r="C2530" s="98">
        <v>0.08</v>
      </c>
      <c r="D2530" s="2">
        <v>2528</v>
      </c>
      <c r="E2530" s="2">
        <f t="shared" si="158"/>
        <v>80</v>
      </c>
      <c r="F2530" s="2">
        <f t="shared" si="159"/>
        <v>100</v>
      </c>
      <c r="G2530" s="2">
        <f t="shared" si="156"/>
        <v>83</v>
      </c>
    </row>
    <row r="2531" spans="1:7">
      <c r="A2531" s="2">
        <v>2529</v>
      </c>
      <c r="B2531" s="98">
        <f t="shared" si="157"/>
        <v>15.086749152816189</v>
      </c>
      <c r="C2531" s="98">
        <v>0.08</v>
      </c>
      <c r="D2531" s="2">
        <v>2529</v>
      </c>
      <c r="E2531" s="2">
        <f t="shared" si="158"/>
        <v>80</v>
      </c>
      <c r="F2531" s="2">
        <f t="shared" si="159"/>
        <v>100</v>
      </c>
      <c r="G2531" s="2">
        <f t="shared" si="156"/>
        <v>83</v>
      </c>
    </row>
    <row r="2532" spans="1:7">
      <c r="A2532" s="2">
        <v>2530</v>
      </c>
      <c r="B2532" s="98">
        <f t="shared" si="157"/>
        <v>15.089731607951148</v>
      </c>
      <c r="C2532" s="98">
        <v>0.08</v>
      </c>
      <c r="D2532" s="2">
        <v>2530</v>
      </c>
      <c r="E2532" s="2">
        <f t="shared" si="158"/>
        <v>80</v>
      </c>
      <c r="F2532" s="2">
        <f t="shared" si="159"/>
        <v>100</v>
      </c>
      <c r="G2532" s="2">
        <f t="shared" si="156"/>
        <v>83</v>
      </c>
    </row>
    <row r="2533" spans="1:7">
      <c r="A2533" s="2">
        <v>2531</v>
      </c>
      <c r="B2533" s="98">
        <f t="shared" si="157"/>
        <v>15.092713473726318</v>
      </c>
      <c r="C2533" s="98">
        <v>0.08</v>
      </c>
      <c r="D2533" s="2">
        <v>2531</v>
      </c>
      <c r="E2533" s="2">
        <f t="shared" si="158"/>
        <v>80</v>
      </c>
      <c r="F2533" s="2">
        <f t="shared" si="159"/>
        <v>100</v>
      </c>
      <c r="G2533" s="2">
        <f t="shared" si="156"/>
        <v>83</v>
      </c>
    </row>
    <row r="2534" spans="1:7">
      <c r="A2534" s="2">
        <v>2532</v>
      </c>
      <c r="B2534" s="98">
        <f t="shared" si="157"/>
        <v>15.095694750490949</v>
      </c>
      <c r="C2534" s="98">
        <v>0.08</v>
      </c>
      <c r="D2534" s="2">
        <v>2532</v>
      </c>
      <c r="E2534" s="2">
        <f t="shared" si="158"/>
        <v>80</v>
      </c>
      <c r="F2534" s="2">
        <f t="shared" si="159"/>
        <v>100</v>
      </c>
      <c r="G2534" s="2">
        <f t="shared" si="156"/>
        <v>83</v>
      </c>
    </row>
    <row r="2535" spans="1:7">
      <c r="A2535" s="2">
        <v>2533</v>
      </c>
      <c r="B2535" s="98">
        <f t="shared" si="157"/>
        <v>15.098675438593943</v>
      </c>
      <c r="C2535" s="98">
        <v>0.08</v>
      </c>
      <c r="D2535" s="2">
        <v>2533</v>
      </c>
      <c r="E2535" s="2">
        <f t="shared" si="158"/>
        <v>80</v>
      </c>
      <c r="F2535" s="2">
        <f t="shared" si="159"/>
        <v>100</v>
      </c>
      <c r="G2535" s="2">
        <f t="shared" si="156"/>
        <v>83</v>
      </c>
    </row>
    <row r="2536" spans="1:7">
      <c r="A2536" s="2">
        <v>2534</v>
      </c>
      <c r="B2536" s="98">
        <f t="shared" si="157"/>
        <v>15.101655538383863</v>
      </c>
      <c r="C2536" s="98">
        <v>0.08</v>
      </c>
      <c r="D2536" s="2">
        <v>2534</v>
      </c>
      <c r="E2536" s="2">
        <f t="shared" si="158"/>
        <v>80</v>
      </c>
      <c r="F2536" s="2">
        <f t="shared" si="159"/>
        <v>100</v>
      </c>
      <c r="G2536" s="2">
        <f t="shared" si="156"/>
        <v>83</v>
      </c>
    </row>
    <row r="2537" spans="1:7">
      <c r="A2537" s="2">
        <v>2535</v>
      </c>
      <c r="B2537" s="98">
        <f t="shared" si="157"/>
        <v>15.104635050208925</v>
      </c>
      <c r="C2537" s="98">
        <v>0.08</v>
      </c>
      <c r="D2537" s="2">
        <v>2535</v>
      </c>
      <c r="E2537" s="2">
        <f t="shared" si="158"/>
        <v>80</v>
      </c>
      <c r="F2537" s="2">
        <f t="shared" si="159"/>
        <v>100</v>
      </c>
      <c r="G2537" s="2">
        <f t="shared" si="156"/>
        <v>83</v>
      </c>
    </row>
    <row r="2538" spans="1:7">
      <c r="A2538" s="2">
        <v>2536</v>
      </c>
      <c r="B2538" s="98">
        <f t="shared" si="157"/>
        <v>15.107613974417006</v>
      </c>
      <c r="C2538" s="98">
        <v>0.08</v>
      </c>
      <c r="D2538" s="2">
        <v>2536</v>
      </c>
      <c r="E2538" s="2">
        <f t="shared" si="158"/>
        <v>80</v>
      </c>
      <c r="F2538" s="2">
        <f t="shared" si="159"/>
        <v>100</v>
      </c>
      <c r="G2538" s="2">
        <f t="shared" si="156"/>
        <v>83</v>
      </c>
    </row>
    <row r="2539" spans="1:7">
      <c r="A2539" s="2">
        <v>2537</v>
      </c>
      <c r="B2539" s="98">
        <f t="shared" si="157"/>
        <v>15.110592311355633</v>
      </c>
      <c r="C2539" s="98">
        <v>0.08</v>
      </c>
      <c r="D2539" s="2">
        <v>2537</v>
      </c>
      <c r="E2539" s="2">
        <f t="shared" si="158"/>
        <v>80</v>
      </c>
      <c r="F2539" s="2">
        <f t="shared" si="159"/>
        <v>100</v>
      </c>
      <c r="G2539" s="2">
        <f t="shared" ref="G2539:G2602" si="160">ROUNDUP(1000*((B2539/1000)/(55.934*C2539^0.571))^(1/2.714),0)</f>
        <v>83</v>
      </c>
    </row>
    <row r="2540" spans="1:7">
      <c r="A2540" s="2">
        <v>2538</v>
      </c>
      <c r="B2540" s="98">
        <f t="shared" si="157"/>
        <v>15.113570061371998</v>
      </c>
      <c r="C2540" s="98">
        <v>0.08</v>
      </c>
      <c r="D2540" s="2">
        <v>2538</v>
      </c>
      <c r="E2540" s="2">
        <f t="shared" si="158"/>
        <v>80</v>
      </c>
      <c r="F2540" s="2">
        <f t="shared" si="159"/>
        <v>100</v>
      </c>
      <c r="G2540" s="2">
        <f t="shared" si="160"/>
        <v>83</v>
      </c>
    </row>
    <row r="2541" spans="1:7">
      <c r="A2541" s="2">
        <v>2539</v>
      </c>
      <c r="B2541" s="98">
        <f t="shared" si="157"/>
        <v>15.116547224812946</v>
      </c>
      <c r="C2541" s="98">
        <v>0.08</v>
      </c>
      <c r="D2541" s="2">
        <v>2539</v>
      </c>
      <c r="E2541" s="2">
        <f t="shared" si="158"/>
        <v>80</v>
      </c>
      <c r="F2541" s="2">
        <f t="shared" si="159"/>
        <v>100</v>
      </c>
      <c r="G2541" s="2">
        <f t="shared" si="160"/>
        <v>83</v>
      </c>
    </row>
    <row r="2542" spans="1:7">
      <c r="A2542" s="2">
        <v>2540</v>
      </c>
      <c r="B2542" s="98">
        <f t="shared" si="157"/>
        <v>15.119523802024982</v>
      </c>
      <c r="C2542" s="98">
        <v>0.08</v>
      </c>
      <c r="D2542" s="2">
        <v>2540</v>
      </c>
      <c r="E2542" s="2">
        <f t="shared" si="158"/>
        <v>80</v>
      </c>
      <c r="F2542" s="2">
        <f t="shared" si="159"/>
        <v>100</v>
      </c>
      <c r="G2542" s="2">
        <f t="shared" si="160"/>
        <v>83</v>
      </c>
    </row>
    <row r="2543" spans="1:7">
      <c r="A2543" s="2">
        <v>2541</v>
      </c>
      <c r="B2543" s="98">
        <f t="shared" si="157"/>
        <v>15.122499793354271</v>
      </c>
      <c r="C2543" s="98">
        <v>0.08</v>
      </c>
      <c r="D2543" s="2">
        <v>2541</v>
      </c>
      <c r="E2543" s="2">
        <f t="shared" si="158"/>
        <v>80</v>
      </c>
      <c r="F2543" s="2">
        <f t="shared" si="159"/>
        <v>100</v>
      </c>
      <c r="G2543" s="2">
        <f t="shared" si="160"/>
        <v>83</v>
      </c>
    </row>
    <row r="2544" spans="1:7">
      <c r="A2544" s="2">
        <v>2542</v>
      </c>
      <c r="B2544" s="98">
        <f t="shared" si="157"/>
        <v>15.125475199146635</v>
      </c>
      <c r="C2544" s="98">
        <v>0.08</v>
      </c>
      <c r="D2544" s="2">
        <v>2542</v>
      </c>
      <c r="E2544" s="2">
        <f t="shared" si="158"/>
        <v>80</v>
      </c>
      <c r="F2544" s="2">
        <f t="shared" si="159"/>
        <v>100</v>
      </c>
      <c r="G2544" s="2">
        <f t="shared" si="160"/>
        <v>83</v>
      </c>
    </row>
    <row r="2545" spans="1:7">
      <c r="A2545" s="2">
        <v>2543</v>
      </c>
      <c r="B2545" s="98">
        <f t="shared" si="157"/>
        <v>15.128450019747561</v>
      </c>
      <c r="C2545" s="98">
        <v>0.08</v>
      </c>
      <c r="D2545" s="2">
        <v>2543</v>
      </c>
      <c r="E2545" s="2">
        <f t="shared" si="158"/>
        <v>80</v>
      </c>
      <c r="F2545" s="2">
        <f t="shared" si="159"/>
        <v>100</v>
      </c>
      <c r="G2545" s="2">
        <f t="shared" si="160"/>
        <v>83</v>
      </c>
    </row>
    <row r="2546" spans="1:7">
      <c r="A2546" s="2">
        <v>2544</v>
      </c>
      <c r="B2546" s="98">
        <f t="shared" si="157"/>
        <v>15.131424255502189</v>
      </c>
      <c r="C2546" s="98">
        <v>0.08</v>
      </c>
      <c r="D2546" s="2">
        <v>2544</v>
      </c>
      <c r="E2546" s="2">
        <f t="shared" si="158"/>
        <v>80</v>
      </c>
      <c r="F2546" s="2">
        <f t="shared" si="159"/>
        <v>100</v>
      </c>
      <c r="G2546" s="2">
        <f t="shared" si="160"/>
        <v>83</v>
      </c>
    </row>
    <row r="2547" spans="1:7">
      <c r="A2547" s="2">
        <v>2545</v>
      </c>
      <c r="B2547" s="98">
        <f t="shared" si="157"/>
        <v>15.134397906755327</v>
      </c>
      <c r="C2547" s="98">
        <v>0.08</v>
      </c>
      <c r="D2547" s="2">
        <v>2545</v>
      </c>
      <c r="E2547" s="2">
        <f t="shared" si="158"/>
        <v>80</v>
      </c>
      <c r="F2547" s="2">
        <f t="shared" si="159"/>
        <v>100</v>
      </c>
      <c r="G2547" s="2">
        <f t="shared" si="160"/>
        <v>83</v>
      </c>
    </row>
    <row r="2548" spans="1:7">
      <c r="A2548" s="2">
        <v>2546</v>
      </c>
      <c r="B2548" s="98">
        <f t="shared" si="157"/>
        <v>15.137370973851436</v>
      </c>
      <c r="C2548" s="98">
        <v>0.08</v>
      </c>
      <c r="D2548" s="2">
        <v>2546</v>
      </c>
      <c r="E2548" s="2">
        <f t="shared" si="158"/>
        <v>80</v>
      </c>
      <c r="F2548" s="2">
        <f t="shared" si="159"/>
        <v>100</v>
      </c>
      <c r="G2548" s="2">
        <f t="shared" si="160"/>
        <v>83</v>
      </c>
    </row>
    <row r="2549" spans="1:7">
      <c r="A2549" s="2">
        <v>2547</v>
      </c>
      <c r="B2549" s="98">
        <f t="shared" si="157"/>
        <v>15.14034345713465</v>
      </c>
      <c r="C2549" s="98">
        <v>0.08</v>
      </c>
      <c r="D2549" s="2">
        <v>2547</v>
      </c>
      <c r="E2549" s="2">
        <f t="shared" si="158"/>
        <v>80</v>
      </c>
      <c r="F2549" s="2">
        <f t="shared" si="159"/>
        <v>100</v>
      </c>
      <c r="G2549" s="2">
        <f t="shared" si="160"/>
        <v>83</v>
      </c>
    </row>
    <row r="2550" spans="1:7">
      <c r="A2550" s="2">
        <v>2548</v>
      </c>
      <c r="B2550" s="98">
        <f t="shared" si="157"/>
        <v>15.143315356948754</v>
      </c>
      <c r="C2550" s="98">
        <v>0.08</v>
      </c>
      <c r="D2550" s="2">
        <v>2548</v>
      </c>
      <c r="E2550" s="2">
        <f t="shared" si="158"/>
        <v>80</v>
      </c>
      <c r="F2550" s="2">
        <f t="shared" si="159"/>
        <v>100</v>
      </c>
      <c r="G2550" s="2">
        <f t="shared" si="160"/>
        <v>83</v>
      </c>
    </row>
    <row r="2551" spans="1:7">
      <c r="A2551" s="2">
        <v>2549</v>
      </c>
      <c r="B2551" s="98">
        <f t="shared" si="157"/>
        <v>15.146286673637205</v>
      </c>
      <c r="C2551" s="98">
        <v>0.08</v>
      </c>
      <c r="D2551" s="2">
        <v>2549</v>
      </c>
      <c r="E2551" s="2">
        <f t="shared" si="158"/>
        <v>80</v>
      </c>
      <c r="F2551" s="2">
        <f t="shared" si="159"/>
        <v>100</v>
      </c>
      <c r="G2551" s="2">
        <f t="shared" si="160"/>
        <v>83</v>
      </c>
    </row>
    <row r="2552" spans="1:7">
      <c r="A2552" s="2">
        <v>2550</v>
      </c>
      <c r="B2552" s="98">
        <f t="shared" si="157"/>
        <v>15.149257407543116</v>
      </c>
      <c r="C2552" s="98">
        <v>0.08</v>
      </c>
      <c r="D2552" s="2">
        <v>2550</v>
      </c>
      <c r="E2552" s="2">
        <f t="shared" si="158"/>
        <v>80</v>
      </c>
      <c r="F2552" s="2">
        <f t="shared" si="159"/>
        <v>100</v>
      </c>
      <c r="G2552" s="2">
        <f t="shared" si="160"/>
        <v>83</v>
      </c>
    </row>
    <row r="2553" spans="1:7">
      <c r="A2553" s="2">
        <v>2551</v>
      </c>
      <c r="B2553" s="98">
        <f t="shared" si="157"/>
        <v>15.152227559009267</v>
      </c>
      <c r="C2553" s="98">
        <v>0.08</v>
      </c>
      <c r="D2553" s="2">
        <v>2551</v>
      </c>
      <c r="E2553" s="2">
        <f t="shared" si="158"/>
        <v>80</v>
      </c>
      <c r="F2553" s="2">
        <f t="shared" si="159"/>
        <v>100</v>
      </c>
      <c r="G2553" s="2">
        <f t="shared" si="160"/>
        <v>83</v>
      </c>
    </row>
    <row r="2554" spans="1:7">
      <c r="A2554" s="2">
        <v>2552</v>
      </c>
      <c r="B2554" s="98">
        <f t="shared" si="157"/>
        <v>15.155197128378106</v>
      </c>
      <c r="C2554" s="98">
        <v>0.08</v>
      </c>
      <c r="D2554" s="2">
        <v>2552</v>
      </c>
      <c r="E2554" s="2">
        <f t="shared" si="158"/>
        <v>80</v>
      </c>
      <c r="F2554" s="2">
        <f t="shared" si="159"/>
        <v>100</v>
      </c>
      <c r="G2554" s="2">
        <f t="shared" si="160"/>
        <v>83</v>
      </c>
    </row>
    <row r="2555" spans="1:7">
      <c r="A2555" s="2">
        <v>2553</v>
      </c>
      <c r="B2555" s="98">
        <f t="shared" si="157"/>
        <v>15.158166115991737</v>
      </c>
      <c r="C2555" s="98">
        <v>0.08</v>
      </c>
      <c r="D2555" s="2">
        <v>2553</v>
      </c>
      <c r="E2555" s="2">
        <f t="shared" si="158"/>
        <v>80</v>
      </c>
      <c r="F2555" s="2">
        <f t="shared" si="159"/>
        <v>100</v>
      </c>
      <c r="G2555" s="2">
        <f t="shared" si="160"/>
        <v>83</v>
      </c>
    </row>
    <row r="2556" spans="1:7">
      <c r="A2556" s="2">
        <v>2554</v>
      </c>
      <c r="B2556" s="98">
        <f t="shared" si="157"/>
        <v>15.161134522191933</v>
      </c>
      <c r="C2556" s="98">
        <v>0.08</v>
      </c>
      <c r="D2556" s="2">
        <v>2554</v>
      </c>
      <c r="E2556" s="2">
        <f t="shared" si="158"/>
        <v>80</v>
      </c>
      <c r="F2556" s="2">
        <f t="shared" si="159"/>
        <v>100</v>
      </c>
      <c r="G2556" s="2">
        <f t="shared" si="160"/>
        <v>83</v>
      </c>
    </row>
    <row r="2557" spans="1:7">
      <c r="A2557" s="2">
        <v>2555</v>
      </c>
      <c r="B2557" s="98">
        <f t="shared" si="157"/>
        <v>15.164102347320133</v>
      </c>
      <c r="C2557" s="98">
        <v>0.08</v>
      </c>
      <c r="D2557" s="2">
        <v>2555</v>
      </c>
      <c r="E2557" s="2">
        <f t="shared" si="158"/>
        <v>80</v>
      </c>
      <c r="F2557" s="2">
        <f t="shared" si="159"/>
        <v>100</v>
      </c>
      <c r="G2557" s="2">
        <f t="shared" si="160"/>
        <v>83</v>
      </c>
    </row>
    <row r="2558" spans="1:7">
      <c r="A2558" s="2">
        <v>2556</v>
      </c>
      <c r="B2558" s="98">
        <f t="shared" si="157"/>
        <v>15.167069591717446</v>
      </c>
      <c r="C2558" s="98">
        <v>0.08</v>
      </c>
      <c r="D2558" s="2">
        <v>2556</v>
      </c>
      <c r="E2558" s="2">
        <f t="shared" si="158"/>
        <v>80</v>
      </c>
      <c r="F2558" s="2">
        <f t="shared" si="159"/>
        <v>100</v>
      </c>
      <c r="G2558" s="2">
        <f t="shared" si="160"/>
        <v>83</v>
      </c>
    </row>
    <row r="2559" spans="1:7">
      <c r="A2559" s="2">
        <v>2557</v>
      </c>
      <c r="B2559" s="98">
        <f t="shared" si="157"/>
        <v>15.170036255724638</v>
      </c>
      <c r="C2559" s="98">
        <v>0.08</v>
      </c>
      <c r="D2559" s="2">
        <v>2557</v>
      </c>
      <c r="E2559" s="2">
        <f t="shared" si="158"/>
        <v>80</v>
      </c>
      <c r="F2559" s="2">
        <f t="shared" si="159"/>
        <v>100</v>
      </c>
      <c r="G2559" s="2">
        <f t="shared" si="160"/>
        <v>83</v>
      </c>
    </row>
    <row r="2560" spans="1:7">
      <c r="A2560" s="2">
        <v>2558</v>
      </c>
      <c r="B2560" s="98">
        <f t="shared" si="157"/>
        <v>15.173002339682149</v>
      </c>
      <c r="C2560" s="98">
        <v>0.08</v>
      </c>
      <c r="D2560" s="2">
        <v>2558</v>
      </c>
      <c r="E2560" s="2">
        <f t="shared" si="158"/>
        <v>80</v>
      </c>
      <c r="F2560" s="2">
        <f t="shared" si="159"/>
        <v>100</v>
      </c>
      <c r="G2560" s="2">
        <f t="shared" si="160"/>
        <v>83</v>
      </c>
    </row>
    <row r="2561" spans="1:7">
      <c r="A2561" s="2">
        <v>2559</v>
      </c>
      <c r="B2561" s="98">
        <f t="shared" si="157"/>
        <v>15.175967843930085</v>
      </c>
      <c r="C2561" s="98">
        <v>0.08</v>
      </c>
      <c r="D2561" s="2">
        <v>2559</v>
      </c>
      <c r="E2561" s="2">
        <f t="shared" si="158"/>
        <v>80</v>
      </c>
      <c r="F2561" s="2">
        <f t="shared" si="159"/>
        <v>100</v>
      </c>
      <c r="G2561" s="2">
        <f t="shared" si="160"/>
        <v>83</v>
      </c>
    </row>
    <row r="2562" spans="1:7">
      <c r="A2562" s="2">
        <v>2560</v>
      </c>
      <c r="B2562" s="98">
        <f t="shared" si="157"/>
        <v>15.17893276880822</v>
      </c>
      <c r="C2562" s="98">
        <v>0.08</v>
      </c>
      <c r="D2562" s="2">
        <v>2560</v>
      </c>
      <c r="E2562" s="2">
        <f t="shared" si="158"/>
        <v>80</v>
      </c>
      <c r="F2562" s="2">
        <f t="shared" si="159"/>
        <v>100</v>
      </c>
      <c r="G2562" s="2">
        <f t="shared" si="160"/>
        <v>83</v>
      </c>
    </row>
    <row r="2563" spans="1:7">
      <c r="A2563" s="2">
        <v>2561</v>
      </c>
      <c r="B2563" s="98">
        <f t="shared" ref="B2563:B2626" si="161">0.3*SQRT(A2563)</f>
        <v>15.181897114655992</v>
      </c>
      <c r="C2563" s="98">
        <v>0.08</v>
      </c>
      <c r="D2563" s="2">
        <v>2561</v>
      </c>
      <c r="E2563" s="2">
        <f t="shared" ref="E2563:E2626" si="162">IF(A2563&lt;0.4,15,IF(A2563&lt;3,20,IF(A2563&lt;15,25,IF(A2563&lt;43,32,IF(A2563&lt;100,40,IF(A2563&lt;450,50,IF(A2563&lt;1300,65,IF(A2563&lt;3500,80,IF(A2563&lt;12000,100)))))))))</f>
        <v>80</v>
      </c>
      <c r="F2563" s="2">
        <f t="shared" si="159"/>
        <v>100</v>
      </c>
      <c r="G2563" s="2">
        <f t="shared" si="160"/>
        <v>83</v>
      </c>
    </row>
    <row r="2564" spans="1:7">
      <c r="A2564" s="2">
        <v>2562</v>
      </c>
      <c r="B2564" s="98">
        <f t="shared" si="161"/>
        <v>15.184860881812517</v>
      </c>
      <c r="C2564" s="98">
        <v>0.08</v>
      </c>
      <c r="D2564" s="2">
        <v>2562</v>
      </c>
      <c r="E2564" s="2">
        <f t="shared" si="162"/>
        <v>80</v>
      </c>
      <c r="F2564" s="2">
        <f t="shared" ref="F2564:F2627" si="163">IF(G2564&lt;15,15,IF(G2564&lt;20,20,IF(G2564&lt;=25,25,IF(G2564&lt;=32,32,IF(G2564&lt;=40,40,IF(G2564&lt;=50,50,IF(G2564&lt;=65,65,IF(G2564&lt;=80,80,IF(G2564&lt;=100,100)))))))))</f>
        <v>100</v>
      </c>
      <c r="G2564" s="2">
        <f t="shared" si="160"/>
        <v>83</v>
      </c>
    </row>
    <row r="2565" spans="1:7">
      <c r="A2565" s="2">
        <v>2563</v>
      </c>
      <c r="B2565" s="98">
        <f t="shared" si="161"/>
        <v>15.187824070616566</v>
      </c>
      <c r="C2565" s="98">
        <v>0.08</v>
      </c>
      <c r="D2565" s="2">
        <v>2563</v>
      </c>
      <c r="E2565" s="2">
        <f t="shared" si="162"/>
        <v>80</v>
      </c>
      <c r="F2565" s="2">
        <f t="shared" si="163"/>
        <v>100</v>
      </c>
      <c r="G2565" s="2">
        <f t="shared" si="160"/>
        <v>83</v>
      </c>
    </row>
    <row r="2566" spans="1:7">
      <c r="A2566" s="2">
        <v>2564</v>
      </c>
      <c r="B2566" s="98">
        <f t="shared" si="161"/>
        <v>15.190786681406596</v>
      </c>
      <c r="C2566" s="98">
        <v>0.08</v>
      </c>
      <c r="D2566" s="2">
        <v>2564</v>
      </c>
      <c r="E2566" s="2">
        <f t="shared" si="162"/>
        <v>80</v>
      </c>
      <c r="F2566" s="2">
        <f t="shared" si="163"/>
        <v>100</v>
      </c>
      <c r="G2566" s="2">
        <f t="shared" si="160"/>
        <v>83</v>
      </c>
    </row>
    <row r="2567" spans="1:7">
      <c r="A2567" s="2">
        <v>2565</v>
      </c>
      <c r="B2567" s="98">
        <f t="shared" si="161"/>
        <v>15.193748714520719</v>
      </c>
      <c r="C2567" s="98">
        <v>0.08</v>
      </c>
      <c r="D2567" s="2">
        <v>2565</v>
      </c>
      <c r="E2567" s="2">
        <f t="shared" si="162"/>
        <v>80</v>
      </c>
      <c r="F2567" s="2">
        <f t="shared" si="163"/>
        <v>100</v>
      </c>
      <c r="G2567" s="2">
        <f t="shared" si="160"/>
        <v>83</v>
      </c>
    </row>
    <row r="2568" spans="1:7">
      <c r="A2568" s="2">
        <v>2566</v>
      </c>
      <c r="B2568" s="98">
        <f t="shared" si="161"/>
        <v>15.196710170296726</v>
      </c>
      <c r="C2568" s="98">
        <v>0.08</v>
      </c>
      <c r="D2568" s="2">
        <v>2566</v>
      </c>
      <c r="E2568" s="2">
        <f t="shared" si="162"/>
        <v>80</v>
      </c>
      <c r="F2568" s="2">
        <f t="shared" si="163"/>
        <v>100</v>
      </c>
      <c r="G2568" s="2">
        <f t="shared" si="160"/>
        <v>83</v>
      </c>
    </row>
    <row r="2569" spans="1:7">
      <c r="A2569" s="2">
        <v>2567</v>
      </c>
      <c r="B2569" s="98">
        <f t="shared" si="161"/>
        <v>15.19967104907208</v>
      </c>
      <c r="C2569" s="98">
        <v>0.08</v>
      </c>
      <c r="D2569" s="2">
        <v>2567</v>
      </c>
      <c r="E2569" s="2">
        <f t="shared" si="162"/>
        <v>80</v>
      </c>
      <c r="F2569" s="2">
        <f t="shared" si="163"/>
        <v>100</v>
      </c>
      <c r="G2569" s="2">
        <f t="shared" si="160"/>
        <v>83</v>
      </c>
    </row>
    <row r="2570" spans="1:7">
      <c r="A2570" s="2">
        <v>2568</v>
      </c>
      <c r="B2570" s="98">
        <f t="shared" si="161"/>
        <v>15.202631351183912</v>
      </c>
      <c r="C2570" s="98">
        <v>0.08</v>
      </c>
      <c r="D2570" s="2">
        <v>2568</v>
      </c>
      <c r="E2570" s="2">
        <f t="shared" si="162"/>
        <v>80</v>
      </c>
      <c r="F2570" s="2">
        <f t="shared" si="163"/>
        <v>100</v>
      </c>
      <c r="G2570" s="2">
        <f t="shared" si="160"/>
        <v>83</v>
      </c>
    </row>
    <row r="2571" spans="1:7">
      <c r="A2571" s="2">
        <v>2569</v>
      </c>
      <c r="B2571" s="98">
        <f t="shared" si="161"/>
        <v>15.205591076969023</v>
      </c>
      <c r="C2571" s="98">
        <v>0.08</v>
      </c>
      <c r="D2571" s="2">
        <v>2569</v>
      </c>
      <c r="E2571" s="2">
        <f t="shared" si="162"/>
        <v>80</v>
      </c>
      <c r="F2571" s="2">
        <f t="shared" si="163"/>
        <v>100</v>
      </c>
      <c r="G2571" s="2">
        <f t="shared" si="160"/>
        <v>83</v>
      </c>
    </row>
    <row r="2572" spans="1:7">
      <c r="A2572" s="2">
        <v>2570</v>
      </c>
      <c r="B2572" s="98">
        <f t="shared" si="161"/>
        <v>15.20855022676389</v>
      </c>
      <c r="C2572" s="98">
        <v>0.08</v>
      </c>
      <c r="D2572" s="2">
        <v>2570</v>
      </c>
      <c r="E2572" s="2">
        <f t="shared" si="162"/>
        <v>80</v>
      </c>
      <c r="F2572" s="2">
        <f t="shared" si="163"/>
        <v>100</v>
      </c>
      <c r="G2572" s="2">
        <f t="shared" si="160"/>
        <v>83</v>
      </c>
    </row>
    <row r="2573" spans="1:7">
      <c r="A2573" s="2">
        <v>2571</v>
      </c>
      <c r="B2573" s="98">
        <f t="shared" si="161"/>
        <v>15.21150880090466</v>
      </c>
      <c r="C2573" s="98">
        <v>0.08</v>
      </c>
      <c r="D2573" s="2">
        <v>2571</v>
      </c>
      <c r="E2573" s="2">
        <f t="shared" si="162"/>
        <v>80</v>
      </c>
      <c r="F2573" s="2">
        <f t="shared" si="163"/>
        <v>100</v>
      </c>
      <c r="G2573" s="2">
        <f t="shared" si="160"/>
        <v>83</v>
      </c>
    </row>
    <row r="2574" spans="1:7">
      <c r="A2574" s="2">
        <v>2572</v>
      </c>
      <c r="B2574" s="98">
        <f t="shared" si="161"/>
        <v>15.214466799727159</v>
      </c>
      <c r="C2574" s="98">
        <v>0.08</v>
      </c>
      <c r="D2574" s="2">
        <v>2572</v>
      </c>
      <c r="E2574" s="2">
        <f t="shared" si="162"/>
        <v>80</v>
      </c>
      <c r="F2574" s="2">
        <f t="shared" si="163"/>
        <v>100</v>
      </c>
      <c r="G2574" s="2">
        <f t="shared" si="160"/>
        <v>83</v>
      </c>
    </row>
    <row r="2575" spans="1:7">
      <c r="A2575" s="2">
        <v>2573</v>
      </c>
      <c r="B2575" s="98">
        <f t="shared" si="161"/>
        <v>15.217424223566878</v>
      </c>
      <c r="C2575" s="98">
        <v>0.08</v>
      </c>
      <c r="D2575" s="2">
        <v>2573</v>
      </c>
      <c r="E2575" s="2">
        <f t="shared" si="162"/>
        <v>80</v>
      </c>
      <c r="F2575" s="2">
        <f t="shared" si="163"/>
        <v>100</v>
      </c>
      <c r="G2575" s="2">
        <f t="shared" si="160"/>
        <v>83</v>
      </c>
    </row>
    <row r="2576" spans="1:7">
      <c r="A2576" s="2">
        <v>2574</v>
      </c>
      <c r="B2576" s="98">
        <f t="shared" si="161"/>
        <v>15.220381072758986</v>
      </c>
      <c r="C2576" s="98">
        <v>0.08</v>
      </c>
      <c r="D2576" s="2">
        <v>2574</v>
      </c>
      <c r="E2576" s="2">
        <f t="shared" si="162"/>
        <v>80</v>
      </c>
      <c r="F2576" s="2">
        <f t="shared" si="163"/>
        <v>100</v>
      </c>
      <c r="G2576" s="2">
        <f t="shared" si="160"/>
        <v>83</v>
      </c>
    </row>
    <row r="2577" spans="1:7">
      <c r="A2577" s="2">
        <v>2575</v>
      </c>
      <c r="B2577" s="98">
        <f t="shared" si="161"/>
        <v>15.223337347638328</v>
      </c>
      <c r="C2577" s="98">
        <v>0.08</v>
      </c>
      <c r="D2577" s="2">
        <v>2575</v>
      </c>
      <c r="E2577" s="2">
        <f t="shared" si="162"/>
        <v>80</v>
      </c>
      <c r="F2577" s="2">
        <f t="shared" si="163"/>
        <v>100</v>
      </c>
      <c r="G2577" s="2">
        <f t="shared" si="160"/>
        <v>83</v>
      </c>
    </row>
    <row r="2578" spans="1:7">
      <c r="A2578" s="2">
        <v>2576</v>
      </c>
      <c r="B2578" s="98">
        <f t="shared" si="161"/>
        <v>15.226293048539423</v>
      </c>
      <c r="C2578" s="98">
        <v>0.08</v>
      </c>
      <c r="D2578" s="2">
        <v>2576</v>
      </c>
      <c r="E2578" s="2">
        <f t="shared" si="162"/>
        <v>80</v>
      </c>
      <c r="F2578" s="2">
        <f t="shared" si="163"/>
        <v>100</v>
      </c>
      <c r="G2578" s="2">
        <f t="shared" si="160"/>
        <v>83</v>
      </c>
    </row>
    <row r="2579" spans="1:7">
      <c r="A2579" s="2">
        <v>2577</v>
      </c>
      <c r="B2579" s="98">
        <f t="shared" si="161"/>
        <v>15.229248175796466</v>
      </c>
      <c r="C2579" s="98">
        <v>0.08</v>
      </c>
      <c r="D2579" s="2">
        <v>2577</v>
      </c>
      <c r="E2579" s="2">
        <f t="shared" si="162"/>
        <v>80</v>
      </c>
      <c r="F2579" s="2">
        <f t="shared" si="163"/>
        <v>100</v>
      </c>
      <c r="G2579" s="2">
        <f t="shared" si="160"/>
        <v>83</v>
      </c>
    </row>
    <row r="2580" spans="1:7">
      <c r="A2580" s="2">
        <v>2578</v>
      </c>
      <c r="B2580" s="98">
        <f t="shared" si="161"/>
        <v>15.232202729743324</v>
      </c>
      <c r="C2580" s="98">
        <v>0.08</v>
      </c>
      <c r="D2580" s="2">
        <v>2578</v>
      </c>
      <c r="E2580" s="2">
        <f t="shared" si="162"/>
        <v>80</v>
      </c>
      <c r="F2580" s="2">
        <f t="shared" si="163"/>
        <v>100</v>
      </c>
      <c r="G2580" s="2">
        <f t="shared" si="160"/>
        <v>83</v>
      </c>
    </row>
    <row r="2581" spans="1:7">
      <c r="A2581" s="2">
        <v>2579</v>
      </c>
      <c r="B2581" s="98">
        <f t="shared" si="161"/>
        <v>15.235156710713547</v>
      </c>
      <c r="C2581" s="98">
        <v>0.08</v>
      </c>
      <c r="D2581" s="2">
        <v>2579</v>
      </c>
      <c r="E2581" s="2">
        <f t="shared" si="162"/>
        <v>80</v>
      </c>
      <c r="F2581" s="2">
        <f t="shared" si="163"/>
        <v>100</v>
      </c>
      <c r="G2581" s="2">
        <f t="shared" si="160"/>
        <v>83</v>
      </c>
    </row>
    <row r="2582" spans="1:7">
      <c r="A2582" s="2">
        <v>2580</v>
      </c>
      <c r="B2582" s="98">
        <f t="shared" si="161"/>
        <v>15.238110119040353</v>
      </c>
      <c r="C2582" s="98">
        <v>0.08</v>
      </c>
      <c r="D2582" s="2">
        <v>2580</v>
      </c>
      <c r="E2582" s="2">
        <f t="shared" si="162"/>
        <v>80</v>
      </c>
      <c r="F2582" s="2">
        <f t="shared" si="163"/>
        <v>100</v>
      </c>
      <c r="G2582" s="2">
        <f t="shared" si="160"/>
        <v>83</v>
      </c>
    </row>
    <row r="2583" spans="1:7">
      <c r="A2583" s="2">
        <v>2581</v>
      </c>
      <c r="B2583" s="98">
        <f t="shared" si="161"/>
        <v>15.241062955056645</v>
      </c>
      <c r="C2583" s="98">
        <v>0.08</v>
      </c>
      <c r="D2583" s="2">
        <v>2581</v>
      </c>
      <c r="E2583" s="2">
        <f t="shared" si="162"/>
        <v>80</v>
      </c>
      <c r="F2583" s="2">
        <f t="shared" si="163"/>
        <v>100</v>
      </c>
      <c r="G2583" s="2">
        <f t="shared" si="160"/>
        <v>83</v>
      </c>
    </row>
    <row r="2584" spans="1:7">
      <c r="A2584" s="2">
        <v>2582</v>
      </c>
      <c r="B2584" s="98">
        <f t="shared" si="161"/>
        <v>15.244015219095001</v>
      </c>
      <c r="C2584" s="98">
        <v>0.08</v>
      </c>
      <c r="D2584" s="2">
        <v>2582</v>
      </c>
      <c r="E2584" s="2">
        <f t="shared" si="162"/>
        <v>80</v>
      </c>
      <c r="F2584" s="2">
        <f t="shared" si="163"/>
        <v>100</v>
      </c>
      <c r="G2584" s="2">
        <f t="shared" si="160"/>
        <v>83</v>
      </c>
    </row>
    <row r="2585" spans="1:7">
      <c r="A2585" s="2">
        <v>2583</v>
      </c>
      <c r="B2585" s="98">
        <f t="shared" si="161"/>
        <v>15.246966911487673</v>
      </c>
      <c r="C2585" s="98">
        <v>0.08</v>
      </c>
      <c r="D2585" s="2">
        <v>2583</v>
      </c>
      <c r="E2585" s="2">
        <f t="shared" si="162"/>
        <v>80</v>
      </c>
      <c r="F2585" s="2">
        <f t="shared" si="163"/>
        <v>100</v>
      </c>
      <c r="G2585" s="2">
        <f t="shared" si="160"/>
        <v>83</v>
      </c>
    </row>
    <row r="2586" spans="1:7">
      <c r="A2586" s="2">
        <v>2584</v>
      </c>
      <c r="B2586" s="98">
        <f t="shared" si="161"/>
        <v>15.249918032566601</v>
      </c>
      <c r="C2586" s="98">
        <v>0.08</v>
      </c>
      <c r="D2586" s="2">
        <v>2584</v>
      </c>
      <c r="E2586" s="2">
        <f t="shared" si="162"/>
        <v>80</v>
      </c>
      <c r="F2586" s="2">
        <f t="shared" si="163"/>
        <v>100</v>
      </c>
      <c r="G2586" s="2">
        <f t="shared" si="160"/>
        <v>83</v>
      </c>
    </row>
    <row r="2587" spans="1:7">
      <c r="A2587" s="2">
        <v>2585</v>
      </c>
      <c r="B2587" s="98">
        <f t="shared" si="161"/>
        <v>15.252868582663393</v>
      </c>
      <c r="C2587" s="98">
        <v>0.08</v>
      </c>
      <c r="D2587" s="2">
        <v>2585</v>
      </c>
      <c r="E2587" s="2">
        <f t="shared" si="162"/>
        <v>80</v>
      </c>
      <c r="F2587" s="2">
        <f t="shared" si="163"/>
        <v>100</v>
      </c>
      <c r="G2587" s="2">
        <f t="shared" si="160"/>
        <v>83</v>
      </c>
    </row>
    <row r="2588" spans="1:7">
      <c r="A2588" s="2">
        <v>2586</v>
      </c>
      <c r="B2588" s="98">
        <f t="shared" si="161"/>
        <v>15.255818562109344</v>
      </c>
      <c r="C2588" s="98">
        <v>0.08</v>
      </c>
      <c r="D2588" s="2">
        <v>2586</v>
      </c>
      <c r="E2588" s="2">
        <f t="shared" si="162"/>
        <v>80</v>
      </c>
      <c r="F2588" s="2">
        <f t="shared" si="163"/>
        <v>100</v>
      </c>
      <c r="G2588" s="2">
        <f t="shared" si="160"/>
        <v>83</v>
      </c>
    </row>
    <row r="2589" spans="1:7">
      <c r="A2589" s="2">
        <v>2587</v>
      </c>
      <c r="B2589" s="98">
        <f t="shared" si="161"/>
        <v>15.258767971235423</v>
      </c>
      <c r="C2589" s="98">
        <v>0.08</v>
      </c>
      <c r="D2589" s="2">
        <v>2587</v>
      </c>
      <c r="E2589" s="2">
        <f t="shared" si="162"/>
        <v>80</v>
      </c>
      <c r="F2589" s="2">
        <f t="shared" si="163"/>
        <v>100</v>
      </c>
      <c r="G2589" s="2">
        <f t="shared" si="160"/>
        <v>83</v>
      </c>
    </row>
    <row r="2590" spans="1:7">
      <c r="A2590" s="2">
        <v>2588</v>
      </c>
      <c r="B2590" s="98">
        <f t="shared" si="161"/>
        <v>15.261716810372285</v>
      </c>
      <c r="C2590" s="98">
        <v>0.08</v>
      </c>
      <c r="D2590" s="2">
        <v>2588</v>
      </c>
      <c r="E2590" s="2">
        <f t="shared" si="162"/>
        <v>80</v>
      </c>
      <c r="F2590" s="2">
        <f t="shared" si="163"/>
        <v>100</v>
      </c>
      <c r="G2590" s="2">
        <f t="shared" si="160"/>
        <v>83</v>
      </c>
    </row>
    <row r="2591" spans="1:7">
      <c r="A2591" s="2">
        <v>2589</v>
      </c>
      <c r="B2591" s="98">
        <f t="shared" si="161"/>
        <v>15.264665079850261</v>
      </c>
      <c r="C2591" s="98">
        <v>0.08</v>
      </c>
      <c r="D2591" s="2">
        <v>2589</v>
      </c>
      <c r="E2591" s="2">
        <f t="shared" si="162"/>
        <v>80</v>
      </c>
      <c r="F2591" s="2">
        <f t="shared" si="163"/>
        <v>100</v>
      </c>
      <c r="G2591" s="2">
        <f t="shared" si="160"/>
        <v>83</v>
      </c>
    </row>
    <row r="2592" spans="1:7">
      <c r="A2592" s="2">
        <v>2590</v>
      </c>
      <c r="B2592" s="98">
        <f t="shared" si="161"/>
        <v>15.267612779999368</v>
      </c>
      <c r="C2592" s="98">
        <v>0.08</v>
      </c>
      <c r="D2592" s="2">
        <v>2590</v>
      </c>
      <c r="E2592" s="2">
        <f t="shared" si="162"/>
        <v>80</v>
      </c>
      <c r="F2592" s="2">
        <f t="shared" si="163"/>
        <v>100</v>
      </c>
      <c r="G2592" s="2">
        <f t="shared" si="160"/>
        <v>83</v>
      </c>
    </row>
    <row r="2593" spans="1:7">
      <c r="A2593" s="2">
        <v>2591</v>
      </c>
      <c r="B2593" s="98">
        <f t="shared" si="161"/>
        <v>15.270559911149295</v>
      </c>
      <c r="C2593" s="98">
        <v>0.08</v>
      </c>
      <c r="D2593" s="2">
        <v>2591</v>
      </c>
      <c r="E2593" s="2">
        <f t="shared" si="162"/>
        <v>80</v>
      </c>
      <c r="F2593" s="2">
        <f t="shared" si="163"/>
        <v>100</v>
      </c>
      <c r="G2593" s="2">
        <f t="shared" si="160"/>
        <v>83</v>
      </c>
    </row>
    <row r="2594" spans="1:7">
      <c r="A2594" s="2">
        <v>2592</v>
      </c>
      <c r="B2594" s="98">
        <f t="shared" si="161"/>
        <v>15.273506473629425</v>
      </c>
      <c r="C2594" s="98">
        <v>0.08</v>
      </c>
      <c r="D2594" s="2">
        <v>2592</v>
      </c>
      <c r="E2594" s="2">
        <f t="shared" si="162"/>
        <v>80</v>
      </c>
      <c r="F2594" s="2">
        <f t="shared" si="163"/>
        <v>100</v>
      </c>
      <c r="G2594" s="2">
        <f t="shared" si="160"/>
        <v>83</v>
      </c>
    </row>
    <row r="2595" spans="1:7">
      <c r="A2595" s="2">
        <v>2593</v>
      </c>
      <c r="B2595" s="98">
        <f t="shared" si="161"/>
        <v>15.276452467768818</v>
      </c>
      <c r="C2595" s="98">
        <v>0.08</v>
      </c>
      <c r="D2595" s="2">
        <v>2593</v>
      </c>
      <c r="E2595" s="2">
        <f t="shared" si="162"/>
        <v>80</v>
      </c>
      <c r="F2595" s="2">
        <f t="shared" si="163"/>
        <v>100</v>
      </c>
      <c r="G2595" s="2">
        <f t="shared" si="160"/>
        <v>83</v>
      </c>
    </row>
    <row r="2596" spans="1:7">
      <c r="A2596" s="2">
        <v>2594</v>
      </c>
      <c r="B2596" s="98">
        <f t="shared" si="161"/>
        <v>15.279397893896212</v>
      </c>
      <c r="C2596" s="98">
        <v>0.08</v>
      </c>
      <c r="D2596" s="2">
        <v>2594</v>
      </c>
      <c r="E2596" s="2">
        <f t="shared" si="162"/>
        <v>80</v>
      </c>
      <c r="F2596" s="2">
        <f t="shared" si="163"/>
        <v>100</v>
      </c>
      <c r="G2596" s="2">
        <f t="shared" si="160"/>
        <v>83</v>
      </c>
    </row>
    <row r="2597" spans="1:7">
      <c r="A2597" s="2">
        <v>2595</v>
      </c>
      <c r="B2597" s="98">
        <f t="shared" si="161"/>
        <v>15.282342752340034</v>
      </c>
      <c r="C2597" s="98">
        <v>0.08</v>
      </c>
      <c r="D2597" s="2">
        <v>2595</v>
      </c>
      <c r="E2597" s="2">
        <f t="shared" si="162"/>
        <v>80</v>
      </c>
      <c r="F2597" s="2">
        <f t="shared" si="163"/>
        <v>100</v>
      </c>
      <c r="G2597" s="2">
        <f t="shared" si="160"/>
        <v>83</v>
      </c>
    </row>
    <row r="2598" spans="1:7">
      <c r="A2598" s="2">
        <v>2596</v>
      </c>
      <c r="B2598" s="98">
        <f t="shared" si="161"/>
        <v>15.285287043428395</v>
      </c>
      <c r="C2598" s="98">
        <v>0.08</v>
      </c>
      <c r="D2598" s="2">
        <v>2596</v>
      </c>
      <c r="E2598" s="2">
        <f t="shared" si="162"/>
        <v>80</v>
      </c>
      <c r="F2598" s="2">
        <f t="shared" si="163"/>
        <v>100</v>
      </c>
      <c r="G2598" s="2">
        <f t="shared" si="160"/>
        <v>83</v>
      </c>
    </row>
    <row r="2599" spans="1:7">
      <c r="A2599" s="2">
        <v>2597</v>
      </c>
      <c r="B2599" s="98">
        <f t="shared" si="161"/>
        <v>15.288230767489088</v>
      </c>
      <c r="C2599" s="98">
        <v>0.08</v>
      </c>
      <c r="D2599" s="2">
        <v>2597</v>
      </c>
      <c r="E2599" s="2">
        <f t="shared" si="162"/>
        <v>80</v>
      </c>
      <c r="F2599" s="2">
        <f t="shared" si="163"/>
        <v>100</v>
      </c>
      <c r="G2599" s="2">
        <f t="shared" si="160"/>
        <v>83</v>
      </c>
    </row>
    <row r="2600" spans="1:7">
      <c r="A2600" s="2">
        <v>2598</v>
      </c>
      <c r="B2600" s="98">
        <f t="shared" si="161"/>
        <v>15.291173924849589</v>
      </c>
      <c r="C2600" s="98">
        <v>0.08</v>
      </c>
      <c r="D2600" s="2">
        <v>2598</v>
      </c>
      <c r="E2600" s="2">
        <f t="shared" si="162"/>
        <v>80</v>
      </c>
      <c r="F2600" s="2">
        <f t="shared" si="163"/>
        <v>100</v>
      </c>
      <c r="G2600" s="2">
        <f t="shared" si="160"/>
        <v>83</v>
      </c>
    </row>
    <row r="2601" spans="1:7">
      <c r="A2601" s="2">
        <v>2599</v>
      </c>
      <c r="B2601" s="98">
        <f t="shared" si="161"/>
        <v>15.294116515837063</v>
      </c>
      <c r="C2601" s="98">
        <v>0.08</v>
      </c>
      <c r="D2601" s="2">
        <v>2599</v>
      </c>
      <c r="E2601" s="2">
        <f t="shared" si="162"/>
        <v>80</v>
      </c>
      <c r="F2601" s="2">
        <f t="shared" si="163"/>
        <v>100</v>
      </c>
      <c r="G2601" s="2">
        <f t="shared" si="160"/>
        <v>83</v>
      </c>
    </row>
    <row r="2602" spans="1:7">
      <c r="A2602" s="2">
        <v>2600</v>
      </c>
      <c r="B2602" s="98">
        <f t="shared" si="161"/>
        <v>15.297058540778353</v>
      </c>
      <c r="C2602" s="98">
        <v>0.08</v>
      </c>
      <c r="D2602" s="2">
        <v>2600</v>
      </c>
      <c r="E2602" s="2">
        <f t="shared" si="162"/>
        <v>80</v>
      </c>
      <c r="F2602" s="2">
        <f t="shared" si="163"/>
        <v>100</v>
      </c>
      <c r="G2602" s="2">
        <f t="shared" si="160"/>
        <v>83</v>
      </c>
    </row>
    <row r="2603" spans="1:7">
      <c r="A2603" s="2">
        <v>2601</v>
      </c>
      <c r="B2603" s="98">
        <f t="shared" si="161"/>
        <v>15.299999999999999</v>
      </c>
      <c r="C2603" s="98">
        <v>0.08</v>
      </c>
      <c r="D2603" s="2">
        <v>2601</v>
      </c>
      <c r="E2603" s="2">
        <f t="shared" si="162"/>
        <v>80</v>
      </c>
      <c r="F2603" s="2">
        <f t="shared" si="163"/>
        <v>100</v>
      </c>
      <c r="G2603" s="2">
        <f t="shared" ref="G2603:G2666" si="164">ROUNDUP(1000*((B2603/1000)/(55.934*C2603^0.571))^(1/2.714),0)</f>
        <v>83</v>
      </c>
    </row>
    <row r="2604" spans="1:7">
      <c r="A2604" s="2">
        <v>2602</v>
      </c>
      <c r="B2604" s="98">
        <f t="shared" si="161"/>
        <v>15.302940893828218</v>
      </c>
      <c r="C2604" s="98">
        <v>0.08</v>
      </c>
      <c r="D2604" s="2">
        <v>2602</v>
      </c>
      <c r="E2604" s="2">
        <f t="shared" si="162"/>
        <v>80</v>
      </c>
      <c r="F2604" s="2">
        <f t="shared" si="163"/>
        <v>100</v>
      </c>
      <c r="G2604" s="2">
        <f t="shared" si="164"/>
        <v>83</v>
      </c>
    </row>
    <row r="2605" spans="1:7">
      <c r="A2605" s="2">
        <v>2603</v>
      </c>
      <c r="B2605" s="98">
        <f t="shared" si="161"/>
        <v>15.305881222588917</v>
      </c>
      <c r="C2605" s="98">
        <v>0.08</v>
      </c>
      <c r="D2605" s="2">
        <v>2603</v>
      </c>
      <c r="E2605" s="2">
        <f t="shared" si="162"/>
        <v>80</v>
      </c>
      <c r="F2605" s="2">
        <f t="shared" si="163"/>
        <v>100</v>
      </c>
      <c r="G2605" s="2">
        <f t="shared" si="164"/>
        <v>83</v>
      </c>
    </row>
    <row r="2606" spans="1:7">
      <c r="A2606" s="2">
        <v>2604</v>
      </c>
      <c r="B2606" s="98">
        <f t="shared" si="161"/>
        <v>15.308820986607687</v>
      </c>
      <c r="C2606" s="98">
        <v>0.08</v>
      </c>
      <c r="D2606" s="2">
        <v>2604</v>
      </c>
      <c r="E2606" s="2">
        <f t="shared" si="162"/>
        <v>80</v>
      </c>
      <c r="F2606" s="2">
        <f t="shared" si="163"/>
        <v>100</v>
      </c>
      <c r="G2606" s="2">
        <f t="shared" si="164"/>
        <v>83</v>
      </c>
    </row>
    <row r="2607" spans="1:7">
      <c r="A2607" s="2">
        <v>2605</v>
      </c>
      <c r="B2607" s="98">
        <f t="shared" si="161"/>
        <v>15.311760186209813</v>
      </c>
      <c r="C2607" s="98">
        <v>0.08</v>
      </c>
      <c r="D2607" s="2">
        <v>2605</v>
      </c>
      <c r="E2607" s="2">
        <f t="shared" si="162"/>
        <v>80</v>
      </c>
      <c r="F2607" s="2">
        <f t="shared" si="163"/>
        <v>100</v>
      </c>
      <c r="G2607" s="2">
        <f t="shared" si="164"/>
        <v>83</v>
      </c>
    </row>
    <row r="2608" spans="1:7">
      <c r="A2608" s="2">
        <v>2606</v>
      </c>
      <c r="B2608" s="98">
        <f t="shared" si="161"/>
        <v>15.314698821720262</v>
      </c>
      <c r="C2608" s="98">
        <v>0.08</v>
      </c>
      <c r="D2608" s="2">
        <v>2606</v>
      </c>
      <c r="E2608" s="2">
        <f t="shared" si="162"/>
        <v>80</v>
      </c>
      <c r="F2608" s="2">
        <f t="shared" si="163"/>
        <v>100</v>
      </c>
      <c r="G2608" s="2">
        <f t="shared" si="164"/>
        <v>83</v>
      </c>
    </row>
    <row r="2609" spans="1:7">
      <c r="A2609" s="2">
        <v>2607</v>
      </c>
      <c r="B2609" s="98">
        <f t="shared" si="161"/>
        <v>15.317636893463691</v>
      </c>
      <c r="C2609" s="98">
        <v>0.08</v>
      </c>
      <c r="D2609" s="2">
        <v>2607</v>
      </c>
      <c r="E2609" s="2">
        <f t="shared" si="162"/>
        <v>80</v>
      </c>
      <c r="F2609" s="2">
        <f t="shared" si="163"/>
        <v>100</v>
      </c>
      <c r="G2609" s="2">
        <f t="shared" si="164"/>
        <v>83</v>
      </c>
    </row>
    <row r="2610" spans="1:7">
      <c r="A2610" s="2">
        <v>2608</v>
      </c>
      <c r="B2610" s="98">
        <f t="shared" si="161"/>
        <v>15.320574401764445</v>
      </c>
      <c r="C2610" s="98">
        <v>0.08</v>
      </c>
      <c r="D2610" s="2">
        <v>2608</v>
      </c>
      <c r="E2610" s="2">
        <f t="shared" si="162"/>
        <v>80</v>
      </c>
      <c r="F2610" s="2">
        <f t="shared" si="163"/>
        <v>100</v>
      </c>
      <c r="G2610" s="2">
        <f t="shared" si="164"/>
        <v>83</v>
      </c>
    </row>
    <row r="2611" spans="1:7">
      <c r="A2611" s="2">
        <v>2609</v>
      </c>
      <c r="B2611" s="98">
        <f t="shared" si="161"/>
        <v>15.32351134694656</v>
      </c>
      <c r="C2611" s="98">
        <v>0.08</v>
      </c>
      <c r="D2611" s="2">
        <v>2609</v>
      </c>
      <c r="E2611" s="2">
        <f t="shared" si="162"/>
        <v>80</v>
      </c>
      <c r="F2611" s="2">
        <f t="shared" si="163"/>
        <v>100</v>
      </c>
      <c r="G2611" s="2">
        <f t="shared" si="164"/>
        <v>83</v>
      </c>
    </row>
    <row r="2612" spans="1:7">
      <c r="A2612" s="2">
        <v>2610</v>
      </c>
      <c r="B2612" s="98">
        <f t="shared" si="161"/>
        <v>15.326447729333761</v>
      </c>
      <c r="C2612" s="98">
        <v>0.08</v>
      </c>
      <c r="D2612" s="2">
        <v>2610</v>
      </c>
      <c r="E2612" s="2">
        <f t="shared" si="162"/>
        <v>80</v>
      </c>
      <c r="F2612" s="2">
        <f t="shared" si="163"/>
        <v>100</v>
      </c>
      <c r="G2612" s="2">
        <f t="shared" si="164"/>
        <v>83</v>
      </c>
    </row>
    <row r="2613" spans="1:7">
      <c r="A2613" s="2">
        <v>2611</v>
      </c>
      <c r="B2613" s="98">
        <f t="shared" si="161"/>
        <v>15.32938354924946</v>
      </c>
      <c r="C2613" s="98">
        <v>0.08</v>
      </c>
      <c r="D2613" s="2">
        <v>2611</v>
      </c>
      <c r="E2613" s="2">
        <f t="shared" si="162"/>
        <v>80</v>
      </c>
      <c r="F2613" s="2">
        <f t="shared" si="163"/>
        <v>100</v>
      </c>
      <c r="G2613" s="2">
        <f t="shared" si="164"/>
        <v>83</v>
      </c>
    </row>
    <row r="2614" spans="1:7">
      <c r="A2614" s="2">
        <v>2612</v>
      </c>
      <c r="B2614" s="98">
        <f t="shared" si="161"/>
        <v>15.332318807016765</v>
      </c>
      <c r="C2614" s="98">
        <v>0.08</v>
      </c>
      <c r="D2614" s="2">
        <v>2612</v>
      </c>
      <c r="E2614" s="2">
        <f t="shared" si="162"/>
        <v>80</v>
      </c>
      <c r="F2614" s="2">
        <f t="shared" si="163"/>
        <v>100</v>
      </c>
      <c r="G2614" s="2">
        <f t="shared" si="164"/>
        <v>83</v>
      </c>
    </row>
    <row r="2615" spans="1:7">
      <c r="A2615" s="2">
        <v>2613</v>
      </c>
      <c r="B2615" s="98">
        <f t="shared" si="161"/>
        <v>15.335253502958469</v>
      </c>
      <c r="C2615" s="98">
        <v>0.08</v>
      </c>
      <c r="D2615" s="2">
        <v>2613</v>
      </c>
      <c r="E2615" s="2">
        <f t="shared" si="162"/>
        <v>80</v>
      </c>
      <c r="F2615" s="2">
        <f t="shared" si="163"/>
        <v>100</v>
      </c>
      <c r="G2615" s="2">
        <f t="shared" si="164"/>
        <v>83</v>
      </c>
    </row>
    <row r="2616" spans="1:7">
      <c r="A2616" s="2">
        <v>2614</v>
      </c>
      <c r="B2616" s="98">
        <f t="shared" si="161"/>
        <v>15.338187637397059</v>
      </c>
      <c r="C2616" s="98">
        <v>0.08</v>
      </c>
      <c r="D2616" s="2">
        <v>2614</v>
      </c>
      <c r="E2616" s="2">
        <f t="shared" si="162"/>
        <v>80</v>
      </c>
      <c r="F2616" s="2">
        <f t="shared" si="163"/>
        <v>100</v>
      </c>
      <c r="G2616" s="2">
        <f t="shared" si="164"/>
        <v>83</v>
      </c>
    </row>
    <row r="2617" spans="1:7">
      <c r="A2617" s="2">
        <v>2615</v>
      </c>
      <c r="B2617" s="98">
        <f t="shared" si="161"/>
        <v>15.341121210654714</v>
      </c>
      <c r="C2617" s="98">
        <v>0.08</v>
      </c>
      <c r="D2617" s="2">
        <v>2615</v>
      </c>
      <c r="E2617" s="2">
        <f t="shared" si="162"/>
        <v>80</v>
      </c>
      <c r="F2617" s="2">
        <f t="shared" si="163"/>
        <v>100</v>
      </c>
      <c r="G2617" s="2">
        <f t="shared" si="164"/>
        <v>83</v>
      </c>
    </row>
    <row r="2618" spans="1:7">
      <c r="A2618" s="2">
        <v>2616</v>
      </c>
      <c r="B2618" s="98">
        <f t="shared" si="161"/>
        <v>15.344054223053305</v>
      </c>
      <c r="C2618" s="98">
        <v>0.08</v>
      </c>
      <c r="D2618" s="2">
        <v>2616</v>
      </c>
      <c r="E2618" s="2">
        <f t="shared" si="162"/>
        <v>80</v>
      </c>
      <c r="F2618" s="2">
        <f t="shared" si="163"/>
        <v>100</v>
      </c>
      <c r="G2618" s="2">
        <f t="shared" si="164"/>
        <v>83</v>
      </c>
    </row>
    <row r="2619" spans="1:7">
      <c r="A2619" s="2">
        <v>2617</v>
      </c>
      <c r="B2619" s="98">
        <f t="shared" si="161"/>
        <v>15.346986674914394</v>
      </c>
      <c r="C2619" s="98">
        <v>0.08</v>
      </c>
      <c r="D2619" s="2">
        <v>2617</v>
      </c>
      <c r="E2619" s="2">
        <f t="shared" si="162"/>
        <v>80</v>
      </c>
      <c r="F2619" s="2">
        <f t="shared" si="163"/>
        <v>100</v>
      </c>
      <c r="G2619" s="2">
        <f t="shared" si="164"/>
        <v>83</v>
      </c>
    </row>
    <row r="2620" spans="1:7">
      <c r="A2620" s="2">
        <v>2618</v>
      </c>
      <c r="B2620" s="98">
        <f t="shared" si="161"/>
        <v>15.349918566559237</v>
      </c>
      <c r="C2620" s="98">
        <v>0.08</v>
      </c>
      <c r="D2620" s="2">
        <v>2618</v>
      </c>
      <c r="E2620" s="2">
        <f t="shared" si="162"/>
        <v>80</v>
      </c>
      <c r="F2620" s="2">
        <f t="shared" si="163"/>
        <v>100</v>
      </c>
      <c r="G2620" s="2">
        <f t="shared" si="164"/>
        <v>83</v>
      </c>
    </row>
    <row r="2621" spans="1:7">
      <c r="A2621" s="2">
        <v>2619</v>
      </c>
      <c r="B2621" s="98">
        <f t="shared" si="161"/>
        <v>15.352849898308783</v>
      </c>
      <c r="C2621" s="98">
        <v>0.08</v>
      </c>
      <c r="D2621" s="2">
        <v>2619</v>
      </c>
      <c r="E2621" s="2">
        <f t="shared" si="162"/>
        <v>80</v>
      </c>
      <c r="F2621" s="2">
        <f t="shared" si="163"/>
        <v>100</v>
      </c>
      <c r="G2621" s="2">
        <f t="shared" si="164"/>
        <v>83</v>
      </c>
    </row>
    <row r="2622" spans="1:7">
      <c r="A2622" s="2">
        <v>2620</v>
      </c>
      <c r="B2622" s="98">
        <f t="shared" si="161"/>
        <v>15.355780670483671</v>
      </c>
      <c r="C2622" s="98">
        <v>0.08</v>
      </c>
      <c r="D2622" s="2">
        <v>2620</v>
      </c>
      <c r="E2622" s="2">
        <f t="shared" si="162"/>
        <v>80</v>
      </c>
      <c r="F2622" s="2">
        <f t="shared" si="163"/>
        <v>100</v>
      </c>
      <c r="G2622" s="2">
        <f t="shared" si="164"/>
        <v>83</v>
      </c>
    </row>
    <row r="2623" spans="1:7">
      <c r="A2623" s="2">
        <v>2621</v>
      </c>
      <c r="B2623" s="98">
        <f t="shared" si="161"/>
        <v>15.358710883404244</v>
      </c>
      <c r="C2623" s="98">
        <v>0.08</v>
      </c>
      <c r="D2623" s="2">
        <v>2621</v>
      </c>
      <c r="E2623" s="2">
        <f t="shared" si="162"/>
        <v>80</v>
      </c>
      <c r="F2623" s="2">
        <f t="shared" si="163"/>
        <v>100</v>
      </c>
      <c r="G2623" s="2">
        <f t="shared" si="164"/>
        <v>83</v>
      </c>
    </row>
    <row r="2624" spans="1:7">
      <c r="A2624" s="2">
        <v>2622</v>
      </c>
      <c r="B2624" s="98">
        <f t="shared" si="161"/>
        <v>15.361640537390528</v>
      </c>
      <c r="C2624" s="98">
        <v>0.08</v>
      </c>
      <c r="D2624" s="2">
        <v>2622</v>
      </c>
      <c r="E2624" s="2">
        <f t="shared" si="162"/>
        <v>80</v>
      </c>
      <c r="F2624" s="2">
        <f t="shared" si="163"/>
        <v>100</v>
      </c>
      <c r="G2624" s="2">
        <f t="shared" si="164"/>
        <v>83</v>
      </c>
    </row>
    <row r="2625" spans="1:7">
      <c r="A2625" s="2">
        <v>2623</v>
      </c>
      <c r="B2625" s="98">
        <f t="shared" si="161"/>
        <v>15.364569632762253</v>
      </c>
      <c r="C2625" s="98">
        <v>0.08</v>
      </c>
      <c r="D2625" s="2">
        <v>2623</v>
      </c>
      <c r="E2625" s="2">
        <f t="shared" si="162"/>
        <v>80</v>
      </c>
      <c r="F2625" s="2">
        <f t="shared" si="163"/>
        <v>100</v>
      </c>
      <c r="G2625" s="2">
        <f t="shared" si="164"/>
        <v>83</v>
      </c>
    </row>
    <row r="2626" spans="1:7">
      <c r="A2626" s="2">
        <v>2624</v>
      </c>
      <c r="B2626" s="98">
        <f t="shared" si="161"/>
        <v>15.367498169838836</v>
      </c>
      <c r="C2626" s="98">
        <v>0.08</v>
      </c>
      <c r="D2626" s="2">
        <v>2624</v>
      </c>
      <c r="E2626" s="2">
        <f t="shared" si="162"/>
        <v>80</v>
      </c>
      <c r="F2626" s="2">
        <f t="shared" si="163"/>
        <v>100</v>
      </c>
      <c r="G2626" s="2">
        <f t="shared" si="164"/>
        <v>83</v>
      </c>
    </row>
    <row r="2627" spans="1:7">
      <c r="A2627" s="2">
        <v>2625</v>
      </c>
      <c r="B2627" s="98">
        <f t="shared" ref="B2627:B2690" si="165">0.3*SQRT(A2627)</f>
        <v>15.370426148939398</v>
      </c>
      <c r="C2627" s="98">
        <v>0.08</v>
      </c>
      <c r="D2627" s="2">
        <v>2625</v>
      </c>
      <c r="E2627" s="2">
        <f t="shared" ref="E2627:E2690" si="166">IF(A2627&lt;0.4,15,IF(A2627&lt;3,20,IF(A2627&lt;15,25,IF(A2627&lt;43,32,IF(A2627&lt;100,40,IF(A2627&lt;450,50,IF(A2627&lt;1300,65,IF(A2627&lt;3500,80,IF(A2627&lt;12000,100)))))))))</f>
        <v>80</v>
      </c>
      <c r="F2627" s="2">
        <f t="shared" si="163"/>
        <v>100</v>
      </c>
      <c r="G2627" s="2">
        <f t="shared" si="164"/>
        <v>83</v>
      </c>
    </row>
    <row r="2628" spans="1:7">
      <c r="A2628" s="2">
        <v>2626</v>
      </c>
      <c r="B2628" s="98">
        <f t="shared" si="165"/>
        <v>15.373353570382747</v>
      </c>
      <c r="C2628" s="98">
        <v>0.08</v>
      </c>
      <c r="D2628" s="2">
        <v>2626</v>
      </c>
      <c r="E2628" s="2">
        <f t="shared" si="166"/>
        <v>80</v>
      </c>
      <c r="F2628" s="2">
        <f t="shared" ref="F2628:F2691" si="167">IF(G2628&lt;15,15,IF(G2628&lt;20,20,IF(G2628&lt;=25,25,IF(G2628&lt;=32,32,IF(G2628&lt;=40,40,IF(G2628&lt;=50,50,IF(G2628&lt;=65,65,IF(G2628&lt;=80,80,IF(G2628&lt;=100,100)))))))))</f>
        <v>100</v>
      </c>
      <c r="G2628" s="2">
        <f t="shared" si="164"/>
        <v>83</v>
      </c>
    </row>
    <row r="2629" spans="1:7">
      <c r="A2629" s="2">
        <v>2627</v>
      </c>
      <c r="B2629" s="98">
        <f t="shared" si="165"/>
        <v>15.376280434487398</v>
      </c>
      <c r="C2629" s="98">
        <v>0.08</v>
      </c>
      <c r="D2629" s="2">
        <v>2627</v>
      </c>
      <c r="E2629" s="2">
        <f t="shared" si="166"/>
        <v>80</v>
      </c>
      <c r="F2629" s="2">
        <f t="shared" si="167"/>
        <v>100</v>
      </c>
      <c r="G2629" s="2">
        <f t="shared" si="164"/>
        <v>83</v>
      </c>
    </row>
    <row r="2630" spans="1:7">
      <c r="A2630" s="2">
        <v>2628</v>
      </c>
      <c r="B2630" s="98">
        <f t="shared" si="165"/>
        <v>15.379206741571554</v>
      </c>
      <c r="C2630" s="98">
        <v>0.08</v>
      </c>
      <c r="D2630" s="2">
        <v>2628</v>
      </c>
      <c r="E2630" s="2">
        <f t="shared" si="166"/>
        <v>80</v>
      </c>
      <c r="F2630" s="2">
        <f t="shared" si="167"/>
        <v>100</v>
      </c>
      <c r="G2630" s="2">
        <f t="shared" si="164"/>
        <v>83</v>
      </c>
    </row>
    <row r="2631" spans="1:7">
      <c r="A2631" s="2">
        <v>2629</v>
      </c>
      <c r="B2631" s="98">
        <f t="shared" si="165"/>
        <v>15.382132491953122</v>
      </c>
      <c r="C2631" s="98">
        <v>0.08</v>
      </c>
      <c r="D2631" s="2">
        <v>2629</v>
      </c>
      <c r="E2631" s="2">
        <f t="shared" si="166"/>
        <v>80</v>
      </c>
      <c r="F2631" s="2">
        <f t="shared" si="167"/>
        <v>100</v>
      </c>
      <c r="G2631" s="2">
        <f t="shared" si="164"/>
        <v>83</v>
      </c>
    </row>
    <row r="2632" spans="1:7">
      <c r="A2632" s="2">
        <v>2630</v>
      </c>
      <c r="B2632" s="98">
        <f t="shared" si="165"/>
        <v>15.3850576859497</v>
      </c>
      <c r="C2632" s="98">
        <v>0.08</v>
      </c>
      <c r="D2632" s="2">
        <v>2630</v>
      </c>
      <c r="E2632" s="2">
        <f t="shared" si="166"/>
        <v>80</v>
      </c>
      <c r="F2632" s="2">
        <f t="shared" si="167"/>
        <v>100</v>
      </c>
      <c r="G2632" s="2">
        <f t="shared" si="164"/>
        <v>83</v>
      </c>
    </row>
    <row r="2633" spans="1:7">
      <c r="A2633" s="2">
        <v>2631</v>
      </c>
      <c r="B2633" s="98">
        <f t="shared" si="165"/>
        <v>15.387982323878591</v>
      </c>
      <c r="C2633" s="98">
        <v>0.08</v>
      </c>
      <c r="D2633" s="2">
        <v>2631</v>
      </c>
      <c r="E2633" s="2">
        <f t="shared" si="166"/>
        <v>80</v>
      </c>
      <c r="F2633" s="2">
        <f t="shared" si="167"/>
        <v>100</v>
      </c>
      <c r="G2633" s="2">
        <f t="shared" si="164"/>
        <v>83</v>
      </c>
    </row>
    <row r="2634" spans="1:7">
      <c r="A2634" s="2">
        <v>2632</v>
      </c>
      <c r="B2634" s="98">
        <f t="shared" si="165"/>
        <v>15.390906406056791</v>
      </c>
      <c r="C2634" s="98">
        <v>0.08</v>
      </c>
      <c r="D2634" s="2">
        <v>2632</v>
      </c>
      <c r="E2634" s="2">
        <f t="shared" si="166"/>
        <v>80</v>
      </c>
      <c r="F2634" s="2">
        <f t="shared" si="167"/>
        <v>100</v>
      </c>
      <c r="G2634" s="2">
        <f t="shared" si="164"/>
        <v>83</v>
      </c>
    </row>
    <row r="2635" spans="1:7">
      <c r="A2635" s="2">
        <v>2633</v>
      </c>
      <c r="B2635" s="98">
        <f t="shared" si="165"/>
        <v>15.393829932800998</v>
      </c>
      <c r="C2635" s="98">
        <v>0.08</v>
      </c>
      <c r="D2635" s="2">
        <v>2633</v>
      </c>
      <c r="E2635" s="2">
        <f t="shared" si="166"/>
        <v>80</v>
      </c>
      <c r="F2635" s="2">
        <f t="shared" si="167"/>
        <v>100</v>
      </c>
      <c r="G2635" s="2">
        <f t="shared" si="164"/>
        <v>83</v>
      </c>
    </row>
    <row r="2636" spans="1:7">
      <c r="A2636" s="2">
        <v>2634</v>
      </c>
      <c r="B2636" s="98">
        <f t="shared" si="165"/>
        <v>15.396752904427608</v>
      </c>
      <c r="C2636" s="98">
        <v>0.08</v>
      </c>
      <c r="D2636" s="2">
        <v>2634</v>
      </c>
      <c r="E2636" s="2">
        <f t="shared" si="166"/>
        <v>80</v>
      </c>
      <c r="F2636" s="2">
        <f t="shared" si="167"/>
        <v>100</v>
      </c>
      <c r="G2636" s="2">
        <f t="shared" si="164"/>
        <v>83</v>
      </c>
    </row>
    <row r="2637" spans="1:7">
      <c r="A2637" s="2">
        <v>2635</v>
      </c>
      <c r="B2637" s="98">
        <f t="shared" si="165"/>
        <v>15.399675321252719</v>
      </c>
      <c r="C2637" s="98">
        <v>0.08</v>
      </c>
      <c r="D2637" s="2">
        <v>2635</v>
      </c>
      <c r="E2637" s="2">
        <f t="shared" si="166"/>
        <v>80</v>
      </c>
      <c r="F2637" s="2">
        <f t="shared" si="167"/>
        <v>100</v>
      </c>
      <c r="G2637" s="2">
        <f t="shared" si="164"/>
        <v>83</v>
      </c>
    </row>
    <row r="2638" spans="1:7">
      <c r="A2638" s="2">
        <v>2636</v>
      </c>
      <c r="B2638" s="98">
        <f t="shared" si="165"/>
        <v>15.402597183592121</v>
      </c>
      <c r="C2638" s="98">
        <v>0.08</v>
      </c>
      <c r="D2638" s="2">
        <v>2636</v>
      </c>
      <c r="E2638" s="2">
        <f t="shared" si="166"/>
        <v>80</v>
      </c>
      <c r="F2638" s="2">
        <f t="shared" si="167"/>
        <v>100</v>
      </c>
      <c r="G2638" s="2">
        <f t="shared" si="164"/>
        <v>83</v>
      </c>
    </row>
    <row r="2639" spans="1:7">
      <c r="A2639" s="2">
        <v>2637</v>
      </c>
      <c r="B2639" s="98">
        <f t="shared" si="165"/>
        <v>15.40551849176132</v>
      </c>
      <c r="C2639" s="98">
        <v>0.08</v>
      </c>
      <c r="D2639" s="2">
        <v>2637</v>
      </c>
      <c r="E2639" s="2">
        <f t="shared" si="166"/>
        <v>80</v>
      </c>
      <c r="F2639" s="2">
        <f t="shared" si="167"/>
        <v>100</v>
      </c>
      <c r="G2639" s="2">
        <f t="shared" si="164"/>
        <v>83</v>
      </c>
    </row>
    <row r="2640" spans="1:7">
      <c r="A2640" s="2">
        <v>2638</v>
      </c>
      <c r="B2640" s="98">
        <f t="shared" si="165"/>
        <v>15.40843924607551</v>
      </c>
      <c r="C2640" s="98">
        <v>0.08</v>
      </c>
      <c r="D2640" s="2">
        <v>2638</v>
      </c>
      <c r="E2640" s="2">
        <f t="shared" si="166"/>
        <v>80</v>
      </c>
      <c r="F2640" s="2">
        <f t="shared" si="167"/>
        <v>100</v>
      </c>
      <c r="G2640" s="2">
        <f t="shared" si="164"/>
        <v>84</v>
      </c>
    </row>
    <row r="2641" spans="1:7">
      <c r="A2641" s="2">
        <v>2639</v>
      </c>
      <c r="B2641" s="98">
        <f t="shared" si="165"/>
        <v>15.411359446849588</v>
      </c>
      <c r="C2641" s="98">
        <v>0.08</v>
      </c>
      <c r="D2641" s="2">
        <v>2639</v>
      </c>
      <c r="E2641" s="2">
        <f t="shared" si="166"/>
        <v>80</v>
      </c>
      <c r="F2641" s="2">
        <f t="shared" si="167"/>
        <v>100</v>
      </c>
      <c r="G2641" s="2">
        <f t="shared" si="164"/>
        <v>84</v>
      </c>
    </row>
    <row r="2642" spans="1:7">
      <c r="A2642" s="2">
        <v>2640</v>
      </c>
      <c r="B2642" s="98">
        <f t="shared" si="165"/>
        <v>15.414279094398154</v>
      </c>
      <c r="C2642" s="98">
        <v>0.08</v>
      </c>
      <c r="D2642" s="2">
        <v>2640</v>
      </c>
      <c r="E2642" s="2">
        <f t="shared" si="166"/>
        <v>80</v>
      </c>
      <c r="F2642" s="2">
        <f t="shared" si="167"/>
        <v>100</v>
      </c>
      <c r="G2642" s="2">
        <f t="shared" si="164"/>
        <v>84</v>
      </c>
    </row>
    <row r="2643" spans="1:7">
      <c r="A2643" s="2">
        <v>2641</v>
      </c>
      <c r="B2643" s="98">
        <f t="shared" si="165"/>
        <v>15.417198189035517</v>
      </c>
      <c r="C2643" s="98">
        <v>0.08</v>
      </c>
      <c r="D2643" s="2">
        <v>2641</v>
      </c>
      <c r="E2643" s="2">
        <f t="shared" si="166"/>
        <v>80</v>
      </c>
      <c r="F2643" s="2">
        <f t="shared" si="167"/>
        <v>100</v>
      </c>
      <c r="G2643" s="2">
        <f t="shared" si="164"/>
        <v>84</v>
      </c>
    </row>
    <row r="2644" spans="1:7">
      <c r="A2644" s="2">
        <v>2642</v>
      </c>
      <c r="B2644" s="98">
        <f t="shared" si="165"/>
        <v>15.420116731075677</v>
      </c>
      <c r="C2644" s="98">
        <v>0.08</v>
      </c>
      <c r="D2644" s="2">
        <v>2642</v>
      </c>
      <c r="E2644" s="2">
        <f t="shared" si="166"/>
        <v>80</v>
      </c>
      <c r="F2644" s="2">
        <f t="shared" si="167"/>
        <v>100</v>
      </c>
      <c r="G2644" s="2">
        <f t="shared" si="164"/>
        <v>84</v>
      </c>
    </row>
    <row r="2645" spans="1:7">
      <c r="A2645" s="2">
        <v>2643</v>
      </c>
      <c r="B2645" s="98">
        <f t="shared" si="165"/>
        <v>15.423034720832343</v>
      </c>
      <c r="C2645" s="98">
        <v>0.08</v>
      </c>
      <c r="D2645" s="2">
        <v>2643</v>
      </c>
      <c r="E2645" s="2">
        <f t="shared" si="166"/>
        <v>80</v>
      </c>
      <c r="F2645" s="2">
        <f t="shared" si="167"/>
        <v>100</v>
      </c>
      <c r="G2645" s="2">
        <f t="shared" si="164"/>
        <v>84</v>
      </c>
    </row>
    <row r="2646" spans="1:7">
      <c r="A2646" s="2">
        <v>2644</v>
      </c>
      <c r="B2646" s="98">
        <f t="shared" si="165"/>
        <v>15.425952158618928</v>
      </c>
      <c r="C2646" s="98">
        <v>0.08</v>
      </c>
      <c r="D2646" s="2">
        <v>2644</v>
      </c>
      <c r="E2646" s="2">
        <f t="shared" si="166"/>
        <v>80</v>
      </c>
      <c r="F2646" s="2">
        <f t="shared" si="167"/>
        <v>100</v>
      </c>
      <c r="G2646" s="2">
        <f t="shared" si="164"/>
        <v>84</v>
      </c>
    </row>
    <row r="2647" spans="1:7">
      <c r="A2647" s="2">
        <v>2645</v>
      </c>
      <c r="B2647" s="98">
        <f t="shared" si="165"/>
        <v>15.428869044748549</v>
      </c>
      <c r="C2647" s="98">
        <v>0.08</v>
      </c>
      <c r="D2647" s="2">
        <v>2645</v>
      </c>
      <c r="E2647" s="2">
        <f t="shared" si="166"/>
        <v>80</v>
      </c>
      <c r="F2647" s="2">
        <f t="shared" si="167"/>
        <v>100</v>
      </c>
      <c r="G2647" s="2">
        <f t="shared" si="164"/>
        <v>84</v>
      </c>
    </row>
    <row r="2648" spans="1:7">
      <c r="A2648" s="2">
        <v>2646</v>
      </c>
      <c r="B2648" s="98">
        <f t="shared" si="165"/>
        <v>15.431785379534022</v>
      </c>
      <c r="C2648" s="98">
        <v>0.08</v>
      </c>
      <c r="D2648" s="2">
        <v>2646</v>
      </c>
      <c r="E2648" s="2">
        <f t="shared" si="166"/>
        <v>80</v>
      </c>
      <c r="F2648" s="2">
        <f t="shared" si="167"/>
        <v>100</v>
      </c>
      <c r="G2648" s="2">
        <f t="shared" si="164"/>
        <v>84</v>
      </c>
    </row>
    <row r="2649" spans="1:7">
      <c r="A2649" s="2">
        <v>2647</v>
      </c>
      <c r="B2649" s="98">
        <f t="shared" si="165"/>
        <v>15.434701163287871</v>
      </c>
      <c r="C2649" s="98">
        <v>0.08</v>
      </c>
      <c r="D2649" s="2">
        <v>2647</v>
      </c>
      <c r="E2649" s="2">
        <f t="shared" si="166"/>
        <v>80</v>
      </c>
      <c r="F2649" s="2">
        <f t="shared" si="167"/>
        <v>100</v>
      </c>
      <c r="G2649" s="2">
        <f t="shared" si="164"/>
        <v>84</v>
      </c>
    </row>
    <row r="2650" spans="1:7">
      <c r="A2650" s="2">
        <v>2648</v>
      </c>
      <c r="B2650" s="98">
        <f t="shared" si="165"/>
        <v>15.437616396322328</v>
      </c>
      <c r="C2650" s="98">
        <v>0.08</v>
      </c>
      <c r="D2650" s="2">
        <v>2648</v>
      </c>
      <c r="E2650" s="2">
        <f t="shared" si="166"/>
        <v>80</v>
      </c>
      <c r="F2650" s="2">
        <f t="shared" si="167"/>
        <v>100</v>
      </c>
      <c r="G2650" s="2">
        <f t="shared" si="164"/>
        <v>84</v>
      </c>
    </row>
    <row r="2651" spans="1:7">
      <c r="A2651" s="2">
        <v>2649</v>
      </c>
      <c r="B2651" s="98">
        <f t="shared" si="165"/>
        <v>15.440531078949325</v>
      </c>
      <c r="C2651" s="98">
        <v>0.08</v>
      </c>
      <c r="D2651" s="2">
        <v>2649</v>
      </c>
      <c r="E2651" s="2">
        <f t="shared" si="166"/>
        <v>80</v>
      </c>
      <c r="F2651" s="2">
        <f t="shared" si="167"/>
        <v>100</v>
      </c>
      <c r="G2651" s="2">
        <f t="shared" si="164"/>
        <v>84</v>
      </c>
    </row>
    <row r="2652" spans="1:7">
      <c r="A2652" s="2">
        <v>2650</v>
      </c>
      <c r="B2652" s="98">
        <f t="shared" si="165"/>
        <v>15.443445211480501</v>
      </c>
      <c r="C2652" s="98">
        <v>0.08</v>
      </c>
      <c r="D2652" s="2">
        <v>2650</v>
      </c>
      <c r="E2652" s="2">
        <f t="shared" si="166"/>
        <v>80</v>
      </c>
      <c r="F2652" s="2">
        <f t="shared" si="167"/>
        <v>100</v>
      </c>
      <c r="G2652" s="2">
        <f t="shared" si="164"/>
        <v>84</v>
      </c>
    </row>
    <row r="2653" spans="1:7">
      <c r="A2653" s="2">
        <v>2651</v>
      </c>
      <c r="B2653" s="98">
        <f t="shared" si="165"/>
        <v>15.4463587942272</v>
      </c>
      <c r="C2653" s="98">
        <v>0.08</v>
      </c>
      <c r="D2653" s="2">
        <v>2651</v>
      </c>
      <c r="E2653" s="2">
        <f t="shared" si="166"/>
        <v>80</v>
      </c>
      <c r="F2653" s="2">
        <f t="shared" si="167"/>
        <v>100</v>
      </c>
      <c r="G2653" s="2">
        <f t="shared" si="164"/>
        <v>84</v>
      </c>
    </row>
    <row r="2654" spans="1:7">
      <c r="A2654" s="2">
        <v>2652</v>
      </c>
      <c r="B2654" s="98">
        <f t="shared" si="165"/>
        <v>15.449271827500478</v>
      </c>
      <c r="C2654" s="98">
        <v>0.08</v>
      </c>
      <c r="D2654" s="2">
        <v>2652</v>
      </c>
      <c r="E2654" s="2">
        <f t="shared" si="166"/>
        <v>80</v>
      </c>
      <c r="F2654" s="2">
        <f t="shared" si="167"/>
        <v>100</v>
      </c>
      <c r="G2654" s="2">
        <f t="shared" si="164"/>
        <v>84</v>
      </c>
    </row>
    <row r="2655" spans="1:7">
      <c r="A2655" s="2">
        <v>2653</v>
      </c>
      <c r="B2655" s="98">
        <f t="shared" si="165"/>
        <v>15.452184311611093</v>
      </c>
      <c r="C2655" s="98">
        <v>0.08</v>
      </c>
      <c r="D2655" s="2">
        <v>2653</v>
      </c>
      <c r="E2655" s="2">
        <f t="shared" si="166"/>
        <v>80</v>
      </c>
      <c r="F2655" s="2">
        <f t="shared" si="167"/>
        <v>100</v>
      </c>
      <c r="G2655" s="2">
        <f t="shared" si="164"/>
        <v>84</v>
      </c>
    </row>
    <row r="2656" spans="1:7">
      <c r="A2656" s="2">
        <v>2654</v>
      </c>
      <c r="B2656" s="98">
        <f t="shared" si="165"/>
        <v>15.455096246869509</v>
      </c>
      <c r="C2656" s="98">
        <v>0.08</v>
      </c>
      <c r="D2656" s="2">
        <v>2654</v>
      </c>
      <c r="E2656" s="2">
        <f t="shared" si="166"/>
        <v>80</v>
      </c>
      <c r="F2656" s="2">
        <f t="shared" si="167"/>
        <v>100</v>
      </c>
      <c r="G2656" s="2">
        <f t="shared" si="164"/>
        <v>84</v>
      </c>
    </row>
    <row r="2657" spans="1:7">
      <c r="A2657" s="2">
        <v>2655</v>
      </c>
      <c r="B2657" s="98">
        <f t="shared" si="165"/>
        <v>15.4580076335859</v>
      </c>
      <c r="C2657" s="98">
        <v>0.08</v>
      </c>
      <c r="D2657" s="2">
        <v>2655</v>
      </c>
      <c r="E2657" s="2">
        <f t="shared" si="166"/>
        <v>80</v>
      </c>
      <c r="F2657" s="2">
        <f t="shared" si="167"/>
        <v>100</v>
      </c>
      <c r="G2657" s="2">
        <f t="shared" si="164"/>
        <v>84</v>
      </c>
    </row>
    <row r="2658" spans="1:7">
      <c r="A2658" s="2">
        <v>2656</v>
      </c>
      <c r="B2658" s="98">
        <f t="shared" si="165"/>
        <v>15.460918472070151</v>
      </c>
      <c r="C2658" s="98">
        <v>0.08</v>
      </c>
      <c r="D2658" s="2">
        <v>2656</v>
      </c>
      <c r="E2658" s="2">
        <f t="shared" si="166"/>
        <v>80</v>
      </c>
      <c r="F2658" s="2">
        <f t="shared" si="167"/>
        <v>100</v>
      </c>
      <c r="G2658" s="2">
        <f t="shared" si="164"/>
        <v>84</v>
      </c>
    </row>
    <row r="2659" spans="1:7">
      <c r="A2659" s="2">
        <v>2657</v>
      </c>
      <c r="B2659" s="98">
        <f t="shared" si="165"/>
        <v>15.463828762631847</v>
      </c>
      <c r="C2659" s="98">
        <v>0.08</v>
      </c>
      <c r="D2659" s="2">
        <v>2657</v>
      </c>
      <c r="E2659" s="2">
        <f t="shared" si="166"/>
        <v>80</v>
      </c>
      <c r="F2659" s="2">
        <f t="shared" si="167"/>
        <v>100</v>
      </c>
      <c r="G2659" s="2">
        <f t="shared" si="164"/>
        <v>84</v>
      </c>
    </row>
    <row r="2660" spans="1:7">
      <c r="A2660" s="2">
        <v>2658</v>
      </c>
      <c r="B2660" s="98">
        <f t="shared" si="165"/>
        <v>15.46673850558029</v>
      </c>
      <c r="C2660" s="98">
        <v>0.08</v>
      </c>
      <c r="D2660" s="2">
        <v>2658</v>
      </c>
      <c r="E2660" s="2">
        <f t="shared" si="166"/>
        <v>80</v>
      </c>
      <c r="F2660" s="2">
        <f t="shared" si="167"/>
        <v>100</v>
      </c>
      <c r="G2660" s="2">
        <f t="shared" si="164"/>
        <v>84</v>
      </c>
    </row>
    <row r="2661" spans="1:7">
      <c r="A2661" s="2">
        <v>2659</v>
      </c>
      <c r="B2661" s="98">
        <f t="shared" si="165"/>
        <v>15.469647701224485</v>
      </c>
      <c r="C2661" s="98">
        <v>0.08</v>
      </c>
      <c r="D2661" s="2">
        <v>2659</v>
      </c>
      <c r="E2661" s="2">
        <f t="shared" si="166"/>
        <v>80</v>
      </c>
      <c r="F2661" s="2">
        <f t="shared" si="167"/>
        <v>100</v>
      </c>
      <c r="G2661" s="2">
        <f t="shared" si="164"/>
        <v>84</v>
      </c>
    </row>
    <row r="2662" spans="1:7">
      <c r="A2662" s="2">
        <v>2660</v>
      </c>
      <c r="B2662" s="98">
        <f t="shared" si="165"/>
        <v>15.472556349873152</v>
      </c>
      <c r="C2662" s="98">
        <v>0.08</v>
      </c>
      <c r="D2662" s="2">
        <v>2660</v>
      </c>
      <c r="E2662" s="2">
        <f t="shared" si="166"/>
        <v>80</v>
      </c>
      <c r="F2662" s="2">
        <f t="shared" si="167"/>
        <v>100</v>
      </c>
      <c r="G2662" s="2">
        <f t="shared" si="164"/>
        <v>84</v>
      </c>
    </row>
    <row r="2663" spans="1:7">
      <c r="A2663" s="2">
        <v>2661</v>
      </c>
      <c r="B2663" s="98">
        <f t="shared" si="165"/>
        <v>15.475464451834716</v>
      </c>
      <c r="C2663" s="98">
        <v>0.08</v>
      </c>
      <c r="D2663" s="2">
        <v>2661</v>
      </c>
      <c r="E2663" s="2">
        <f t="shared" si="166"/>
        <v>80</v>
      </c>
      <c r="F2663" s="2">
        <f t="shared" si="167"/>
        <v>100</v>
      </c>
      <c r="G2663" s="2">
        <f t="shared" si="164"/>
        <v>84</v>
      </c>
    </row>
    <row r="2664" spans="1:7">
      <c r="A2664" s="2">
        <v>2662</v>
      </c>
      <c r="B2664" s="98">
        <f t="shared" si="165"/>
        <v>15.478372007417317</v>
      </c>
      <c r="C2664" s="98">
        <v>0.08</v>
      </c>
      <c r="D2664" s="2">
        <v>2662</v>
      </c>
      <c r="E2664" s="2">
        <f t="shared" si="166"/>
        <v>80</v>
      </c>
      <c r="F2664" s="2">
        <f t="shared" si="167"/>
        <v>100</v>
      </c>
      <c r="G2664" s="2">
        <f t="shared" si="164"/>
        <v>84</v>
      </c>
    </row>
    <row r="2665" spans="1:7">
      <c r="A2665" s="2">
        <v>2663</v>
      </c>
      <c r="B2665" s="98">
        <f t="shared" si="165"/>
        <v>15.4812790169288</v>
      </c>
      <c r="C2665" s="98">
        <v>0.08</v>
      </c>
      <c r="D2665" s="2">
        <v>2663</v>
      </c>
      <c r="E2665" s="2">
        <f t="shared" si="166"/>
        <v>80</v>
      </c>
      <c r="F2665" s="2">
        <f t="shared" si="167"/>
        <v>100</v>
      </c>
      <c r="G2665" s="2">
        <f t="shared" si="164"/>
        <v>84</v>
      </c>
    </row>
    <row r="2666" spans="1:7">
      <c r="A2666" s="2">
        <v>2664</v>
      </c>
      <c r="B2666" s="98">
        <f t="shared" si="165"/>
        <v>15.484185480676727</v>
      </c>
      <c r="C2666" s="98">
        <v>0.08</v>
      </c>
      <c r="D2666" s="2">
        <v>2664</v>
      </c>
      <c r="E2666" s="2">
        <f t="shared" si="166"/>
        <v>80</v>
      </c>
      <c r="F2666" s="2">
        <f t="shared" si="167"/>
        <v>100</v>
      </c>
      <c r="G2666" s="2">
        <f t="shared" si="164"/>
        <v>84</v>
      </c>
    </row>
    <row r="2667" spans="1:7">
      <c r="A2667" s="2">
        <v>2665</v>
      </c>
      <c r="B2667" s="98">
        <f t="shared" si="165"/>
        <v>15.487091398968367</v>
      </c>
      <c r="C2667" s="98">
        <v>0.08</v>
      </c>
      <c r="D2667" s="2">
        <v>2665</v>
      </c>
      <c r="E2667" s="2">
        <f t="shared" si="166"/>
        <v>80</v>
      </c>
      <c r="F2667" s="2">
        <f t="shared" si="167"/>
        <v>100</v>
      </c>
      <c r="G2667" s="2">
        <f t="shared" ref="G2667:G2730" si="168">ROUNDUP(1000*((B2667/1000)/(55.934*C2667^0.571))^(1/2.714),0)</f>
        <v>84</v>
      </c>
    </row>
    <row r="2668" spans="1:7">
      <c r="A2668" s="2">
        <v>2666</v>
      </c>
      <c r="B2668" s="98">
        <f t="shared" si="165"/>
        <v>15.489996772110702</v>
      </c>
      <c r="C2668" s="98">
        <v>0.08</v>
      </c>
      <c r="D2668" s="2">
        <v>2666</v>
      </c>
      <c r="E2668" s="2">
        <f t="shared" si="166"/>
        <v>80</v>
      </c>
      <c r="F2668" s="2">
        <f t="shared" si="167"/>
        <v>100</v>
      </c>
      <c r="G2668" s="2">
        <f t="shared" si="168"/>
        <v>84</v>
      </c>
    </row>
    <row r="2669" spans="1:7">
      <c r="A2669" s="2">
        <v>2667</v>
      </c>
      <c r="B2669" s="98">
        <f t="shared" si="165"/>
        <v>15.492901600410427</v>
      </c>
      <c r="C2669" s="98">
        <v>0.08</v>
      </c>
      <c r="D2669" s="2">
        <v>2667</v>
      </c>
      <c r="E2669" s="2">
        <f t="shared" si="166"/>
        <v>80</v>
      </c>
      <c r="F2669" s="2">
        <f t="shared" si="167"/>
        <v>100</v>
      </c>
      <c r="G2669" s="2">
        <f t="shared" si="168"/>
        <v>84</v>
      </c>
    </row>
    <row r="2670" spans="1:7">
      <c r="A2670" s="2">
        <v>2668</v>
      </c>
      <c r="B2670" s="98">
        <f t="shared" si="165"/>
        <v>15.495805884173947</v>
      </c>
      <c r="C2670" s="98">
        <v>0.08</v>
      </c>
      <c r="D2670" s="2">
        <v>2668</v>
      </c>
      <c r="E2670" s="2">
        <f t="shared" si="166"/>
        <v>80</v>
      </c>
      <c r="F2670" s="2">
        <f t="shared" si="167"/>
        <v>100</v>
      </c>
      <c r="G2670" s="2">
        <f t="shared" si="168"/>
        <v>84</v>
      </c>
    </row>
    <row r="2671" spans="1:7">
      <c r="A2671" s="2">
        <v>2669</v>
      </c>
      <c r="B2671" s="98">
        <f t="shared" si="165"/>
        <v>15.498709623707386</v>
      </c>
      <c r="C2671" s="98">
        <v>0.08</v>
      </c>
      <c r="D2671" s="2">
        <v>2669</v>
      </c>
      <c r="E2671" s="2">
        <f t="shared" si="166"/>
        <v>80</v>
      </c>
      <c r="F2671" s="2">
        <f t="shared" si="167"/>
        <v>100</v>
      </c>
      <c r="G2671" s="2">
        <f t="shared" si="168"/>
        <v>84</v>
      </c>
    </row>
    <row r="2672" spans="1:7">
      <c r="A2672" s="2">
        <v>2670</v>
      </c>
      <c r="B2672" s="98">
        <f t="shared" si="165"/>
        <v>15.501612819316573</v>
      </c>
      <c r="C2672" s="98">
        <v>0.08</v>
      </c>
      <c r="D2672" s="2">
        <v>2670</v>
      </c>
      <c r="E2672" s="2">
        <f t="shared" si="166"/>
        <v>80</v>
      </c>
      <c r="F2672" s="2">
        <f t="shared" si="167"/>
        <v>100</v>
      </c>
      <c r="G2672" s="2">
        <f t="shared" si="168"/>
        <v>84</v>
      </c>
    </row>
    <row r="2673" spans="1:7">
      <c r="A2673" s="2">
        <v>2671</v>
      </c>
      <c r="B2673" s="98">
        <f t="shared" si="165"/>
        <v>15.504515471307059</v>
      </c>
      <c r="C2673" s="98">
        <v>0.08</v>
      </c>
      <c r="D2673" s="2">
        <v>2671</v>
      </c>
      <c r="E2673" s="2">
        <f t="shared" si="166"/>
        <v>80</v>
      </c>
      <c r="F2673" s="2">
        <f t="shared" si="167"/>
        <v>100</v>
      </c>
      <c r="G2673" s="2">
        <f t="shared" si="168"/>
        <v>84</v>
      </c>
    </row>
    <row r="2674" spans="1:7">
      <c r="A2674" s="2">
        <v>2672</v>
      </c>
      <c r="B2674" s="98">
        <f t="shared" si="165"/>
        <v>15.507417579984102</v>
      </c>
      <c r="C2674" s="98">
        <v>0.08</v>
      </c>
      <c r="D2674" s="2">
        <v>2672</v>
      </c>
      <c r="E2674" s="2">
        <f t="shared" si="166"/>
        <v>80</v>
      </c>
      <c r="F2674" s="2">
        <f t="shared" si="167"/>
        <v>100</v>
      </c>
      <c r="G2674" s="2">
        <f t="shared" si="168"/>
        <v>84</v>
      </c>
    </row>
    <row r="2675" spans="1:7">
      <c r="A2675" s="2">
        <v>2673</v>
      </c>
      <c r="B2675" s="98">
        <f t="shared" si="165"/>
        <v>15.510319145652677</v>
      </c>
      <c r="C2675" s="98">
        <v>0.08</v>
      </c>
      <c r="D2675" s="2">
        <v>2673</v>
      </c>
      <c r="E2675" s="2">
        <f t="shared" si="166"/>
        <v>80</v>
      </c>
      <c r="F2675" s="2">
        <f t="shared" si="167"/>
        <v>100</v>
      </c>
      <c r="G2675" s="2">
        <f t="shared" si="168"/>
        <v>84</v>
      </c>
    </row>
    <row r="2676" spans="1:7">
      <c r="A2676" s="2">
        <v>2674</v>
      </c>
      <c r="B2676" s="98">
        <f t="shared" si="165"/>
        <v>15.513220168617474</v>
      </c>
      <c r="C2676" s="98">
        <v>0.08</v>
      </c>
      <c r="D2676" s="2">
        <v>2674</v>
      </c>
      <c r="E2676" s="2">
        <f t="shared" si="166"/>
        <v>80</v>
      </c>
      <c r="F2676" s="2">
        <f t="shared" si="167"/>
        <v>100</v>
      </c>
      <c r="G2676" s="2">
        <f t="shared" si="168"/>
        <v>84</v>
      </c>
    </row>
    <row r="2677" spans="1:7">
      <c r="A2677" s="2">
        <v>2675</v>
      </c>
      <c r="B2677" s="98">
        <f t="shared" si="165"/>
        <v>15.516120649182898</v>
      </c>
      <c r="C2677" s="98">
        <v>0.08</v>
      </c>
      <c r="D2677" s="2">
        <v>2675</v>
      </c>
      <c r="E2677" s="2">
        <f t="shared" si="166"/>
        <v>80</v>
      </c>
      <c r="F2677" s="2">
        <f t="shared" si="167"/>
        <v>100</v>
      </c>
      <c r="G2677" s="2">
        <f t="shared" si="168"/>
        <v>84</v>
      </c>
    </row>
    <row r="2678" spans="1:7">
      <c r="A2678" s="2">
        <v>2676</v>
      </c>
      <c r="B2678" s="98">
        <f t="shared" si="165"/>
        <v>15.519020587653074</v>
      </c>
      <c r="C2678" s="98">
        <v>0.08</v>
      </c>
      <c r="D2678" s="2">
        <v>2676</v>
      </c>
      <c r="E2678" s="2">
        <f t="shared" si="166"/>
        <v>80</v>
      </c>
      <c r="F2678" s="2">
        <f t="shared" si="167"/>
        <v>100</v>
      </c>
      <c r="G2678" s="2">
        <f t="shared" si="168"/>
        <v>84</v>
      </c>
    </row>
    <row r="2679" spans="1:7">
      <c r="A2679" s="2">
        <v>2677</v>
      </c>
      <c r="B2679" s="98">
        <f t="shared" si="165"/>
        <v>15.521919984331834</v>
      </c>
      <c r="C2679" s="98">
        <v>0.08</v>
      </c>
      <c r="D2679" s="2">
        <v>2677</v>
      </c>
      <c r="E2679" s="2">
        <f t="shared" si="166"/>
        <v>80</v>
      </c>
      <c r="F2679" s="2">
        <f t="shared" si="167"/>
        <v>100</v>
      </c>
      <c r="G2679" s="2">
        <f t="shared" si="168"/>
        <v>84</v>
      </c>
    </row>
    <row r="2680" spans="1:7">
      <c r="A2680" s="2">
        <v>2678</v>
      </c>
      <c r="B2680" s="98">
        <f t="shared" si="165"/>
        <v>15.524818839522732</v>
      </c>
      <c r="C2680" s="98">
        <v>0.08</v>
      </c>
      <c r="D2680" s="2">
        <v>2678</v>
      </c>
      <c r="E2680" s="2">
        <f t="shared" si="166"/>
        <v>80</v>
      </c>
      <c r="F2680" s="2">
        <f t="shared" si="167"/>
        <v>100</v>
      </c>
      <c r="G2680" s="2">
        <f t="shared" si="168"/>
        <v>84</v>
      </c>
    </row>
    <row r="2681" spans="1:7">
      <c r="A2681" s="2">
        <v>2679</v>
      </c>
      <c r="B2681" s="98">
        <f t="shared" si="165"/>
        <v>15.527717153529039</v>
      </c>
      <c r="C2681" s="98">
        <v>0.08</v>
      </c>
      <c r="D2681" s="2">
        <v>2679</v>
      </c>
      <c r="E2681" s="2">
        <f t="shared" si="166"/>
        <v>80</v>
      </c>
      <c r="F2681" s="2">
        <f t="shared" si="167"/>
        <v>100</v>
      </c>
      <c r="G2681" s="2">
        <f t="shared" si="168"/>
        <v>84</v>
      </c>
    </row>
    <row r="2682" spans="1:7">
      <c r="A2682" s="2">
        <v>2680</v>
      </c>
      <c r="B2682" s="98">
        <f t="shared" si="165"/>
        <v>15.53061492665374</v>
      </c>
      <c r="C2682" s="98">
        <v>0.08</v>
      </c>
      <c r="D2682" s="2">
        <v>2680</v>
      </c>
      <c r="E2682" s="2">
        <f t="shared" si="166"/>
        <v>80</v>
      </c>
      <c r="F2682" s="2">
        <f t="shared" si="167"/>
        <v>100</v>
      </c>
      <c r="G2682" s="2">
        <f t="shared" si="168"/>
        <v>84</v>
      </c>
    </row>
    <row r="2683" spans="1:7">
      <c r="A2683" s="2">
        <v>2681</v>
      </c>
      <c r="B2683" s="98">
        <f t="shared" si="165"/>
        <v>15.533512159199542</v>
      </c>
      <c r="C2683" s="98">
        <v>0.08</v>
      </c>
      <c r="D2683" s="2">
        <v>2681</v>
      </c>
      <c r="E2683" s="2">
        <f t="shared" si="166"/>
        <v>80</v>
      </c>
      <c r="F2683" s="2">
        <f t="shared" si="167"/>
        <v>100</v>
      </c>
      <c r="G2683" s="2">
        <f t="shared" si="168"/>
        <v>84</v>
      </c>
    </row>
    <row r="2684" spans="1:7">
      <c r="A2684" s="2">
        <v>2682</v>
      </c>
      <c r="B2684" s="98">
        <f t="shared" si="165"/>
        <v>15.536408851468861</v>
      </c>
      <c r="C2684" s="98">
        <v>0.08</v>
      </c>
      <c r="D2684" s="2">
        <v>2682</v>
      </c>
      <c r="E2684" s="2">
        <f t="shared" si="166"/>
        <v>80</v>
      </c>
      <c r="F2684" s="2">
        <f t="shared" si="167"/>
        <v>100</v>
      </c>
      <c r="G2684" s="2">
        <f t="shared" si="168"/>
        <v>84</v>
      </c>
    </row>
    <row r="2685" spans="1:7">
      <c r="A2685" s="2">
        <v>2683</v>
      </c>
      <c r="B2685" s="98">
        <f t="shared" si="165"/>
        <v>15.539305003763843</v>
      </c>
      <c r="C2685" s="98">
        <v>0.08</v>
      </c>
      <c r="D2685" s="2">
        <v>2683</v>
      </c>
      <c r="E2685" s="2">
        <f t="shared" si="166"/>
        <v>80</v>
      </c>
      <c r="F2685" s="2">
        <f t="shared" si="167"/>
        <v>100</v>
      </c>
      <c r="G2685" s="2">
        <f t="shared" si="168"/>
        <v>84</v>
      </c>
    </row>
    <row r="2686" spans="1:7">
      <c r="A2686" s="2">
        <v>2684</v>
      </c>
      <c r="B2686" s="98">
        <f t="shared" si="165"/>
        <v>15.542200616386342</v>
      </c>
      <c r="C2686" s="98">
        <v>0.08</v>
      </c>
      <c r="D2686" s="2">
        <v>2684</v>
      </c>
      <c r="E2686" s="2">
        <f t="shared" si="166"/>
        <v>80</v>
      </c>
      <c r="F2686" s="2">
        <f t="shared" si="167"/>
        <v>100</v>
      </c>
      <c r="G2686" s="2">
        <f t="shared" si="168"/>
        <v>84</v>
      </c>
    </row>
    <row r="2687" spans="1:7">
      <c r="A2687" s="2">
        <v>2685</v>
      </c>
      <c r="B2687" s="98">
        <f t="shared" si="165"/>
        <v>15.545095689637938</v>
      </c>
      <c r="C2687" s="98">
        <v>0.08</v>
      </c>
      <c r="D2687" s="2">
        <v>2685</v>
      </c>
      <c r="E2687" s="2">
        <f t="shared" si="166"/>
        <v>80</v>
      </c>
      <c r="F2687" s="2">
        <f t="shared" si="167"/>
        <v>100</v>
      </c>
      <c r="G2687" s="2">
        <f t="shared" si="168"/>
        <v>84</v>
      </c>
    </row>
    <row r="2688" spans="1:7">
      <c r="A2688" s="2">
        <v>2686</v>
      </c>
      <c r="B2688" s="98">
        <f t="shared" si="165"/>
        <v>15.547990223819925</v>
      </c>
      <c r="C2688" s="98">
        <v>0.08</v>
      </c>
      <c r="D2688" s="2">
        <v>2686</v>
      </c>
      <c r="E2688" s="2">
        <f t="shared" si="166"/>
        <v>80</v>
      </c>
      <c r="F2688" s="2">
        <f t="shared" si="167"/>
        <v>100</v>
      </c>
      <c r="G2688" s="2">
        <f t="shared" si="168"/>
        <v>84</v>
      </c>
    </row>
    <row r="2689" spans="1:7">
      <c r="A2689" s="2">
        <v>2687</v>
      </c>
      <c r="B2689" s="98">
        <f t="shared" si="165"/>
        <v>15.550884219233323</v>
      </c>
      <c r="C2689" s="98">
        <v>0.08</v>
      </c>
      <c r="D2689" s="2">
        <v>2687</v>
      </c>
      <c r="E2689" s="2">
        <f t="shared" si="166"/>
        <v>80</v>
      </c>
      <c r="F2689" s="2">
        <f t="shared" si="167"/>
        <v>100</v>
      </c>
      <c r="G2689" s="2">
        <f t="shared" si="168"/>
        <v>84</v>
      </c>
    </row>
    <row r="2690" spans="1:7">
      <c r="A2690" s="2">
        <v>2688</v>
      </c>
      <c r="B2690" s="98">
        <f t="shared" si="165"/>
        <v>15.553777676178864</v>
      </c>
      <c r="C2690" s="98">
        <v>0.08</v>
      </c>
      <c r="D2690" s="2">
        <v>2688</v>
      </c>
      <c r="E2690" s="2">
        <f t="shared" si="166"/>
        <v>80</v>
      </c>
      <c r="F2690" s="2">
        <f t="shared" si="167"/>
        <v>100</v>
      </c>
      <c r="G2690" s="2">
        <f t="shared" si="168"/>
        <v>84</v>
      </c>
    </row>
    <row r="2691" spans="1:7">
      <c r="A2691" s="2">
        <v>2689</v>
      </c>
      <c r="B2691" s="98">
        <f t="shared" ref="B2691:B2754" si="169">0.3*SQRT(A2691)</f>
        <v>15.556670594957007</v>
      </c>
      <c r="C2691" s="98">
        <v>0.08</v>
      </c>
      <c r="D2691" s="2">
        <v>2689</v>
      </c>
      <c r="E2691" s="2">
        <f t="shared" ref="E2691:E2754" si="170">IF(A2691&lt;0.4,15,IF(A2691&lt;3,20,IF(A2691&lt;15,25,IF(A2691&lt;43,32,IF(A2691&lt;100,40,IF(A2691&lt;450,50,IF(A2691&lt;1300,65,IF(A2691&lt;3500,80,IF(A2691&lt;12000,100)))))))))</f>
        <v>80</v>
      </c>
      <c r="F2691" s="2">
        <f t="shared" si="167"/>
        <v>100</v>
      </c>
      <c r="G2691" s="2">
        <f t="shared" si="168"/>
        <v>84</v>
      </c>
    </row>
    <row r="2692" spans="1:7">
      <c r="A2692" s="2">
        <v>2690</v>
      </c>
      <c r="B2692" s="98">
        <f t="shared" si="169"/>
        <v>15.559562975867927</v>
      </c>
      <c r="C2692" s="98">
        <v>0.08</v>
      </c>
      <c r="D2692" s="2">
        <v>2690</v>
      </c>
      <c r="E2692" s="2">
        <f t="shared" si="170"/>
        <v>80</v>
      </c>
      <c r="F2692" s="2">
        <f t="shared" ref="F2692:F2755" si="171">IF(G2692&lt;15,15,IF(G2692&lt;20,20,IF(G2692&lt;=25,25,IF(G2692&lt;=32,32,IF(G2692&lt;=40,40,IF(G2692&lt;=50,50,IF(G2692&lt;=65,65,IF(G2692&lt;=80,80,IF(G2692&lt;=100,100)))))))))</f>
        <v>100</v>
      </c>
      <c r="G2692" s="2">
        <f t="shared" si="168"/>
        <v>84</v>
      </c>
    </row>
    <row r="2693" spans="1:7">
      <c r="A2693" s="2">
        <v>2691</v>
      </c>
      <c r="B2693" s="98">
        <f t="shared" si="169"/>
        <v>15.562454819211524</v>
      </c>
      <c r="C2693" s="98">
        <v>0.08</v>
      </c>
      <c r="D2693" s="2">
        <v>2691</v>
      </c>
      <c r="E2693" s="2">
        <f t="shared" si="170"/>
        <v>80</v>
      </c>
      <c r="F2693" s="2">
        <f t="shared" si="171"/>
        <v>100</v>
      </c>
      <c r="G2693" s="2">
        <f t="shared" si="168"/>
        <v>84</v>
      </c>
    </row>
    <row r="2694" spans="1:7">
      <c r="A2694" s="2">
        <v>2692</v>
      </c>
      <c r="B2694" s="98">
        <f t="shared" si="169"/>
        <v>15.565346125287416</v>
      </c>
      <c r="C2694" s="98">
        <v>0.08</v>
      </c>
      <c r="D2694" s="2">
        <v>2692</v>
      </c>
      <c r="E2694" s="2">
        <f t="shared" si="170"/>
        <v>80</v>
      </c>
      <c r="F2694" s="2">
        <f t="shared" si="171"/>
        <v>100</v>
      </c>
      <c r="G2694" s="2">
        <f t="shared" si="168"/>
        <v>84</v>
      </c>
    </row>
    <row r="2695" spans="1:7">
      <c r="A2695" s="2">
        <v>2693</v>
      </c>
      <c r="B2695" s="98">
        <f t="shared" si="169"/>
        <v>15.568236894394945</v>
      </c>
      <c r="C2695" s="98">
        <v>0.08</v>
      </c>
      <c r="D2695" s="2">
        <v>2693</v>
      </c>
      <c r="E2695" s="2">
        <f t="shared" si="170"/>
        <v>80</v>
      </c>
      <c r="F2695" s="2">
        <f t="shared" si="171"/>
        <v>100</v>
      </c>
      <c r="G2695" s="2">
        <f t="shared" si="168"/>
        <v>84</v>
      </c>
    </row>
    <row r="2696" spans="1:7">
      <c r="A2696" s="2">
        <v>2694</v>
      </c>
      <c r="B2696" s="98">
        <f t="shared" si="169"/>
        <v>15.571127126833176</v>
      </c>
      <c r="C2696" s="98">
        <v>0.08</v>
      </c>
      <c r="D2696" s="2">
        <v>2694</v>
      </c>
      <c r="E2696" s="2">
        <f t="shared" si="170"/>
        <v>80</v>
      </c>
      <c r="F2696" s="2">
        <f t="shared" si="171"/>
        <v>100</v>
      </c>
      <c r="G2696" s="2">
        <f t="shared" si="168"/>
        <v>84</v>
      </c>
    </row>
    <row r="2697" spans="1:7">
      <c r="A2697" s="2">
        <v>2695</v>
      </c>
      <c r="B2697" s="98">
        <f t="shared" si="169"/>
        <v>15.574016822900891</v>
      </c>
      <c r="C2697" s="98">
        <v>0.08</v>
      </c>
      <c r="D2697" s="2">
        <v>2695</v>
      </c>
      <c r="E2697" s="2">
        <f t="shared" si="170"/>
        <v>80</v>
      </c>
      <c r="F2697" s="2">
        <f t="shared" si="171"/>
        <v>100</v>
      </c>
      <c r="G2697" s="2">
        <f t="shared" si="168"/>
        <v>84</v>
      </c>
    </row>
    <row r="2698" spans="1:7">
      <c r="A2698" s="2">
        <v>2696</v>
      </c>
      <c r="B2698" s="98">
        <f t="shared" si="169"/>
        <v>15.576905982896603</v>
      </c>
      <c r="C2698" s="98">
        <v>0.08</v>
      </c>
      <c r="D2698" s="2">
        <v>2696</v>
      </c>
      <c r="E2698" s="2">
        <f t="shared" si="170"/>
        <v>80</v>
      </c>
      <c r="F2698" s="2">
        <f t="shared" si="171"/>
        <v>100</v>
      </c>
      <c r="G2698" s="2">
        <f t="shared" si="168"/>
        <v>84</v>
      </c>
    </row>
    <row r="2699" spans="1:7">
      <c r="A2699" s="2">
        <v>2697</v>
      </c>
      <c r="B2699" s="98">
        <f t="shared" si="169"/>
        <v>15.579794607118542</v>
      </c>
      <c r="C2699" s="98">
        <v>0.08</v>
      </c>
      <c r="D2699" s="2">
        <v>2697</v>
      </c>
      <c r="E2699" s="2">
        <f t="shared" si="170"/>
        <v>80</v>
      </c>
      <c r="F2699" s="2">
        <f t="shared" si="171"/>
        <v>100</v>
      </c>
      <c r="G2699" s="2">
        <f t="shared" si="168"/>
        <v>84</v>
      </c>
    </row>
    <row r="2700" spans="1:7">
      <c r="A2700" s="2">
        <v>2698</v>
      </c>
      <c r="B2700" s="98">
        <f t="shared" si="169"/>
        <v>15.582682695864662</v>
      </c>
      <c r="C2700" s="98">
        <v>0.08</v>
      </c>
      <c r="D2700" s="2">
        <v>2698</v>
      </c>
      <c r="E2700" s="2">
        <f t="shared" si="170"/>
        <v>80</v>
      </c>
      <c r="F2700" s="2">
        <f t="shared" si="171"/>
        <v>100</v>
      </c>
      <c r="G2700" s="2">
        <f t="shared" si="168"/>
        <v>84</v>
      </c>
    </row>
    <row r="2701" spans="1:7">
      <c r="A2701" s="2">
        <v>2699</v>
      </c>
      <c r="B2701" s="98">
        <f t="shared" si="169"/>
        <v>15.585570249432646</v>
      </c>
      <c r="C2701" s="98">
        <v>0.08</v>
      </c>
      <c r="D2701" s="2">
        <v>2699</v>
      </c>
      <c r="E2701" s="2">
        <f t="shared" si="170"/>
        <v>80</v>
      </c>
      <c r="F2701" s="2">
        <f t="shared" si="171"/>
        <v>100</v>
      </c>
      <c r="G2701" s="2">
        <f t="shared" si="168"/>
        <v>84</v>
      </c>
    </row>
    <row r="2702" spans="1:7">
      <c r="A2702" s="2">
        <v>2700</v>
      </c>
      <c r="B2702" s="98">
        <f t="shared" si="169"/>
        <v>15.588457268119896</v>
      </c>
      <c r="C2702" s="98">
        <v>0.08</v>
      </c>
      <c r="D2702" s="2">
        <v>2700</v>
      </c>
      <c r="E2702" s="2">
        <f t="shared" si="170"/>
        <v>80</v>
      </c>
      <c r="F2702" s="2">
        <f t="shared" si="171"/>
        <v>100</v>
      </c>
      <c r="G2702" s="2">
        <f t="shared" si="168"/>
        <v>84</v>
      </c>
    </row>
    <row r="2703" spans="1:7">
      <c r="A2703" s="2">
        <v>2701</v>
      </c>
      <c r="B2703" s="98">
        <f t="shared" si="169"/>
        <v>15.591343752223539</v>
      </c>
      <c r="C2703" s="98">
        <v>0.08</v>
      </c>
      <c r="D2703" s="2">
        <v>2701</v>
      </c>
      <c r="E2703" s="2">
        <f t="shared" si="170"/>
        <v>80</v>
      </c>
      <c r="F2703" s="2">
        <f t="shared" si="171"/>
        <v>100</v>
      </c>
      <c r="G2703" s="2">
        <f t="shared" si="168"/>
        <v>84</v>
      </c>
    </row>
    <row r="2704" spans="1:7">
      <c r="A2704" s="2">
        <v>2702</v>
      </c>
      <c r="B2704" s="98">
        <f t="shared" si="169"/>
        <v>15.594229702040431</v>
      </c>
      <c r="C2704" s="98">
        <v>0.08</v>
      </c>
      <c r="D2704" s="2">
        <v>2702</v>
      </c>
      <c r="E2704" s="2">
        <f t="shared" si="170"/>
        <v>80</v>
      </c>
      <c r="F2704" s="2">
        <f t="shared" si="171"/>
        <v>100</v>
      </c>
      <c r="G2704" s="2">
        <f t="shared" si="168"/>
        <v>84</v>
      </c>
    </row>
    <row r="2705" spans="1:7">
      <c r="A2705" s="2">
        <v>2703</v>
      </c>
      <c r="B2705" s="98">
        <f t="shared" si="169"/>
        <v>15.597115117867149</v>
      </c>
      <c r="C2705" s="98">
        <v>0.08</v>
      </c>
      <c r="D2705" s="2">
        <v>2703</v>
      </c>
      <c r="E2705" s="2">
        <f t="shared" si="170"/>
        <v>80</v>
      </c>
      <c r="F2705" s="2">
        <f t="shared" si="171"/>
        <v>100</v>
      </c>
      <c r="G2705" s="2">
        <f t="shared" si="168"/>
        <v>84</v>
      </c>
    </row>
    <row r="2706" spans="1:7">
      <c r="A2706" s="2">
        <v>2704</v>
      </c>
      <c r="B2706" s="98">
        <f t="shared" si="169"/>
        <v>15.6</v>
      </c>
      <c r="C2706" s="98">
        <v>0.08</v>
      </c>
      <c r="D2706" s="2">
        <v>2704</v>
      </c>
      <c r="E2706" s="2">
        <f t="shared" si="170"/>
        <v>80</v>
      </c>
      <c r="F2706" s="2">
        <f t="shared" si="171"/>
        <v>100</v>
      </c>
      <c r="G2706" s="2">
        <f t="shared" si="168"/>
        <v>84</v>
      </c>
    </row>
    <row r="2707" spans="1:7">
      <c r="A2707" s="2">
        <v>2705</v>
      </c>
      <c r="B2707" s="98">
        <f t="shared" si="169"/>
        <v>15.602884348735012</v>
      </c>
      <c r="C2707" s="98">
        <v>0.08</v>
      </c>
      <c r="D2707" s="2">
        <v>2705</v>
      </c>
      <c r="E2707" s="2">
        <f t="shared" si="170"/>
        <v>80</v>
      </c>
      <c r="F2707" s="2">
        <f t="shared" si="171"/>
        <v>100</v>
      </c>
      <c r="G2707" s="2">
        <f t="shared" si="168"/>
        <v>84</v>
      </c>
    </row>
    <row r="2708" spans="1:7">
      <c r="A2708" s="2">
        <v>2706</v>
      </c>
      <c r="B2708" s="98">
        <f t="shared" si="169"/>
        <v>15.605768164367943</v>
      </c>
      <c r="C2708" s="98">
        <v>0.08</v>
      </c>
      <c r="D2708" s="2">
        <v>2706</v>
      </c>
      <c r="E2708" s="2">
        <f t="shared" si="170"/>
        <v>80</v>
      </c>
      <c r="F2708" s="2">
        <f t="shared" si="171"/>
        <v>100</v>
      </c>
      <c r="G2708" s="2">
        <f t="shared" si="168"/>
        <v>84</v>
      </c>
    </row>
    <row r="2709" spans="1:7">
      <c r="A2709" s="2">
        <v>2707</v>
      </c>
      <c r="B2709" s="98">
        <f t="shared" si="169"/>
        <v>15.608651447194276</v>
      </c>
      <c r="C2709" s="98">
        <v>0.08</v>
      </c>
      <c r="D2709" s="2">
        <v>2707</v>
      </c>
      <c r="E2709" s="2">
        <f t="shared" si="170"/>
        <v>80</v>
      </c>
      <c r="F2709" s="2">
        <f t="shared" si="171"/>
        <v>100</v>
      </c>
      <c r="G2709" s="2">
        <f t="shared" si="168"/>
        <v>84</v>
      </c>
    </row>
    <row r="2710" spans="1:7">
      <c r="A2710" s="2">
        <v>2708</v>
      </c>
      <c r="B2710" s="98">
        <f t="shared" si="169"/>
        <v>15.611534197509226</v>
      </c>
      <c r="C2710" s="98">
        <v>0.08</v>
      </c>
      <c r="D2710" s="2">
        <v>2708</v>
      </c>
      <c r="E2710" s="2">
        <f t="shared" si="170"/>
        <v>80</v>
      </c>
      <c r="F2710" s="2">
        <f t="shared" si="171"/>
        <v>100</v>
      </c>
      <c r="G2710" s="2">
        <f t="shared" si="168"/>
        <v>84</v>
      </c>
    </row>
    <row r="2711" spans="1:7">
      <c r="A2711" s="2">
        <v>2709</v>
      </c>
      <c r="B2711" s="98">
        <f t="shared" si="169"/>
        <v>15.614416415607725</v>
      </c>
      <c r="C2711" s="98">
        <v>0.08</v>
      </c>
      <c r="D2711" s="2">
        <v>2709</v>
      </c>
      <c r="E2711" s="2">
        <f t="shared" si="170"/>
        <v>80</v>
      </c>
      <c r="F2711" s="2">
        <f t="shared" si="171"/>
        <v>100</v>
      </c>
      <c r="G2711" s="2">
        <f t="shared" si="168"/>
        <v>84</v>
      </c>
    </row>
    <row r="2712" spans="1:7">
      <c r="A2712" s="2">
        <v>2710</v>
      </c>
      <c r="B2712" s="98">
        <f t="shared" si="169"/>
        <v>15.617298101784444</v>
      </c>
      <c r="C2712" s="98">
        <v>0.08</v>
      </c>
      <c r="D2712" s="2">
        <v>2710</v>
      </c>
      <c r="E2712" s="2">
        <f t="shared" si="170"/>
        <v>80</v>
      </c>
      <c r="F2712" s="2">
        <f t="shared" si="171"/>
        <v>100</v>
      </c>
      <c r="G2712" s="2">
        <f t="shared" si="168"/>
        <v>84</v>
      </c>
    </row>
    <row r="2713" spans="1:7">
      <c r="A2713" s="2">
        <v>2711</v>
      </c>
      <c r="B2713" s="98">
        <f t="shared" si="169"/>
        <v>15.620179256333774</v>
      </c>
      <c r="C2713" s="98">
        <v>0.08</v>
      </c>
      <c r="D2713" s="2">
        <v>2711</v>
      </c>
      <c r="E2713" s="2">
        <f t="shared" si="170"/>
        <v>80</v>
      </c>
      <c r="F2713" s="2">
        <f t="shared" si="171"/>
        <v>100</v>
      </c>
      <c r="G2713" s="2">
        <f t="shared" si="168"/>
        <v>84</v>
      </c>
    </row>
    <row r="2714" spans="1:7">
      <c r="A2714" s="2">
        <v>2712</v>
      </c>
      <c r="B2714" s="98">
        <f t="shared" si="169"/>
        <v>15.623059879549842</v>
      </c>
      <c r="C2714" s="98">
        <v>0.08</v>
      </c>
      <c r="D2714" s="2">
        <v>2712</v>
      </c>
      <c r="E2714" s="2">
        <f t="shared" si="170"/>
        <v>80</v>
      </c>
      <c r="F2714" s="2">
        <f t="shared" si="171"/>
        <v>100</v>
      </c>
      <c r="G2714" s="2">
        <f t="shared" si="168"/>
        <v>84</v>
      </c>
    </row>
    <row r="2715" spans="1:7">
      <c r="A2715" s="2">
        <v>2713</v>
      </c>
      <c r="B2715" s="98">
        <f t="shared" si="169"/>
        <v>15.625939971726501</v>
      </c>
      <c r="C2715" s="98">
        <v>0.08</v>
      </c>
      <c r="D2715" s="2">
        <v>2713</v>
      </c>
      <c r="E2715" s="2">
        <f t="shared" si="170"/>
        <v>80</v>
      </c>
      <c r="F2715" s="2">
        <f t="shared" si="171"/>
        <v>100</v>
      </c>
      <c r="G2715" s="2">
        <f t="shared" si="168"/>
        <v>84</v>
      </c>
    </row>
    <row r="2716" spans="1:7">
      <c r="A2716" s="2">
        <v>2714</v>
      </c>
      <c r="B2716" s="98">
        <f t="shared" si="169"/>
        <v>15.628819533157326</v>
      </c>
      <c r="C2716" s="98">
        <v>0.08</v>
      </c>
      <c r="D2716" s="2">
        <v>2714</v>
      </c>
      <c r="E2716" s="2">
        <f t="shared" si="170"/>
        <v>80</v>
      </c>
      <c r="F2716" s="2">
        <f t="shared" si="171"/>
        <v>100</v>
      </c>
      <c r="G2716" s="2">
        <f t="shared" si="168"/>
        <v>84</v>
      </c>
    </row>
    <row r="2717" spans="1:7">
      <c r="A2717" s="2">
        <v>2715</v>
      </c>
      <c r="B2717" s="98">
        <f t="shared" si="169"/>
        <v>15.631698564135633</v>
      </c>
      <c r="C2717" s="98">
        <v>0.08</v>
      </c>
      <c r="D2717" s="2">
        <v>2715</v>
      </c>
      <c r="E2717" s="2">
        <f t="shared" si="170"/>
        <v>80</v>
      </c>
      <c r="F2717" s="2">
        <f t="shared" si="171"/>
        <v>100</v>
      </c>
      <c r="G2717" s="2">
        <f t="shared" si="168"/>
        <v>84</v>
      </c>
    </row>
    <row r="2718" spans="1:7">
      <c r="A2718" s="2">
        <v>2716</v>
      </c>
      <c r="B2718" s="98">
        <f t="shared" si="169"/>
        <v>15.634577064954458</v>
      </c>
      <c r="C2718" s="98">
        <v>0.08</v>
      </c>
      <c r="D2718" s="2">
        <v>2716</v>
      </c>
      <c r="E2718" s="2">
        <f t="shared" si="170"/>
        <v>80</v>
      </c>
      <c r="F2718" s="2">
        <f t="shared" si="171"/>
        <v>100</v>
      </c>
      <c r="G2718" s="2">
        <f t="shared" si="168"/>
        <v>84</v>
      </c>
    </row>
    <row r="2719" spans="1:7">
      <c r="A2719" s="2">
        <v>2717</v>
      </c>
      <c r="B2719" s="98">
        <f t="shared" si="169"/>
        <v>15.637455035906578</v>
      </c>
      <c r="C2719" s="98">
        <v>0.08</v>
      </c>
      <c r="D2719" s="2">
        <v>2717</v>
      </c>
      <c r="E2719" s="2">
        <f t="shared" si="170"/>
        <v>80</v>
      </c>
      <c r="F2719" s="2">
        <f t="shared" si="171"/>
        <v>100</v>
      </c>
      <c r="G2719" s="2">
        <f t="shared" si="168"/>
        <v>84</v>
      </c>
    </row>
    <row r="2720" spans="1:7">
      <c r="A2720" s="2">
        <v>2718</v>
      </c>
      <c r="B2720" s="98">
        <f t="shared" si="169"/>
        <v>15.640332477284488</v>
      </c>
      <c r="C2720" s="98">
        <v>0.08</v>
      </c>
      <c r="D2720" s="2">
        <v>2718</v>
      </c>
      <c r="E2720" s="2">
        <f t="shared" si="170"/>
        <v>80</v>
      </c>
      <c r="F2720" s="2">
        <f t="shared" si="171"/>
        <v>100</v>
      </c>
      <c r="G2720" s="2">
        <f t="shared" si="168"/>
        <v>84</v>
      </c>
    </row>
    <row r="2721" spans="1:7">
      <c r="A2721" s="2">
        <v>2719</v>
      </c>
      <c r="B2721" s="98">
        <f t="shared" si="169"/>
        <v>15.643209389380427</v>
      </c>
      <c r="C2721" s="98">
        <v>0.08</v>
      </c>
      <c r="D2721" s="2">
        <v>2719</v>
      </c>
      <c r="E2721" s="2">
        <f t="shared" si="170"/>
        <v>80</v>
      </c>
      <c r="F2721" s="2">
        <f t="shared" si="171"/>
        <v>100</v>
      </c>
      <c r="G2721" s="2">
        <f t="shared" si="168"/>
        <v>84</v>
      </c>
    </row>
    <row r="2722" spans="1:7">
      <c r="A2722" s="2">
        <v>2720</v>
      </c>
      <c r="B2722" s="98">
        <f t="shared" si="169"/>
        <v>15.646085772486357</v>
      </c>
      <c r="C2722" s="98">
        <v>0.08</v>
      </c>
      <c r="D2722" s="2">
        <v>2720</v>
      </c>
      <c r="E2722" s="2">
        <f t="shared" si="170"/>
        <v>80</v>
      </c>
      <c r="F2722" s="2">
        <f t="shared" si="171"/>
        <v>100</v>
      </c>
      <c r="G2722" s="2">
        <f t="shared" si="168"/>
        <v>84</v>
      </c>
    </row>
    <row r="2723" spans="1:7">
      <c r="A2723" s="2">
        <v>2721</v>
      </c>
      <c r="B2723" s="98">
        <f t="shared" si="169"/>
        <v>15.648961626893971</v>
      </c>
      <c r="C2723" s="98">
        <v>0.08</v>
      </c>
      <c r="D2723" s="2">
        <v>2721</v>
      </c>
      <c r="E2723" s="2">
        <f t="shared" si="170"/>
        <v>80</v>
      </c>
      <c r="F2723" s="2">
        <f t="shared" si="171"/>
        <v>100</v>
      </c>
      <c r="G2723" s="2">
        <f t="shared" si="168"/>
        <v>84</v>
      </c>
    </row>
    <row r="2724" spans="1:7">
      <c r="A2724" s="2">
        <v>2722</v>
      </c>
      <c r="B2724" s="98">
        <f t="shared" si="169"/>
        <v>15.651836952894698</v>
      </c>
      <c r="C2724" s="98">
        <v>0.08</v>
      </c>
      <c r="D2724" s="2">
        <v>2722</v>
      </c>
      <c r="E2724" s="2">
        <f t="shared" si="170"/>
        <v>80</v>
      </c>
      <c r="F2724" s="2">
        <f t="shared" si="171"/>
        <v>100</v>
      </c>
      <c r="G2724" s="2">
        <f t="shared" si="168"/>
        <v>84</v>
      </c>
    </row>
    <row r="2725" spans="1:7">
      <c r="A2725" s="2">
        <v>2723</v>
      </c>
      <c r="B2725" s="98">
        <f t="shared" si="169"/>
        <v>15.654711750779697</v>
      </c>
      <c r="C2725" s="98">
        <v>0.08</v>
      </c>
      <c r="D2725" s="2">
        <v>2723</v>
      </c>
      <c r="E2725" s="2">
        <f t="shared" si="170"/>
        <v>80</v>
      </c>
      <c r="F2725" s="2">
        <f t="shared" si="171"/>
        <v>100</v>
      </c>
      <c r="G2725" s="2">
        <f t="shared" si="168"/>
        <v>84</v>
      </c>
    </row>
    <row r="2726" spans="1:7">
      <c r="A2726" s="2">
        <v>2724</v>
      </c>
      <c r="B2726" s="98">
        <f t="shared" si="169"/>
        <v>15.657586020839865</v>
      </c>
      <c r="C2726" s="98">
        <v>0.08</v>
      </c>
      <c r="D2726" s="2">
        <v>2724</v>
      </c>
      <c r="E2726" s="2">
        <f t="shared" si="170"/>
        <v>80</v>
      </c>
      <c r="F2726" s="2">
        <f t="shared" si="171"/>
        <v>100</v>
      </c>
      <c r="G2726" s="2">
        <f t="shared" si="168"/>
        <v>84</v>
      </c>
    </row>
    <row r="2727" spans="1:7">
      <c r="A2727" s="2">
        <v>2725</v>
      </c>
      <c r="B2727" s="98">
        <f t="shared" si="169"/>
        <v>15.660459763365823</v>
      </c>
      <c r="C2727" s="98">
        <v>0.08</v>
      </c>
      <c r="D2727" s="2">
        <v>2725</v>
      </c>
      <c r="E2727" s="2">
        <f t="shared" si="170"/>
        <v>80</v>
      </c>
      <c r="F2727" s="2">
        <f t="shared" si="171"/>
        <v>100</v>
      </c>
      <c r="G2727" s="2">
        <f t="shared" si="168"/>
        <v>84</v>
      </c>
    </row>
    <row r="2728" spans="1:7">
      <c r="A2728" s="2">
        <v>2726</v>
      </c>
      <c r="B2728" s="98">
        <f t="shared" si="169"/>
        <v>15.663332978647935</v>
      </c>
      <c r="C2728" s="98">
        <v>0.08</v>
      </c>
      <c r="D2728" s="2">
        <v>2726</v>
      </c>
      <c r="E2728" s="2">
        <f t="shared" si="170"/>
        <v>80</v>
      </c>
      <c r="F2728" s="2">
        <f t="shared" si="171"/>
        <v>100</v>
      </c>
      <c r="G2728" s="2">
        <f t="shared" si="168"/>
        <v>84</v>
      </c>
    </row>
    <row r="2729" spans="1:7">
      <c r="A2729" s="2">
        <v>2727</v>
      </c>
      <c r="B2729" s="98">
        <f t="shared" si="169"/>
        <v>15.666205666976289</v>
      </c>
      <c r="C2729" s="98">
        <v>0.08</v>
      </c>
      <c r="D2729" s="2">
        <v>2727</v>
      </c>
      <c r="E2729" s="2">
        <f t="shared" si="170"/>
        <v>80</v>
      </c>
      <c r="F2729" s="2">
        <f t="shared" si="171"/>
        <v>100</v>
      </c>
      <c r="G2729" s="2">
        <f t="shared" si="168"/>
        <v>84</v>
      </c>
    </row>
    <row r="2730" spans="1:7">
      <c r="A2730" s="2">
        <v>2728</v>
      </c>
      <c r="B2730" s="98">
        <f t="shared" si="169"/>
        <v>15.669077828640715</v>
      </c>
      <c r="C2730" s="98">
        <v>0.08</v>
      </c>
      <c r="D2730" s="2">
        <v>2728</v>
      </c>
      <c r="E2730" s="2">
        <f t="shared" si="170"/>
        <v>80</v>
      </c>
      <c r="F2730" s="2">
        <f t="shared" si="171"/>
        <v>100</v>
      </c>
      <c r="G2730" s="2">
        <f t="shared" si="168"/>
        <v>84</v>
      </c>
    </row>
    <row r="2731" spans="1:7">
      <c r="A2731" s="2">
        <v>2729</v>
      </c>
      <c r="B2731" s="98">
        <f t="shared" si="169"/>
        <v>15.671949463930773</v>
      </c>
      <c r="C2731" s="98">
        <v>0.08</v>
      </c>
      <c r="D2731" s="2">
        <v>2729</v>
      </c>
      <c r="E2731" s="2">
        <f t="shared" si="170"/>
        <v>80</v>
      </c>
      <c r="F2731" s="2">
        <f t="shared" si="171"/>
        <v>100</v>
      </c>
      <c r="G2731" s="2">
        <f t="shared" ref="G2731:G2794" si="172">ROUNDUP(1000*((B2731/1000)/(55.934*C2731^0.571))^(1/2.714),0)</f>
        <v>84</v>
      </c>
    </row>
    <row r="2732" spans="1:7">
      <c r="A2732" s="2">
        <v>2730</v>
      </c>
      <c r="B2732" s="98">
        <f t="shared" si="169"/>
        <v>15.674820573135758</v>
      </c>
      <c r="C2732" s="98">
        <v>0.08</v>
      </c>
      <c r="D2732" s="2">
        <v>2730</v>
      </c>
      <c r="E2732" s="2">
        <f t="shared" si="170"/>
        <v>80</v>
      </c>
      <c r="F2732" s="2">
        <f t="shared" si="171"/>
        <v>100</v>
      </c>
      <c r="G2732" s="2">
        <f t="shared" si="172"/>
        <v>84</v>
      </c>
    </row>
    <row r="2733" spans="1:7">
      <c r="A2733" s="2">
        <v>2731</v>
      </c>
      <c r="B2733" s="98">
        <f t="shared" si="169"/>
        <v>15.677691156544702</v>
      </c>
      <c r="C2733" s="98">
        <v>0.08</v>
      </c>
      <c r="D2733" s="2">
        <v>2731</v>
      </c>
      <c r="E2733" s="2">
        <f t="shared" si="170"/>
        <v>80</v>
      </c>
      <c r="F2733" s="2">
        <f t="shared" si="171"/>
        <v>100</v>
      </c>
      <c r="G2733" s="2">
        <f t="shared" si="172"/>
        <v>84</v>
      </c>
    </row>
    <row r="2734" spans="1:7">
      <c r="A2734" s="2">
        <v>2732</v>
      </c>
      <c r="B2734" s="98">
        <f t="shared" si="169"/>
        <v>15.680561214446374</v>
      </c>
      <c r="C2734" s="98">
        <v>0.08</v>
      </c>
      <c r="D2734" s="2">
        <v>2732</v>
      </c>
      <c r="E2734" s="2">
        <f t="shared" si="170"/>
        <v>80</v>
      </c>
      <c r="F2734" s="2">
        <f t="shared" si="171"/>
        <v>100</v>
      </c>
      <c r="G2734" s="2">
        <f t="shared" si="172"/>
        <v>84</v>
      </c>
    </row>
    <row r="2735" spans="1:7">
      <c r="A2735" s="2">
        <v>2733</v>
      </c>
      <c r="B2735" s="98">
        <f t="shared" si="169"/>
        <v>15.683430747129277</v>
      </c>
      <c r="C2735" s="98">
        <v>0.08</v>
      </c>
      <c r="D2735" s="2">
        <v>2733</v>
      </c>
      <c r="E2735" s="2">
        <f t="shared" si="170"/>
        <v>80</v>
      </c>
      <c r="F2735" s="2">
        <f t="shared" si="171"/>
        <v>100</v>
      </c>
      <c r="G2735" s="2">
        <f t="shared" si="172"/>
        <v>84</v>
      </c>
    </row>
    <row r="2736" spans="1:7">
      <c r="A2736" s="2">
        <v>2734</v>
      </c>
      <c r="B2736" s="98">
        <f t="shared" si="169"/>
        <v>15.686299754881645</v>
      </c>
      <c r="C2736" s="98">
        <v>0.08</v>
      </c>
      <c r="D2736" s="2">
        <v>2734</v>
      </c>
      <c r="E2736" s="2">
        <f t="shared" si="170"/>
        <v>80</v>
      </c>
      <c r="F2736" s="2">
        <f t="shared" si="171"/>
        <v>100</v>
      </c>
      <c r="G2736" s="2">
        <f t="shared" si="172"/>
        <v>84</v>
      </c>
    </row>
    <row r="2737" spans="1:7">
      <c r="A2737" s="2">
        <v>2735</v>
      </c>
      <c r="B2737" s="98">
        <f t="shared" si="169"/>
        <v>15.689168237991458</v>
      </c>
      <c r="C2737" s="98">
        <v>0.08</v>
      </c>
      <c r="D2737" s="2">
        <v>2735</v>
      </c>
      <c r="E2737" s="2">
        <f t="shared" si="170"/>
        <v>80</v>
      </c>
      <c r="F2737" s="2">
        <f t="shared" si="171"/>
        <v>100</v>
      </c>
      <c r="G2737" s="2">
        <f t="shared" si="172"/>
        <v>84</v>
      </c>
    </row>
    <row r="2738" spans="1:7">
      <c r="A2738" s="2">
        <v>2736</v>
      </c>
      <c r="B2738" s="98">
        <f t="shared" si="169"/>
        <v>15.692036196746425</v>
      </c>
      <c r="C2738" s="98">
        <v>0.08</v>
      </c>
      <c r="D2738" s="2">
        <v>2736</v>
      </c>
      <c r="E2738" s="2">
        <f t="shared" si="170"/>
        <v>80</v>
      </c>
      <c r="F2738" s="2">
        <f t="shared" si="171"/>
        <v>100</v>
      </c>
      <c r="G2738" s="2">
        <f t="shared" si="172"/>
        <v>84</v>
      </c>
    </row>
    <row r="2739" spans="1:7">
      <c r="A2739" s="2">
        <v>2737</v>
      </c>
      <c r="B2739" s="98">
        <f t="shared" si="169"/>
        <v>15.694903631433995</v>
      </c>
      <c r="C2739" s="98">
        <v>0.08</v>
      </c>
      <c r="D2739" s="2">
        <v>2737</v>
      </c>
      <c r="E2739" s="2">
        <f t="shared" si="170"/>
        <v>80</v>
      </c>
      <c r="F2739" s="2">
        <f t="shared" si="171"/>
        <v>100</v>
      </c>
      <c r="G2739" s="2">
        <f t="shared" si="172"/>
        <v>84</v>
      </c>
    </row>
    <row r="2740" spans="1:7">
      <c r="A2740" s="2">
        <v>2738</v>
      </c>
      <c r="B2740" s="98">
        <f t="shared" si="169"/>
        <v>15.697770542341356</v>
      </c>
      <c r="C2740" s="98">
        <v>0.08</v>
      </c>
      <c r="D2740" s="2">
        <v>2738</v>
      </c>
      <c r="E2740" s="2">
        <f t="shared" si="170"/>
        <v>80</v>
      </c>
      <c r="F2740" s="2">
        <f t="shared" si="171"/>
        <v>100</v>
      </c>
      <c r="G2740" s="2">
        <f t="shared" si="172"/>
        <v>84</v>
      </c>
    </row>
    <row r="2741" spans="1:7">
      <c r="A2741" s="2">
        <v>2739</v>
      </c>
      <c r="B2741" s="98">
        <f t="shared" si="169"/>
        <v>15.700636929755429</v>
      </c>
      <c r="C2741" s="98">
        <v>0.08</v>
      </c>
      <c r="D2741" s="2">
        <v>2739</v>
      </c>
      <c r="E2741" s="2">
        <f t="shared" si="170"/>
        <v>80</v>
      </c>
      <c r="F2741" s="2">
        <f t="shared" si="171"/>
        <v>100</v>
      </c>
      <c r="G2741" s="2">
        <f t="shared" si="172"/>
        <v>84</v>
      </c>
    </row>
    <row r="2742" spans="1:7">
      <c r="A2742" s="2">
        <v>2740</v>
      </c>
      <c r="B2742" s="98">
        <f t="shared" si="169"/>
        <v>15.70350279396288</v>
      </c>
      <c r="C2742" s="98">
        <v>0.08</v>
      </c>
      <c r="D2742" s="2">
        <v>2740</v>
      </c>
      <c r="E2742" s="2">
        <f t="shared" si="170"/>
        <v>80</v>
      </c>
      <c r="F2742" s="2">
        <f t="shared" si="171"/>
        <v>100</v>
      </c>
      <c r="G2742" s="2">
        <f t="shared" si="172"/>
        <v>84</v>
      </c>
    </row>
    <row r="2743" spans="1:7">
      <c r="A2743" s="2">
        <v>2741</v>
      </c>
      <c r="B2743" s="98">
        <f t="shared" si="169"/>
        <v>15.706368135250107</v>
      </c>
      <c r="C2743" s="98">
        <v>0.08</v>
      </c>
      <c r="D2743" s="2">
        <v>2741</v>
      </c>
      <c r="E2743" s="2">
        <f t="shared" si="170"/>
        <v>80</v>
      </c>
      <c r="F2743" s="2">
        <f t="shared" si="171"/>
        <v>100</v>
      </c>
      <c r="G2743" s="2">
        <f t="shared" si="172"/>
        <v>84</v>
      </c>
    </row>
    <row r="2744" spans="1:7">
      <c r="A2744" s="2">
        <v>2742</v>
      </c>
      <c r="B2744" s="98">
        <f t="shared" si="169"/>
        <v>15.709232953903255</v>
      </c>
      <c r="C2744" s="98">
        <v>0.08</v>
      </c>
      <c r="D2744" s="2">
        <v>2742</v>
      </c>
      <c r="E2744" s="2">
        <f t="shared" si="170"/>
        <v>80</v>
      </c>
      <c r="F2744" s="2">
        <f t="shared" si="171"/>
        <v>100</v>
      </c>
      <c r="G2744" s="2">
        <f t="shared" si="172"/>
        <v>84</v>
      </c>
    </row>
    <row r="2745" spans="1:7">
      <c r="A2745" s="2">
        <v>2743</v>
      </c>
      <c r="B2745" s="98">
        <f t="shared" si="169"/>
        <v>15.712097250208197</v>
      </c>
      <c r="C2745" s="98">
        <v>0.08</v>
      </c>
      <c r="D2745" s="2">
        <v>2743</v>
      </c>
      <c r="E2745" s="2">
        <f t="shared" si="170"/>
        <v>80</v>
      </c>
      <c r="F2745" s="2">
        <f t="shared" si="171"/>
        <v>100</v>
      </c>
      <c r="G2745" s="2">
        <f t="shared" si="172"/>
        <v>84</v>
      </c>
    </row>
    <row r="2746" spans="1:7">
      <c r="A2746" s="2">
        <v>2744</v>
      </c>
      <c r="B2746" s="98">
        <f t="shared" si="169"/>
        <v>15.714961024450552</v>
      </c>
      <c r="C2746" s="98">
        <v>0.08</v>
      </c>
      <c r="D2746" s="2">
        <v>2744</v>
      </c>
      <c r="E2746" s="2">
        <f t="shared" si="170"/>
        <v>80</v>
      </c>
      <c r="F2746" s="2">
        <f t="shared" si="171"/>
        <v>100</v>
      </c>
      <c r="G2746" s="2">
        <f t="shared" si="172"/>
        <v>84</v>
      </c>
    </row>
    <row r="2747" spans="1:7">
      <c r="A2747" s="2">
        <v>2745</v>
      </c>
      <c r="B2747" s="98">
        <f t="shared" si="169"/>
        <v>15.717824276915682</v>
      </c>
      <c r="C2747" s="98">
        <v>0.08</v>
      </c>
      <c r="D2747" s="2">
        <v>2745</v>
      </c>
      <c r="E2747" s="2">
        <f t="shared" si="170"/>
        <v>80</v>
      </c>
      <c r="F2747" s="2">
        <f t="shared" si="171"/>
        <v>100</v>
      </c>
      <c r="G2747" s="2">
        <f t="shared" si="172"/>
        <v>84</v>
      </c>
    </row>
    <row r="2748" spans="1:7">
      <c r="A2748" s="2">
        <v>2746</v>
      </c>
      <c r="B2748" s="98">
        <f t="shared" si="169"/>
        <v>15.720687007888682</v>
      </c>
      <c r="C2748" s="98">
        <v>0.08</v>
      </c>
      <c r="D2748" s="2">
        <v>2746</v>
      </c>
      <c r="E2748" s="2">
        <f t="shared" si="170"/>
        <v>80</v>
      </c>
      <c r="F2748" s="2">
        <f t="shared" si="171"/>
        <v>100</v>
      </c>
      <c r="G2748" s="2">
        <f t="shared" si="172"/>
        <v>84</v>
      </c>
    </row>
    <row r="2749" spans="1:7">
      <c r="A2749" s="2">
        <v>2747</v>
      </c>
      <c r="B2749" s="98">
        <f t="shared" si="169"/>
        <v>15.723549217654389</v>
      </c>
      <c r="C2749" s="98">
        <v>0.08</v>
      </c>
      <c r="D2749" s="2">
        <v>2747</v>
      </c>
      <c r="E2749" s="2">
        <f t="shared" si="170"/>
        <v>80</v>
      </c>
      <c r="F2749" s="2">
        <f t="shared" si="171"/>
        <v>100</v>
      </c>
      <c r="G2749" s="2">
        <f t="shared" si="172"/>
        <v>84</v>
      </c>
    </row>
    <row r="2750" spans="1:7">
      <c r="A2750" s="2">
        <v>2748</v>
      </c>
      <c r="B2750" s="98">
        <f t="shared" si="169"/>
        <v>15.726410906497387</v>
      </c>
      <c r="C2750" s="98">
        <v>0.08</v>
      </c>
      <c r="D2750" s="2">
        <v>2748</v>
      </c>
      <c r="E2750" s="2">
        <f t="shared" si="170"/>
        <v>80</v>
      </c>
      <c r="F2750" s="2">
        <f t="shared" si="171"/>
        <v>100</v>
      </c>
      <c r="G2750" s="2">
        <f t="shared" si="172"/>
        <v>84</v>
      </c>
    </row>
    <row r="2751" spans="1:7">
      <c r="A2751" s="2">
        <v>2749</v>
      </c>
      <c r="B2751" s="98">
        <f t="shared" si="169"/>
        <v>15.729272074701996</v>
      </c>
      <c r="C2751" s="98">
        <v>0.08</v>
      </c>
      <c r="D2751" s="2">
        <v>2749</v>
      </c>
      <c r="E2751" s="2">
        <f t="shared" si="170"/>
        <v>80</v>
      </c>
      <c r="F2751" s="2">
        <f t="shared" si="171"/>
        <v>100</v>
      </c>
      <c r="G2751" s="2">
        <f t="shared" si="172"/>
        <v>84</v>
      </c>
    </row>
    <row r="2752" spans="1:7">
      <c r="A2752" s="2">
        <v>2750</v>
      </c>
      <c r="B2752" s="98">
        <f t="shared" si="169"/>
        <v>15.732132722552272</v>
      </c>
      <c r="C2752" s="98">
        <v>0.08</v>
      </c>
      <c r="D2752" s="2">
        <v>2750</v>
      </c>
      <c r="E2752" s="2">
        <f t="shared" si="170"/>
        <v>80</v>
      </c>
      <c r="F2752" s="2">
        <f t="shared" si="171"/>
        <v>100</v>
      </c>
      <c r="G2752" s="2">
        <f t="shared" si="172"/>
        <v>84</v>
      </c>
    </row>
    <row r="2753" spans="1:7">
      <c r="A2753" s="2">
        <v>2751</v>
      </c>
      <c r="B2753" s="98">
        <f t="shared" si="169"/>
        <v>15.734992850332025</v>
      </c>
      <c r="C2753" s="98">
        <v>0.08</v>
      </c>
      <c r="D2753" s="2">
        <v>2751</v>
      </c>
      <c r="E2753" s="2">
        <f t="shared" si="170"/>
        <v>80</v>
      </c>
      <c r="F2753" s="2">
        <f t="shared" si="171"/>
        <v>100</v>
      </c>
      <c r="G2753" s="2">
        <f t="shared" si="172"/>
        <v>84</v>
      </c>
    </row>
    <row r="2754" spans="1:7">
      <c r="A2754" s="2">
        <v>2752</v>
      </c>
      <c r="B2754" s="98">
        <f t="shared" si="169"/>
        <v>15.737852458324801</v>
      </c>
      <c r="C2754" s="98">
        <v>0.08</v>
      </c>
      <c r="D2754" s="2">
        <v>2752</v>
      </c>
      <c r="E2754" s="2">
        <f t="shared" si="170"/>
        <v>80</v>
      </c>
      <c r="F2754" s="2">
        <f t="shared" si="171"/>
        <v>100</v>
      </c>
      <c r="G2754" s="2">
        <f t="shared" si="172"/>
        <v>84</v>
      </c>
    </row>
    <row r="2755" spans="1:7">
      <c r="A2755" s="2">
        <v>2753</v>
      </c>
      <c r="B2755" s="98">
        <f t="shared" ref="B2755:B2818" si="173">0.3*SQRT(A2755)</f>
        <v>15.740711546813886</v>
      </c>
      <c r="C2755" s="98">
        <v>0.08</v>
      </c>
      <c r="D2755" s="2">
        <v>2753</v>
      </c>
      <c r="E2755" s="2">
        <f t="shared" ref="E2755:E2818" si="174">IF(A2755&lt;0.4,15,IF(A2755&lt;3,20,IF(A2755&lt;15,25,IF(A2755&lt;43,32,IF(A2755&lt;100,40,IF(A2755&lt;450,50,IF(A2755&lt;1300,65,IF(A2755&lt;3500,80,IF(A2755&lt;12000,100)))))))))</f>
        <v>80</v>
      </c>
      <c r="F2755" s="2">
        <f t="shared" si="171"/>
        <v>100</v>
      </c>
      <c r="G2755" s="2">
        <f t="shared" si="172"/>
        <v>84</v>
      </c>
    </row>
    <row r="2756" spans="1:7">
      <c r="A2756" s="2">
        <v>2754</v>
      </c>
      <c r="B2756" s="98">
        <f t="shared" si="173"/>
        <v>15.74357011608231</v>
      </c>
      <c r="C2756" s="98">
        <v>0.08</v>
      </c>
      <c r="D2756" s="2">
        <v>2754</v>
      </c>
      <c r="E2756" s="2">
        <f t="shared" si="174"/>
        <v>80</v>
      </c>
      <c r="F2756" s="2">
        <f t="shared" ref="F2756:F2819" si="175">IF(G2756&lt;15,15,IF(G2756&lt;20,20,IF(G2756&lt;=25,25,IF(G2756&lt;=32,32,IF(G2756&lt;=40,40,IF(G2756&lt;=50,50,IF(G2756&lt;=65,65,IF(G2756&lt;=80,80,IF(G2756&lt;=100,100)))))))))</f>
        <v>100</v>
      </c>
      <c r="G2756" s="2">
        <f t="shared" si="172"/>
        <v>84</v>
      </c>
    </row>
    <row r="2757" spans="1:7">
      <c r="A2757" s="2">
        <v>2755</v>
      </c>
      <c r="B2757" s="98">
        <f t="shared" si="173"/>
        <v>15.746428166412851</v>
      </c>
      <c r="C2757" s="98">
        <v>0.08</v>
      </c>
      <c r="D2757" s="2">
        <v>2755</v>
      </c>
      <c r="E2757" s="2">
        <f t="shared" si="174"/>
        <v>80</v>
      </c>
      <c r="F2757" s="2">
        <f t="shared" si="175"/>
        <v>100</v>
      </c>
      <c r="G2757" s="2">
        <f t="shared" si="172"/>
        <v>84</v>
      </c>
    </row>
    <row r="2758" spans="1:7">
      <c r="A2758" s="2">
        <v>2756</v>
      </c>
      <c r="B2758" s="98">
        <f t="shared" si="173"/>
        <v>15.749285698088025</v>
      </c>
      <c r="C2758" s="98">
        <v>0.08</v>
      </c>
      <c r="D2758" s="2">
        <v>2756</v>
      </c>
      <c r="E2758" s="2">
        <f t="shared" si="174"/>
        <v>80</v>
      </c>
      <c r="F2758" s="2">
        <f t="shared" si="175"/>
        <v>100</v>
      </c>
      <c r="G2758" s="2">
        <f t="shared" si="172"/>
        <v>84</v>
      </c>
    </row>
    <row r="2759" spans="1:7">
      <c r="A2759" s="2">
        <v>2757</v>
      </c>
      <c r="B2759" s="98">
        <f t="shared" si="173"/>
        <v>15.752142711390091</v>
      </c>
      <c r="C2759" s="98">
        <v>0.08</v>
      </c>
      <c r="D2759" s="2">
        <v>2757</v>
      </c>
      <c r="E2759" s="2">
        <f t="shared" si="174"/>
        <v>80</v>
      </c>
      <c r="F2759" s="2">
        <f t="shared" si="175"/>
        <v>100</v>
      </c>
      <c r="G2759" s="2">
        <f t="shared" si="172"/>
        <v>84</v>
      </c>
    </row>
    <row r="2760" spans="1:7">
      <c r="A2760" s="2">
        <v>2758</v>
      </c>
      <c r="B2760" s="98">
        <f t="shared" si="173"/>
        <v>15.75499920660106</v>
      </c>
      <c r="C2760" s="98">
        <v>0.08</v>
      </c>
      <c r="D2760" s="2">
        <v>2758</v>
      </c>
      <c r="E2760" s="2">
        <f t="shared" si="174"/>
        <v>80</v>
      </c>
      <c r="F2760" s="2">
        <f t="shared" si="175"/>
        <v>100</v>
      </c>
      <c r="G2760" s="2">
        <f t="shared" si="172"/>
        <v>84</v>
      </c>
    </row>
    <row r="2761" spans="1:7">
      <c r="A2761" s="2">
        <v>2759</v>
      </c>
      <c r="B2761" s="98">
        <f t="shared" si="173"/>
        <v>15.757855184002675</v>
      </c>
      <c r="C2761" s="98">
        <v>0.08</v>
      </c>
      <c r="D2761" s="2">
        <v>2759</v>
      </c>
      <c r="E2761" s="2">
        <f t="shared" si="174"/>
        <v>80</v>
      </c>
      <c r="F2761" s="2">
        <f t="shared" si="175"/>
        <v>100</v>
      </c>
      <c r="G2761" s="2">
        <f t="shared" si="172"/>
        <v>84</v>
      </c>
    </row>
    <row r="2762" spans="1:7">
      <c r="A2762" s="2">
        <v>2760</v>
      </c>
      <c r="B2762" s="98">
        <f t="shared" si="173"/>
        <v>15.760710643876436</v>
      </c>
      <c r="C2762" s="98">
        <v>0.08</v>
      </c>
      <c r="D2762" s="2">
        <v>2760</v>
      </c>
      <c r="E2762" s="2">
        <f t="shared" si="174"/>
        <v>80</v>
      </c>
      <c r="F2762" s="2">
        <f t="shared" si="175"/>
        <v>100</v>
      </c>
      <c r="G2762" s="2">
        <f t="shared" si="172"/>
        <v>84</v>
      </c>
    </row>
    <row r="2763" spans="1:7">
      <c r="A2763" s="2">
        <v>2761</v>
      </c>
      <c r="B2763" s="98">
        <f t="shared" si="173"/>
        <v>15.763565586503582</v>
      </c>
      <c r="C2763" s="98">
        <v>0.08</v>
      </c>
      <c r="D2763" s="2">
        <v>2761</v>
      </c>
      <c r="E2763" s="2">
        <f t="shared" si="174"/>
        <v>80</v>
      </c>
      <c r="F2763" s="2">
        <f t="shared" si="175"/>
        <v>100</v>
      </c>
      <c r="G2763" s="2">
        <f t="shared" si="172"/>
        <v>84</v>
      </c>
    </row>
    <row r="2764" spans="1:7">
      <c r="A2764" s="2">
        <v>2762</v>
      </c>
      <c r="B2764" s="98">
        <f t="shared" si="173"/>
        <v>15.766420012165094</v>
      </c>
      <c r="C2764" s="98">
        <v>0.08</v>
      </c>
      <c r="D2764" s="2">
        <v>2762</v>
      </c>
      <c r="E2764" s="2">
        <f t="shared" si="174"/>
        <v>80</v>
      </c>
      <c r="F2764" s="2">
        <f t="shared" si="175"/>
        <v>100</v>
      </c>
      <c r="G2764" s="2">
        <f t="shared" si="172"/>
        <v>84</v>
      </c>
    </row>
    <row r="2765" spans="1:7">
      <c r="A2765" s="2">
        <v>2763</v>
      </c>
      <c r="B2765" s="98">
        <f t="shared" si="173"/>
        <v>15.769273921141709</v>
      </c>
      <c r="C2765" s="98">
        <v>0.08</v>
      </c>
      <c r="D2765" s="2">
        <v>2763</v>
      </c>
      <c r="E2765" s="2">
        <f t="shared" si="174"/>
        <v>80</v>
      </c>
      <c r="F2765" s="2">
        <f t="shared" si="175"/>
        <v>100</v>
      </c>
      <c r="G2765" s="2">
        <f t="shared" si="172"/>
        <v>84</v>
      </c>
    </row>
    <row r="2766" spans="1:7">
      <c r="A2766" s="2">
        <v>2764</v>
      </c>
      <c r="B2766" s="98">
        <f t="shared" si="173"/>
        <v>15.772127313713897</v>
      </c>
      <c r="C2766" s="98">
        <v>0.08</v>
      </c>
      <c r="D2766" s="2">
        <v>2764</v>
      </c>
      <c r="E2766" s="2">
        <f t="shared" si="174"/>
        <v>80</v>
      </c>
      <c r="F2766" s="2">
        <f t="shared" si="175"/>
        <v>100</v>
      </c>
      <c r="G2766" s="2">
        <f t="shared" si="172"/>
        <v>84</v>
      </c>
    </row>
    <row r="2767" spans="1:7">
      <c r="A2767" s="2">
        <v>2765</v>
      </c>
      <c r="B2767" s="98">
        <f t="shared" si="173"/>
        <v>15.774980190161887</v>
      </c>
      <c r="C2767" s="98">
        <v>0.08</v>
      </c>
      <c r="D2767" s="2">
        <v>2765</v>
      </c>
      <c r="E2767" s="2">
        <f t="shared" si="174"/>
        <v>80</v>
      </c>
      <c r="F2767" s="2">
        <f t="shared" si="175"/>
        <v>100</v>
      </c>
      <c r="G2767" s="2">
        <f t="shared" si="172"/>
        <v>84</v>
      </c>
    </row>
    <row r="2768" spans="1:7">
      <c r="A2768" s="2">
        <v>2766</v>
      </c>
      <c r="B2768" s="98">
        <f t="shared" si="173"/>
        <v>15.777832550765647</v>
      </c>
      <c r="C2768" s="98">
        <v>0.08</v>
      </c>
      <c r="D2768" s="2">
        <v>2766</v>
      </c>
      <c r="E2768" s="2">
        <f t="shared" si="174"/>
        <v>80</v>
      </c>
      <c r="F2768" s="2">
        <f t="shared" si="175"/>
        <v>100</v>
      </c>
      <c r="G2768" s="2">
        <f t="shared" si="172"/>
        <v>84</v>
      </c>
    </row>
    <row r="2769" spans="1:7">
      <c r="A2769" s="2">
        <v>2767</v>
      </c>
      <c r="B2769" s="98">
        <f t="shared" si="173"/>
        <v>15.78068439580489</v>
      </c>
      <c r="C2769" s="98">
        <v>0.08</v>
      </c>
      <c r="D2769" s="2">
        <v>2767</v>
      </c>
      <c r="E2769" s="2">
        <f t="shared" si="174"/>
        <v>80</v>
      </c>
      <c r="F2769" s="2">
        <f t="shared" si="175"/>
        <v>100</v>
      </c>
      <c r="G2769" s="2">
        <f t="shared" si="172"/>
        <v>84</v>
      </c>
    </row>
    <row r="2770" spans="1:7">
      <c r="A2770" s="2">
        <v>2768</v>
      </c>
      <c r="B2770" s="98">
        <f t="shared" si="173"/>
        <v>15.783535725559085</v>
      </c>
      <c r="C2770" s="98">
        <v>0.08</v>
      </c>
      <c r="D2770" s="2">
        <v>2768</v>
      </c>
      <c r="E2770" s="2">
        <f t="shared" si="174"/>
        <v>80</v>
      </c>
      <c r="F2770" s="2">
        <f t="shared" si="175"/>
        <v>100</v>
      </c>
      <c r="G2770" s="2">
        <f t="shared" si="172"/>
        <v>84</v>
      </c>
    </row>
    <row r="2771" spans="1:7">
      <c r="A2771" s="2">
        <v>2769</v>
      </c>
      <c r="B2771" s="98">
        <f t="shared" si="173"/>
        <v>15.786386540307443</v>
      </c>
      <c r="C2771" s="98">
        <v>0.08</v>
      </c>
      <c r="D2771" s="2">
        <v>2769</v>
      </c>
      <c r="E2771" s="2">
        <f t="shared" si="174"/>
        <v>80</v>
      </c>
      <c r="F2771" s="2">
        <f t="shared" si="175"/>
        <v>100</v>
      </c>
      <c r="G2771" s="2">
        <f t="shared" si="172"/>
        <v>84</v>
      </c>
    </row>
    <row r="2772" spans="1:7">
      <c r="A2772" s="2">
        <v>2770</v>
      </c>
      <c r="B2772" s="98">
        <f t="shared" si="173"/>
        <v>15.789236840328918</v>
      </c>
      <c r="C2772" s="98">
        <v>0.08</v>
      </c>
      <c r="D2772" s="2">
        <v>2770</v>
      </c>
      <c r="E2772" s="2">
        <f t="shared" si="174"/>
        <v>80</v>
      </c>
      <c r="F2772" s="2">
        <f t="shared" si="175"/>
        <v>100</v>
      </c>
      <c r="G2772" s="2">
        <f t="shared" si="172"/>
        <v>84</v>
      </c>
    </row>
    <row r="2773" spans="1:7">
      <c r="A2773" s="2">
        <v>2771</v>
      </c>
      <c r="B2773" s="98">
        <f t="shared" si="173"/>
        <v>15.792086625902227</v>
      </c>
      <c r="C2773" s="98">
        <v>0.08</v>
      </c>
      <c r="D2773" s="2">
        <v>2771</v>
      </c>
      <c r="E2773" s="2">
        <f t="shared" si="174"/>
        <v>80</v>
      </c>
      <c r="F2773" s="2">
        <f t="shared" si="175"/>
        <v>100</v>
      </c>
      <c r="G2773" s="2">
        <f t="shared" si="172"/>
        <v>84</v>
      </c>
    </row>
    <row r="2774" spans="1:7">
      <c r="A2774" s="2">
        <v>2772</v>
      </c>
      <c r="B2774" s="98">
        <f t="shared" si="173"/>
        <v>15.79493589730582</v>
      </c>
      <c r="C2774" s="98">
        <v>0.08</v>
      </c>
      <c r="D2774" s="2">
        <v>2772</v>
      </c>
      <c r="E2774" s="2">
        <f t="shared" si="174"/>
        <v>80</v>
      </c>
      <c r="F2774" s="2">
        <f t="shared" si="175"/>
        <v>100</v>
      </c>
      <c r="G2774" s="2">
        <f t="shared" si="172"/>
        <v>84</v>
      </c>
    </row>
    <row r="2775" spans="1:7">
      <c r="A2775" s="2">
        <v>2773</v>
      </c>
      <c r="B2775" s="98">
        <f t="shared" si="173"/>
        <v>15.797784654817903</v>
      </c>
      <c r="C2775" s="98">
        <v>0.08</v>
      </c>
      <c r="D2775" s="2">
        <v>2773</v>
      </c>
      <c r="E2775" s="2">
        <f t="shared" si="174"/>
        <v>80</v>
      </c>
      <c r="F2775" s="2">
        <f t="shared" si="175"/>
        <v>100</v>
      </c>
      <c r="G2775" s="2">
        <f t="shared" si="172"/>
        <v>84</v>
      </c>
    </row>
    <row r="2776" spans="1:7">
      <c r="A2776" s="2">
        <v>2774</v>
      </c>
      <c r="B2776" s="98">
        <f t="shared" si="173"/>
        <v>15.800632898716431</v>
      </c>
      <c r="C2776" s="98">
        <v>0.08</v>
      </c>
      <c r="D2776" s="2">
        <v>2774</v>
      </c>
      <c r="E2776" s="2">
        <f t="shared" si="174"/>
        <v>80</v>
      </c>
      <c r="F2776" s="2">
        <f t="shared" si="175"/>
        <v>100</v>
      </c>
      <c r="G2776" s="2">
        <f t="shared" si="172"/>
        <v>84</v>
      </c>
    </row>
    <row r="2777" spans="1:7">
      <c r="A2777" s="2">
        <v>2775</v>
      </c>
      <c r="B2777" s="98">
        <f t="shared" si="173"/>
        <v>15.803480629279107</v>
      </c>
      <c r="C2777" s="98">
        <v>0.08</v>
      </c>
      <c r="D2777" s="2">
        <v>2775</v>
      </c>
      <c r="E2777" s="2">
        <f t="shared" si="174"/>
        <v>80</v>
      </c>
      <c r="F2777" s="2">
        <f t="shared" si="175"/>
        <v>100</v>
      </c>
      <c r="G2777" s="2">
        <f t="shared" si="172"/>
        <v>84</v>
      </c>
    </row>
    <row r="2778" spans="1:7">
      <c r="A2778" s="2">
        <v>2776</v>
      </c>
      <c r="B2778" s="98">
        <f t="shared" si="173"/>
        <v>15.80632784678339</v>
      </c>
      <c r="C2778" s="98">
        <v>0.08</v>
      </c>
      <c r="D2778" s="2">
        <v>2776</v>
      </c>
      <c r="E2778" s="2">
        <f t="shared" si="174"/>
        <v>80</v>
      </c>
      <c r="F2778" s="2">
        <f t="shared" si="175"/>
        <v>100</v>
      </c>
      <c r="G2778" s="2">
        <f t="shared" si="172"/>
        <v>84</v>
      </c>
    </row>
    <row r="2779" spans="1:7">
      <c r="A2779" s="2">
        <v>2777</v>
      </c>
      <c r="B2779" s="98">
        <f t="shared" si="173"/>
        <v>15.809174551506477</v>
      </c>
      <c r="C2779" s="98">
        <v>0.08</v>
      </c>
      <c r="D2779" s="2">
        <v>2777</v>
      </c>
      <c r="E2779" s="2">
        <f t="shared" si="174"/>
        <v>80</v>
      </c>
      <c r="F2779" s="2">
        <f t="shared" si="175"/>
        <v>100</v>
      </c>
      <c r="G2779" s="2">
        <f t="shared" si="172"/>
        <v>84</v>
      </c>
    </row>
    <row r="2780" spans="1:7">
      <c r="A2780" s="2">
        <v>2778</v>
      </c>
      <c r="B2780" s="98">
        <f t="shared" si="173"/>
        <v>15.812020743725325</v>
      </c>
      <c r="C2780" s="98">
        <v>0.08</v>
      </c>
      <c r="D2780" s="2">
        <v>2778</v>
      </c>
      <c r="E2780" s="2">
        <f t="shared" si="174"/>
        <v>80</v>
      </c>
      <c r="F2780" s="2">
        <f t="shared" si="175"/>
        <v>100</v>
      </c>
      <c r="G2780" s="2">
        <f t="shared" si="172"/>
        <v>84</v>
      </c>
    </row>
    <row r="2781" spans="1:7">
      <c r="A2781" s="2">
        <v>2779</v>
      </c>
      <c r="B2781" s="98">
        <f t="shared" si="173"/>
        <v>15.814866423716641</v>
      </c>
      <c r="C2781" s="98">
        <v>0.08</v>
      </c>
      <c r="D2781" s="2">
        <v>2779</v>
      </c>
      <c r="E2781" s="2">
        <f t="shared" si="174"/>
        <v>80</v>
      </c>
      <c r="F2781" s="2">
        <f t="shared" si="175"/>
        <v>100</v>
      </c>
      <c r="G2781" s="2">
        <f t="shared" si="172"/>
        <v>84</v>
      </c>
    </row>
    <row r="2782" spans="1:7">
      <c r="A2782" s="2">
        <v>2780</v>
      </c>
      <c r="B2782" s="98">
        <f t="shared" si="173"/>
        <v>15.817711591756881</v>
      </c>
      <c r="C2782" s="98">
        <v>0.08</v>
      </c>
      <c r="D2782" s="2">
        <v>2780</v>
      </c>
      <c r="E2782" s="2">
        <f t="shared" si="174"/>
        <v>80</v>
      </c>
      <c r="F2782" s="2">
        <f t="shared" si="175"/>
        <v>100</v>
      </c>
      <c r="G2782" s="2">
        <f t="shared" si="172"/>
        <v>84</v>
      </c>
    </row>
    <row r="2783" spans="1:7">
      <c r="A2783" s="2">
        <v>2781</v>
      </c>
      <c r="B2783" s="98">
        <f t="shared" si="173"/>
        <v>15.820556248122251</v>
      </c>
      <c r="C2783" s="98">
        <v>0.08</v>
      </c>
      <c r="D2783" s="2">
        <v>2781</v>
      </c>
      <c r="E2783" s="2">
        <f t="shared" si="174"/>
        <v>80</v>
      </c>
      <c r="F2783" s="2">
        <f t="shared" si="175"/>
        <v>100</v>
      </c>
      <c r="G2783" s="2">
        <f t="shared" si="172"/>
        <v>84</v>
      </c>
    </row>
    <row r="2784" spans="1:7">
      <c r="A2784" s="2">
        <v>2782</v>
      </c>
      <c r="B2784" s="98">
        <f t="shared" si="173"/>
        <v>15.823400393088711</v>
      </c>
      <c r="C2784" s="98">
        <v>0.08</v>
      </c>
      <c r="D2784" s="2">
        <v>2782</v>
      </c>
      <c r="E2784" s="2">
        <f t="shared" si="174"/>
        <v>80</v>
      </c>
      <c r="F2784" s="2">
        <f t="shared" si="175"/>
        <v>100</v>
      </c>
      <c r="G2784" s="2">
        <f t="shared" si="172"/>
        <v>84</v>
      </c>
    </row>
    <row r="2785" spans="1:7">
      <c r="A2785" s="2">
        <v>2783</v>
      </c>
      <c r="B2785" s="98">
        <f t="shared" si="173"/>
        <v>15.826244026931974</v>
      </c>
      <c r="C2785" s="98">
        <v>0.08</v>
      </c>
      <c r="D2785" s="2">
        <v>2783</v>
      </c>
      <c r="E2785" s="2">
        <f t="shared" si="174"/>
        <v>80</v>
      </c>
      <c r="F2785" s="2">
        <f t="shared" si="175"/>
        <v>100</v>
      </c>
      <c r="G2785" s="2">
        <f t="shared" si="172"/>
        <v>84</v>
      </c>
    </row>
    <row r="2786" spans="1:7">
      <c r="A2786" s="2">
        <v>2784</v>
      </c>
      <c r="B2786" s="98">
        <f t="shared" si="173"/>
        <v>15.829087149927503</v>
      </c>
      <c r="C2786" s="98">
        <v>0.08</v>
      </c>
      <c r="D2786" s="2">
        <v>2784</v>
      </c>
      <c r="E2786" s="2">
        <f t="shared" si="174"/>
        <v>80</v>
      </c>
      <c r="F2786" s="2">
        <f t="shared" si="175"/>
        <v>100</v>
      </c>
      <c r="G2786" s="2">
        <f t="shared" si="172"/>
        <v>84</v>
      </c>
    </row>
    <row r="2787" spans="1:7">
      <c r="A2787" s="2">
        <v>2785</v>
      </c>
      <c r="B2787" s="98">
        <f t="shared" si="173"/>
        <v>15.831929762350512</v>
      </c>
      <c r="C2787" s="98">
        <v>0.08</v>
      </c>
      <c r="D2787" s="2">
        <v>2785</v>
      </c>
      <c r="E2787" s="2">
        <f t="shared" si="174"/>
        <v>80</v>
      </c>
      <c r="F2787" s="2">
        <f t="shared" si="175"/>
        <v>100</v>
      </c>
      <c r="G2787" s="2">
        <f t="shared" si="172"/>
        <v>84</v>
      </c>
    </row>
    <row r="2788" spans="1:7">
      <c r="A2788" s="2">
        <v>2786</v>
      </c>
      <c r="B2788" s="98">
        <f t="shared" si="173"/>
        <v>15.834771864475975</v>
      </c>
      <c r="C2788" s="98">
        <v>0.08</v>
      </c>
      <c r="D2788" s="2">
        <v>2786</v>
      </c>
      <c r="E2788" s="2">
        <f t="shared" si="174"/>
        <v>80</v>
      </c>
      <c r="F2788" s="2">
        <f t="shared" si="175"/>
        <v>100</v>
      </c>
      <c r="G2788" s="2">
        <f t="shared" si="172"/>
        <v>84</v>
      </c>
    </row>
    <row r="2789" spans="1:7">
      <c r="A2789" s="2">
        <v>2787</v>
      </c>
      <c r="B2789" s="98">
        <f t="shared" si="173"/>
        <v>15.837613456578614</v>
      </c>
      <c r="C2789" s="98">
        <v>0.08</v>
      </c>
      <c r="D2789" s="2">
        <v>2787</v>
      </c>
      <c r="E2789" s="2">
        <f t="shared" si="174"/>
        <v>80</v>
      </c>
      <c r="F2789" s="2">
        <f t="shared" si="175"/>
        <v>100</v>
      </c>
      <c r="G2789" s="2">
        <f t="shared" si="172"/>
        <v>84</v>
      </c>
    </row>
    <row r="2790" spans="1:7">
      <c r="A2790" s="2">
        <v>2788</v>
      </c>
      <c r="B2790" s="98">
        <f t="shared" si="173"/>
        <v>15.840454538932901</v>
      </c>
      <c r="C2790" s="98">
        <v>0.08</v>
      </c>
      <c r="D2790" s="2">
        <v>2788</v>
      </c>
      <c r="E2790" s="2">
        <f t="shared" si="174"/>
        <v>80</v>
      </c>
      <c r="F2790" s="2">
        <f t="shared" si="175"/>
        <v>100</v>
      </c>
      <c r="G2790" s="2">
        <f t="shared" si="172"/>
        <v>84</v>
      </c>
    </row>
    <row r="2791" spans="1:7">
      <c r="A2791" s="2">
        <v>2789</v>
      </c>
      <c r="B2791" s="98">
        <f t="shared" si="173"/>
        <v>15.84329511181307</v>
      </c>
      <c r="C2791" s="98">
        <v>0.08</v>
      </c>
      <c r="D2791" s="2">
        <v>2789</v>
      </c>
      <c r="E2791" s="2">
        <f t="shared" si="174"/>
        <v>80</v>
      </c>
      <c r="F2791" s="2">
        <f t="shared" si="175"/>
        <v>100</v>
      </c>
      <c r="G2791" s="2">
        <f t="shared" si="172"/>
        <v>84</v>
      </c>
    </row>
    <row r="2792" spans="1:7">
      <c r="A2792" s="2">
        <v>2790</v>
      </c>
      <c r="B2792" s="98">
        <f t="shared" si="173"/>
        <v>15.846135175493107</v>
      </c>
      <c r="C2792" s="98">
        <v>0.08</v>
      </c>
      <c r="D2792" s="2">
        <v>2790</v>
      </c>
      <c r="E2792" s="2">
        <f t="shared" si="174"/>
        <v>80</v>
      </c>
      <c r="F2792" s="2">
        <f t="shared" si="175"/>
        <v>100</v>
      </c>
      <c r="G2792" s="2">
        <f t="shared" si="172"/>
        <v>84</v>
      </c>
    </row>
    <row r="2793" spans="1:7">
      <c r="A2793" s="2">
        <v>2791</v>
      </c>
      <c r="B2793" s="98">
        <f t="shared" si="173"/>
        <v>15.848974730246749</v>
      </c>
      <c r="C2793" s="98">
        <v>0.08</v>
      </c>
      <c r="D2793" s="2">
        <v>2791</v>
      </c>
      <c r="E2793" s="2">
        <f t="shared" si="174"/>
        <v>80</v>
      </c>
      <c r="F2793" s="2">
        <f t="shared" si="175"/>
        <v>100</v>
      </c>
      <c r="G2793" s="2">
        <f t="shared" si="172"/>
        <v>84</v>
      </c>
    </row>
    <row r="2794" spans="1:7">
      <c r="A2794" s="2">
        <v>2792</v>
      </c>
      <c r="B2794" s="98">
        <f t="shared" si="173"/>
        <v>15.851813776347488</v>
      </c>
      <c r="C2794" s="98">
        <v>0.08</v>
      </c>
      <c r="D2794" s="2">
        <v>2792</v>
      </c>
      <c r="E2794" s="2">
        <f t="shared" si="174"/>
        <v>80</v>
      </c>
      <c r="F2794" s="2">
        <f t="shared" si="175"/>
        <v>100</v>
      </c>
      <c r="G2794" s="2">
        <f t="shared" si="172"/>
        <v>84</v>
      </c>
    </row>
    <row r="2795" spans="1:7">
      <c r="A2795" s="2">
        <v>2793</v>
      </c>
      <c r="B2795" s="98">
        <f t="shared" si="173"/>
        <v>15.854652314068574</v>
      </c>
      <c r="C2795" s="98">
        <v>0.08</v>
      </c>
      <c r="D2795" s="2">
        <v>2793</v>
      </c>
      <c r="E2795" s="2">
        <f t="shared" si="174"/>
        <v>80</v>
      </c>
      <c r="F2795" s="2">
        <f t="shared" si="175"/>
        <v>100</v>
      </c>
      <c r="G2795" s="2">
        <f t="shared" ref="G2795:G2858" si="176">ROUNDUP(1000*((B2795/1000)/(55.934*C2795^0.571))^(1/2.714),0)</f>
        <v>84</v>
      </c>
    </row>
    <row r="2796" spans="1:7">
      <c r="A2796" s="2">
        <v>2794</v>
      </c>
      <c r="B2796" s="98">
        <f t="shared" si="173"/>
        <v>15.857490343683011</v>
      </c>
      <c r="C2796" s="98">
        <v>0.08</v>
      </c>
      <c r="D2796" s="2">
        <v>2794</v>
      </c>
      <c r="E2796" s="2">
        <f t="shared" si="174"/>
        <v>80</v>
      </c>
      <c r="F2796" s="2">
        <f t="shared" si="175"/>
        <v>100</v>
      </c>
      <c r="G2796" s="2">
        <f t="shared" si="176"/>
        <v>84</v>
      </c>
    </row>
    <row r="2797" spans="1:7">
      <c r="A2797" s="2">
        <v>2795</v>
      </c>
      <c r="B2797" s="98">
        <f t="shared" si="173"/>
        <v>15.860327865463564</v>
      </c>
      <c r="C2797" s="98">
        <v>0.08</v>
      </c>
      <c r="D2797" s="2">
        <v>2795</v>
      </c>
      <c r="E2797" s="2">
        <f t="shared" si="174"/>
        <v>80</v>
      </c>
      <c r="F2797" s="2">
        <f t="shared" si="175"/>
        <v>100</v>
      </c>
      <c r="G2797" s="2">
        <f t="shared" si="176"/>
        <v>84</v>
      </c>
    </row>
    <row r="2798" spans="1:7">
      <c r="A2798" s="2">
        <v>2796</v>
      </c>
      <c r="B2798" s="98">
        <f t="shared" si="173"/>
        <v>15.863164879682742</v>
      </c>
      <c r="C2798" s="98">
        <v>0.08</v>
      </c>
      <c r="D2798" s="2">
        <v>2796</v>
      </c>
      <c r="E2798" s="2">
        <f t="shared" si="174"/>
        <v>80</v>
      </c>
      <c r="F2798" s="2">
        <f t="shared" si="175"/>
        <v>100</v>
      </c>
      <c r="G2798" s="2">
        <f t="shared" si="176"/>
        <v>84</v>
      </c>
    </row>
    <row r="2799" spans="1:7">
      <c r="A2799" s="2">
        <v>2797</v>
      </c>
      <c r="B2799" s="98">
        <f t="shared" si="173"/>
        <v>15.866001386612822</v>
      </c>
      <c r="C2799" s="98">
        <v>0.08</v>
      </c>
      <c r="D2799" s="2">
        <v>2797</v>
      </c>
      <c r="E2799" s="2">
        <f t="shared" si="174"/>
        <v>80</v>
      </c>
      <c r="F2799" s="2">
        <f t="shared" si="175"/>
        <v>100</v>
      </c>
      <c r="G2799" s="2">
        <f t="shared" si="176"/>
        <v>84</v>
      </c>
    </row>
    <row r="2800" spans="1:7">
      <c r="A2800" s="2">
        <v>2798</v>
      </c>
      <c r="B2800" s="98">
        <f t="shared" si="173"/>
        <v>15.868837386525833</v>
      </c>
      <c r="C2800" s="98">
        <v>0.08</v>
      </c>
      <c r="D2800" s="2">
        <v>2798</v>
      </c>
      <c r="E2800" s="2">
        <f t="shared" si="174"/>
        <v>80</v>
      </c>
      <c r="F2800" s="2">
        <f t="shared" si="175"/>
        <v>100</v>
      </c>
      <c r="G2800" s="2">
        <f t="shared" si="176"/>
        <v>84</v>
      </c>
    </row>
    <row r="2801" spans="1:7">
      <c r="A2801" s="2">
        <v>2799</v>
      </c>
      <c r="B2801" s="98">
        <f t="shared" si="173"/>
        <v>15.871672879693557</v>
      </c>
      <c r="C2801" s="98">
        <v>0.08</v>
      </c>
      <c r="D2801" s="2">
        <v>2799</v>
      </c>
      <c r="E2801" s="2">
        <f t="shared" si="174"/>
        <v>80</v>
      </c>
      <c r="F2801" s="2">
        <f t="shared" si="175"/>
        <v>100</v>
      </c>
      <c r="G2801" s="2">
        <f t="shared" si="176"/>
        <v>84</v>
      </c>
    </row>
    <row r="2802" spans="1:7">
      <c r="A2802" s="2">
        <v>2800</v>
      </c>
      <c r="B2802" s="98">
        <f t="shared" si="173"/>
        <v>15.874507866387543</v>
      </c>
      <c r="C2802" s="98">
        <v>0.08</v>
      </c>
      <c r="D2802" s="2">
        <v>2800</v>
      </c>
      <c r="E2802" s="2">
        <f t="shared" si="174"/>
        <v>80</v>
      </c>
      <c r="F2802" s="2">
        <f t="shared" si="175"/>
        <v>100</v>
      </c>
      <c r="G2802" s="2">
        <f t="shared" si="176"/>
        <v>84</v>
      </c>
    </row>
    <row r="2803" spans="1:7">
      <c r="A2803" s="2">
        <v>2801</v>
      </c>
      <c r="B2803" s="98">
        <f t="shared" si="173"/>
        <v>15.87734234687909</v>
      </c>
      <c r="C2803" s="98">
        <v>0.08</v>
      </c>
      <c r="D2803" s="2">
        <v>2801</v>
      </c>
      <c r="E2803" s="2">
        <f t="shared" si="174"/>
        <v>80</v>
      </c>
      <c r="F2803" s="2">
        <f t="shared" si="175"/>
        <v>100</v>
      </c>
      <c r="G2803" s="2">
        <f t="shared" si="176"/>
        <v>84</v>
      </c>
    </row>
    <row r="2804" spans="1:7">
      <c r="A2804" s="2">
        <v>2802</v>
      </c>
      <c r="B2804" s="98">
        <f t="shared" si="173"/>
        <v>15.880176321439254</v>
      </c>
      <c r="C2804" s="98">
        <v>0.08</v>
      </c>
      <c r="D2804" s="2">
        <v>2802</v>
      </c>
      <c r="E2804" s="2">
        <f t="shared" si="174"/>
        <v>80</v>
      </c>
      <c r="F2804" s="2">
        <f t="shared" si="175"/>
        <v>100</v>
      </c>
      <c r="G2804" s="2">
        <f t="shared" si="176"/>
        <v>84</v>
      </c>
    </row>
    <row r="2805" spans="1:7">
      <c r="A2805" s="2">
        <v>2803</v>
      </c>
      <c r="B2805" s="98">
        <f t="shared" si="173"/>
        <v>15.883009790338857</v>
      </c>
      <c r="C2805" s="98">
        <v>0.08</v>
      </c>
      <c r="D2805" s="2">
        <v>2803</v>
      </c>
      <c r="E2805" s="2">
        <f t="shared" si="174"/>
        <v>80</v>
      </c>
      <c r="F2805" s="2">
        <f t="shared" si="175"/>
        <v>100</v>
      </c>
      <c r="G2805" s="2">
        <f t="shared" si="176"/>
        <v>84</v>
      </c>
    </row>
    <row r="2806" spans="1:7">
      <c r="A2806" s="2">
        <v>2804</v>
      </c>
      <c r="B2806" s="98">
        <f t="shared" si="173"/>
        <v>15.885842753848472</v>
      </c>
      <c r="C2806" s="98">
        <v>0.08</v>
      </c>
      <c r="D2806" s="2">
        <v>2804</v>
      </c>
      <c r="E2806" s="2">
        <f t="shared" si="174"/>
        <v>80</v>
      </c>
      <c r="F2806" s="2">
        <f t="shared" si="175"/>
        <v>100</v>
      </c>
      <c r="G2806" s="2">
        <f t="shared" si="176"/>
        <v>84</v>
      </c>
    </row>
    <row r="2807" spans="1:7">
      <c r="A2807" s="2">
        <v>2805</v>
      </c>
      <c r="B2807" s="98">
        <f t="shared" si="173"/>
        <v>15.888675212238432</v>
      </c>
      <c r="C2807" s="98">
        <v>0.08</v>
      </c>
      <c r="D2807" s="2">
        <v>2805</v>
      </c>
      <c r="E2807" s="2">
        <f t="shared" si="174"/>
        <v>80</v>
      </c>
      <c r="F2807" s="2">
        <f t="shared" si="175"/>
        <v>100</v>
      </c>
      <c r="G2807" s="2">
        <f t="shared" si="176"/>
        <v>84</v>
      </c>
    </row>
    <row r="2808" spans="1:7">
      <c r="A2808" s="2">
        <v>2806</v>
      </c>
      <c r="B2808" s="98">
        <f t="shared" si="173"/>
        <v>15.891507165778831</v>
      </c>
      <c r="C2808" s="98">
        <v>0.08</v>
      </c>
      <c r="D2808" s="2">
        <v>2806</v>
      </c>
      <c r="E2808" s="2">
        <f t="shared" si="174"/>
        <v>80</v>
      </c>
      <c r="F2808" s="2">
        <f t="shared" si="175"/>
        <v>100</v>
      </c>
      <c r="G2808" s="2">
        <f t="shared" si="176"/>
        <v>84</v>
      </c>
    </row>
    <row r="2809" spans="1:7">
      <c r="A2809" s="2">
        <v>2807</v>
      </c>
      <c r="B2809" s="98">
        <f t="shared" si="173"/>
        <v>15.894338614739524</v>
      </c>
      <c r="C2809" s="98">
        <v>0.08</v>
      </c>
      <c r="D2809" s="2">
        <v>2807</v>
      </c>
      <c r="E2809" s="2">
        <f t="shared" si="174"/>
        <v>80</v>
      </c>
      <c r="F2809" s="2">
        <f t="shared" si="175"/>
        <v>100</v>
      </c>
      <c r="G2809" s="2">
        <f t="shared" si="176"/>
        <v>84</v>
      </c>
    </row>
    <row r="2810" spans="1:7">
      <c r="A2810" s="2">
        <v>2808</v>
      </c>
      <c r="B2810" s="98">
        <f t="shared" si="173"/>
        <v>15.897169559390123</v>
      </c>
      <c r="C2810" s="98">
        <v>0.08</v>
      </c>
      <c r="D2810" s="2">
        <v>2808</v>
      </c>
      <c r="E2810" s="2">
        <f t="shared" si="174"/>
        <v>80</v>
      </c>
      <c r="F2810" s="2">
        <f t="shared" si="175"/>
        <v>100</v>
      </c>
      <c r="G2810" s="2">
        <f t="shared" si="176"/>
        <v>84</v>
      </c>
    </row>
    <row r="2811" spans="1:7">
      <c r="A2811" s="2">
        <v>2809</v>
      </c>
      <c r="B2811" s="98">
        <f t="shared" si="173"/>
        <v>15.899999999999999</v>
      </c>
      <c r="C2811" s="98">
        <v>0.08</v>
      </c>
      <c r="D2811" s="2">
        <v>2809</v>
      </c>
      <c r="E2811" s="2">
        <f t="shared" si="174"/>
        <v>80</v>
      </c>
      <c r="F2811" s="2">
        <f t="shared" si="175"/>
        <v>100</v>
      </c>
      <c r="G2811" s="2">
        <f t="shared" si="176"/>
        <v>84</v>
      </c>
    </row>
    <row r="2812" spans="1:7">
      <c r="A2812" s="2">
        <v>2810</v>
      </c>
      <c r="B2812" s="98">
        <f t="shared" si="173"/>
        <v>15.902829936838284</v>
      </c>
      <c r="C2812" s="98">
        <v>0.08</v>
      </c>
      <c r="D2812" s="2">
        <v>2810</v>
      </c>
      <c r="E2812" s="2">
        <f t="shared" si="174"/>
        <v>80</v>
      </c>
      <c r="F2812" s="2">
        <f t="shared" si="175"/>
        <v>100</v>
      </c>
      <c r="G2812" s="2">
        <f t="shared" si="176"/>
        <v>84</v>
      </c>
    </row>
    <row r="2813" spans="1:7">
      <c r="A2813" s="2">
        <v>2811</v>
      </c>
      <c r="B2813" s="98">
        <f t="shared" si="173"/>
        <v>15.905659370173876</v>
      </c>
      <c r="C2813" s="98">
        <v>0.08</v>
      </c>
      <c r="D2813" s="2">
        <v>2811</v>
      </c>
      <c r="E2813" s="2">
        <f t="shared" si="174"/>
        <v>80</v>
      </c>
      <c r="F2813" s="2">
        <f t="shared" si="175"/>
        <v>100</v>
      </c>
      <c r="G2813" s="2">
        <f t="shared" si="176"/>
        <v>84</v>
      </c>
    </row>
    <row r="2814" spans="1:7">
      <c r="A2814" s="2">
        <v>2812</v>
      </c>
      <c r="B2814" s="98">
        <f t="shared" si="173"/>
        <v>15.908488300275421</v>
      </c>
      <c r="C2814" s="98">
        <v>0.08</v>
      </c>
      <c r="D2814" s="2">
        <v>2812</v>
      </c>
      <c r="E2814" s="2">
        <f t="shared" si="174"/>
        <v>80</v>
      </c>
      <c r="F2814" s="2">
        <f t="shared" si="175"/>
        <v>100</v>
      </c>
      <c r="G2814" s="2">
        <f t="shared" si="176"/>
        <v>84</v>
      </c>
    </row>
    <row r="2815" spans="1:7">
      <c r="A2815" s="2">
        <v>2813</v>
      </c>
      <c r="B2815" s="98">
        <f t="shared" si="173"/>
        <v>15.911316727411343</v>
      </c>
      <c r="C2815" s="98">
        <v>0.08</v>
      </c>
      <c r="D2815" s="2">
        <v>2813</v>
      </c>
      <c r="E2815" s="2">
        <f t="shared" si="174"/>
        <v>80</v>
      </c>
      <c r="F2815" s="2">
        <f t="shared" si="175"/>
        <v>100</v>
      </c>
      <c r="G2815" s="2">
        <f t="shared" si="176"/>
        <v>84</v>
      </c>
    </row>
    <row r="2816" spans="1:7">
      <c r="A2816" s="2">
        <v>2814</v>
      </c>
      <c r="B2816" s="98">
        <f t="shared" si="173"/>
        <v>15.914144651849814</v>
      </c>
      <c r="C2816" s="98">
        <v>0.08</v>
      </c>
      <c r="D2816" s="2">
        <v>2814</v>
      </c>
      <c r="E2816" s="2">
        <f t="shared" si="174"/>
        <v>80</v>
      </c>
      <c r="F2816" s="2">
        <f t="shared" si="175"/>
        <v>100</v>
      </c>
      <c r="G2816" s="2">
        <f t="shared" si="176"/>
        <v>84</v>
      </c>
    </row>
    <row r="2817" spans="1:7">
      <c r="A2817" s="2">
        <v>2815</v>
      </c>
      <c r="B2817" s="98">
        <f t="shared" si="173"/>
        <v>15.916972073858769</v>
      </c>
      <c r="C2817" s="98">
        <v>0.08</v>
      </c>
      <c r="D2817" s="2">
        <v>2815</v>
      </c>
      <c r="E2817" s="2">
        <f t="shared" si="174"/>
        <v>80</v>
      </c>
      <c r="F2817" s="2">
        <f t="shared" si="175"/>
        <v>100</v>
      </c>
      <c r="G2817" s="2">
        <f t="shared" si="176"/>
        <v>85</v>
      </c>
    </row>
    <row r="2818" spans="1:7">
      <c r="A2818" s="2">
        <v>2816</v>
      </c>
      <c r="B2818" s="98">
        <f t="shared" si="173"/>
        <v>15.919798993705918</v>
      </c>
      <c r="C2818" s="98">
        <v>0.08</v>
      </c>
      <c r="D2818" s="2">
        <v>2816</v>
      </c>
      <c r="E2818" s="2">
        <f t="shared" si="174"/>
        <v>80</v>
      </c>
      <c r="F2818" s="2">
        <f t="shared" si="175"/>
        <v>100</v>
      </c>
      <c r="G2818" s="2">
        <f t="shared" si="176"/>
        <v>85</v>
      </c>
    </row>
    <row r="2819" spans="1:7">
      <c r="A2819" s="2">
        <v>2817</v>
      </c>
      <c r="B2819" s="98">
        <f t="shared" ref="B2819:B2882" si="177">0.3*SQRT(A2819)</f>
        <v>15.922625411658718</v>
      </c>
      <c r="C2819" s="98">
        <v>0.08</v>
      </c>
      <c r="D2819" s="2">
        <v>2817</v>
      </c>
      <c r="E2819" s="2">
        <f t="shared" ref="E2819:E2882" si="178">IF(A2819&lt;0.4,15,IF(A2819&lt;3,20,IF(A2819&lt;15,25,IF(A2819&lt;43,32,IF(A2819&lt;100,40,IF(A2819&lt;450,50,IF(A2819&lt;1300,65,IF(A2819&lt;3500,80,IF(A2819&lt;12000,100)))))))))</f>
        <v>80</v>
      </c>
      <c r="F2819" s="2">
        <f t="shared" si="175"/>
        <v>100</v>
      </c>
      <c r="G2819" s="2">
        <f t="shared" si="176"/>
        <v>85</v>
      </c>
    </row>
    <row r="2820" spans="1:7">
      <c r="A2820" s="2">
        <v>2818</v>
      </c>
      <c r="B2820" s="98">
        <f t="shared" si="177"/>
        <v>15.925451327984396</v>
      </c>
      <c r="C2820" s="98">
        <v>0.08</v>
      </c>
      <c r="D2820" s="2">
        <v>2818</v>
      </c>
      <c r="E2820" s="2">
        <f t="shared" si="178"/>
        <v>80</v>
      </c>
      <c r="F2820" s="2">
        <f t="shared" ref="F2820:F2883" si="179">IF(G2820&lt;15,15,IF(G2820&lt;20,20,IF(G2820&lt;=25,25,IF(G2820&lt;=32,32,IF(G2820&lt;=40,40,IF(G2820&lt;=50,50,IF(G2820&lt;=65,65,IF(G2820&lt;=80,80,IF(G2820&lt;=100,100)))))))))</f>
        <v>100</v>
      </c>
      <c r="G2820" s="2">
        <f t="shared" si="176"/>
        <v>85</v>
      </c>
    </row>
    <row r="2821" spans="1:7">
      <c r="A2821" s="2">
        <v>2819</v>
      </c>
      <c r="B2821" s="98">
        <f t="shared" si="177"/>
        <v>15.92827674294994</v>
      </c>
      <c r="C2821" s="98">
        <v>0.08</v>
      </c>
      <c r="D2821" s="2">
        <v>2819</v>
      </c>
      <c r="E2821" s="2">
        <f t="shared" si="178"/>
        <v>80</v>
      </c>
      <c r="F2821" s="2">
        <f t="shared" si="179"/>
        <v>100</v>
      </c>
      <c r="G2821" s="2">
        <f t="shared" si="176"/>
        <v>85</v>
      </c>
    </row>
    <row r="2822" spans="1:7">
      <c r="A2822" s="2">
        <v>2820</v>
      </c>
      <c r="B2822" s="98">
        <f t="shared" si="177"/>
        <v>15.931101656822104</v>
      </c>
      <c r="C2822" s="98">
        <v>0.08</v>
      </c>
      <c r="D2822" s="2">
        <v>2820</v>
      </c>
      <c r="E2822" s="2">
        <f t="shared" si="178"/>
        <v>80</v>
      </c>
      <c r="F2822" s="2">
        <f t="shared" si="179"/>
        <v>100</v>
      </c>
      <c r="G2822" s="2">
        <f t="shared" si="176"/>
        <v>85</v>
      </c>
    </row>
    <row r="2823" spans="1:7">
      <c r="A2823" s="2">
        <v>2821</v>
      </c>
      <c r="B2823" s="98">
        <f t="shared" si="177"/>
        <v>15.9339260698674</v>
      </c>
      <c r="C2823" s="98">
        <v>0.08</v>
      </c>
      <c r="D2823" s="2">
        <v>2821</v>
      </c>
      <c r="E2823" s="2">
        <f t="shared" si="178"/>
        <v>80</v>
      </c>
      <c r="F2823" s="2">
        <f t="shared" si="179"/>
        <v>100</v>
      </c>
      <c r="G2823" s="2">
        <f t="shared" si="176"/>
        <v>85</v>
      </c>
    </row>
    <row r="2824" spans="1:7">
      <c r="A2824" s="2">
        <v>2822</v>
      </c>
      <c r="B2824" s="98">
        <f t="shared" si="177"/>
        <v>15.93674998235211</v>
      </c>
      <c r="C2824" s="98">
        <v>0.08</v>
      </c>
      <c r="D2824" s="2">
        <v>2822</v>
      </c>
      <c r="E2824" s="2">
        <f t="shared" si="178"/>
        <v>80</v>
      </c>
      <c r="F2824" s="2">
        <f t="shared" si="179"/>
        <v>100</v>
      </c>
      <c r="G2824" s="2">
        <f t="shared" si="176"/>
        <v>85</v>
      </c>
    </row>
    <row r="2825" spans="1:7">
      <c r="A2825" s="2">
        <v>2823</v>
      </c>
      <c r="B2825" s="98">
        <f t="shared" si="177"/>
        <v>15.939573394542277</v>
      </c>
      <c r="C2825" s="98">
        <v>0.08</v>
      </c>
      <c r="D2825" s="2">
        <v>2823</v>
      </c>
      <c r="E2825" s="2">
        <f t="shared" si="178"/>
        <v>80</v>
      </c>
      <c r="F2825" s="2">
        <f t="shared" si="179"/>
        <v>100</v>
      </c>
      <c r="G2825" s="2">
        <f t="shared" si="176"/>
        <v>85</v>
      </c>
    </row>
    <row r="2826" spans="1:7">
      <c r="A2826" s="2">
        <v>2824</v>
      </c>
      <c r="B2826" s="98">
        <f t="shared" si="177"/>
        <v>15.942396306703706</v>
      </c>
      <c r="C2826" s="98">
        <v>0.08</v>
      </c>
      <c r="D2826" s="2">
        <v>2824</v>
      </c>
      <c r="E2826" s="2">
        <f t="shared" si="178"/>
        <v>80</v>
      </c>
      <c r="F2826" s="2">
        <f t="shared" si="179"/>
        <v>100</v>
      </c>
      <c r="G2826" s="2">
        <f t="shared" si="176"/>
        <v>85</v>
      </c>
    </row>
    <row r="2827" spans="1:7">
      <c r="A2827" s="2">
        <v>2825</v>
      </c>
      <c r="B2827" s="98">
        <f t="shared" si="177"/>
        <v>15.945218719101973</v>
      </c>
      <c r="C2827" s="98">
        <v>0.08</v>
      </c>
      <c r="D2827" s="2">
        <v>2825</v>
      </c>
      <c r="E2827" s="2">
        <f t="shared" si="178"/>
        <v>80</v>
      </c>
      <c r="F2827" s="2">
        <f t="shared" si="179"/>
        <v>100</v>
      </c>
      <c r="G2827" s="2">
        <f t="shared" si="176"/>
        <v>85</v>
      </c>
    </row>
    <row r="2828" spans="1:7">
      <c r="A2828" s="2">
        <v>2826</v>
      </c>
      <c r="B2828" s="98">
        <f t="shared" si="177"/>
        <v>15.948040632002414</v>
      </c>
      <c r="C2828" s="98">
        <v>0.08</v>
      </c>
      <c r="D2828" s="2">
        <v>2826</v>
      </c>
      <c r="E2828" s="2">
        <f t="shared" si="178"/>
        <v>80</v>
      </c>
      <c r="F2828" s="2">
        <f t="shared" si="179"/>
        <v>100</v>
      </c>
      <c r="G2828" s="2">
        <f t="shared" si="176"/>
        <v>85</v>
      </c>
    </row>
    <row r="2829" spans="1:7">
      <c r="A2829" s="2">
        <v>2827</v>
      </c>
      <c r="B2829" s="98">
        <f t="shared" si="177"/>
        <v>15.950862045670133</v>
      </c>
      <c r="C2829" s="98">
        <v>0.08</v>
      </c>
      <c r="D2829" s="2">
        <v>2827</v>
      </c>
      <c r="E2829" s="2">
        <f t="shared" si="178"/>
        <v>80</v>
      </c>
      <c r="F2829" s="2">
        <f t="shared" si="179"/>
        <v>100</v>
      </c>
      <c r="G2829" s="2">
        <f t="shared" si="176"/>
        <v>85</v>
      </c>
    </row>
    <row r="2830" spans="1:7">
      <c r="A2830" s="2">
        <v>2828</v>
      </c>
      <c r="B2830" s="98">
        <f t="shared" si="177"/>
        <v>15.953682960369996</v>
      </c>
      <c r="C2830" s="98">
        <v>0.08</v>
      </c>
      <c r="D2830" s="2">
        <v>2828</v>
      </c>
      <c r="E2830" s="2">
        <f t="shared" si="178"/>
        <v>80</v>
      </c>
      <c r="F2830" s="2">
        <f t="shared" si="179"/>
        <v>100</v>
      </c>
      <c r="G2830" s="2">
        <f t="shared" si="176"/>
        <v>85</v>
      </c>
    </row>
    <row r="2831" spans="1:7">
      <c r="A2831" s="2">
        <v>2829</v>
      </c>
      <c r="B2831" s="98">
        <f t="shared" si="177"/>
        <v>15.956503376366639</v>
      </c>
      <c r="C2831" s="98">
        <v>0.08</v>
      </c>
      <c r="D2831" s="2">
        <v>2829</v>
      </c>
      <c r="E2831" s="2">
        <f t="shared" si="178"/>
        <v>80</v>
      </c>
      <c r="F2831" s="2">
        <f t="shared" si="179"/>
        <v>100</v>
      </c>
      <c r="G2831" s="2">
        <f t="shared" si="176"/>
        <v>85</v>
      </c>
    </row>
    <row r="2832" spans="1:7">
      <c r="A2832" s="2">
        <v>2830</v>
      </c>
      <c r="B2832" s="98">
        <f t="shared" si="177"/>
        <v>15.959323293924463</v>
      </c>
      <c r="C2832" s="98">
        <v>0.08</v>
      </c>
      <c r="D2832" s="2">
        <v>2830</v>
      </c>
      <c r="E2832" s="2">
        <f t="shared" si="178"/>
        <v>80</v>
      </c>
      <c r="F2832" s="2">
        <f t="shared" si="179"/>
        <v>100</v>
      </c>
      <c r="G2832" s="2">
        <f t="shared" si="176"/>
        <v>85</v>
      </c>
    </row>
    <row r="2833" spans="1:7">
      <c r="A2833" s="2">
        <v>2831</v>
      </c>
      <c r="B2833" s="98">
        <f t="shared" si="177"/>
        <v>15.962142713307633</v>
      </c>
      <c r="C2833" s="98">
        <v>0.08</v>
      </c>
      <c r="D2833" s="2">
        <v>2831</v>
      </c>
      <c r="E2833" s="2">
        <f t="shared" si="178"/>
        <v>80</v>
      </c>
      <c r="F2833" s="2">
        <f t="shared" si="179"/>
        <v>100</v>
      </c>
      <c r="G2833" s="2">
        <f t="shared" si="176"/>
        <v>85</v>
      </c>
    </row>
    <row r="2834" spans="1:7">
      <c r="A2834" s="2">
        <v>2832</v>
      </c>
      <c r="B2834" s="98">
        <f t="shared" si="177"/>
        <v>15.964961634780083</v>
      </c>
      <c r="C2834" s="98">
        <v>0.08</v>
      </c>
      <c r="D2834" s="2">
        <v>2832</v>
      </c>
      <c r="E2834" s="2">
        <f t="shared" si="178"/>
        <v>80</v>
      </c>
      <c r="F2834" s="2">
        <f t="shared" si="179"/>
        <v>100</v>
      </c>
      <c r="G2834" s="2">
        <f t="shared" si="176"/>
        <v>85</v>
      </c>
    </row>
    <row r="2835" spans="1:7">
      <c r="A2835" s="2">
        <v>2833</v>
      </c>
      <c r="B2835" s="98">
        <f t="shared" si="177"/>
        <v>15.967780058605516</v>
      </c>
      <c r="C2835" s="98">
        <v>0.08</v>
      </c>
      <c r="D2835" s="2">
        <v>2833</v>
      </c>
      <c r="E2835" s="2">
        <f t="shared" si="178"/>
        <v>80</v>
      </c>
      <c r="F2835" s="2">
        <f t="shared" si="179"/>
        <v>100</v>
      </c>
      <c r="G2835" s="2">
        <f t="shared" si="176"/>
        <v>85</v>
      </c>
    </row>
    <row r="2836" spans="1:7">
      <c r="A2836" s="2">
        <v>2834</v>
      </c>
      <c r="B2836" s="98">
        <f t="shared" si="177"/>
        <v>15.970597985047396</v>
      </c>
      <c r="C2836" s="98">
        <v>0.08</v>
      </c>
      <c r="D2836" s="2">
        <v>2834</v>
      </c>
      <c r="E2836" s="2">
        <f t="shared" si="178"/>
        <v>80</v>
      </c>
      <c r="F2836" s="2">
        <f t="shared" si="179"/>
        <v>100</v>
      </c>
      <c r="G2836" s="2">
        <f t="shared" si="176"/>
        <v>85</v>
      </c>
    </row>
    <row r="2837" spans="1:7">
      <c r="A2837" s="2">
        <v>2835</v>
      </c>
      <c r="B2837" s="98">
        <f t="shared" si="177"/>
        <v>15.973415414368963</v>
      </c>
      <c r="C2837" s="98">
        <v>0.08</v>
      </c>
      <c r="D2837" s="2">
        <v>2835</v>
      </c>
      <c r="E2837" s="2">
        <f t="shared" si="178"/>
        <v>80</v>
      </c>
      <c r="F2837" s="2">
        <f t="shared" si="179"/>
        <v>100</v>
      </c>
      <c r="G2837" s="2">
        <f t="shared" si="176"/>
        <v>85</v>
      </c>
    </row>
    <row r="2838" spans="1:7">
      <c r="A2838" s="2">
        <v>2836</v>
      </c>
      <c r="B2838" s="98">
        <f t="shared" si="177"/>
        <v>15.976232346833218</v>
      </c>
      <c r="C2838" s="98">
        <v>0.08</v>
      </c>
      <c r="D2838" s="2">
        <v>2836</v>
      </c>
      <c r="E2838" s="2">
        <f t="shared" si="178"/>
        <v>80</v>
      </c>
      <c r="F2838" s="2">
        <f t="shared" si="179"/>
        <v>100</v>
      </c>
      <c r="G2838" s="2">
        <f t="shared" si="176"/>
        <v>85</v>
      </c>
    </row>
    <row r="2839" spans="1:7">
      <c r="A2839" s="2">
        <v>2837</v>
      </c>
      <c r="B2839" s="98">
        <f t="shared" si="177"/>
        <v>15.979048782702929</v>
      </c>
      <c r="C2839" s="98">
        <v>0.08</v>
      </c>
      <c r="D2839" s="2">
        <v>2837</v>
      </c>
      <c r="E2839" s="2">
        <f t="shared" si="178"/>
        <v>80</v>
      </c>
      <c r="F2839" s="2">
        <f t="shared" si="179"/>
        <v>100</v>
      </c>
      <c r="G2839" s="2">
        <f t="shared" si="176"/>
        <v>85</v>
      </c>
    </row>
    <row r="2840" spans="1:7">
      <c r="A2840" s="2">
        <v>2838</v>
      </c>
      <c r="B2840" s="98">
        <f t="shared" si="177"/>
        <v>15.981864722240644</v>
      </c>
      <c r="C2840" s="98">
        <v>0.08</v>
      </c>
      <c r="D2840" s="2">
        <v>2838</v>
      </c>
      <c r="E2840" s="2">
        <f t="shared" si="178"/>
        <v>80</v>
      </c>
      <c r="F2840" s="2">
        <f t="shared" si="179"/>
        <v>100</v>
      </c>
      <c r="G2840" s="2">
        <f t="shared" si="176"/>
        <v>85</v>
      </c>
    </row>
    <row r="2841" spans="1:7">
      <c r="A2841" s="2">
        <v>2839</v>
      </c>
      <c r="B2841" s="98">
        <f t="shared" si="177"/>
        <v>15.984680165708664</v>
      </c>
      <c r="C2841" s="98">
        <v>0.08</v>
      </c>
      <c r="D2841" s="2">
        <v>2839</v>
      </c>
      <c r="E2841" s="2">
        <f t="shared" si="178"/>
        <v>80</v>
      </c>
      <c r="F2841" s="2">
        <f t="shared" si="179"/>
        <v>100</v>
      </c>
      <c r="G2841" s="2">
        <f t="shared" si="176"/>
        <v>85</v>
      </c>
    </row>
    <row r="2842" spans="1:7">
      <c r="A2842" s="2">
        <v>2840</v>
      </c>
      <c r="B2842" s="98">
        <f t="shared" si="177"/>
        <v>15.987495113369073</v>
      </c>
      <c r="C2842" s="98">
        <v>0.08</v>
      </c>
      <c r="D2842" s="2">
        <v>2840</v>
      </c>
      <c r="E2842" s="2">
        <f t="shared" si="178"/>
        <v>80</v>
      </c>
      <c r="F2842" s="2">
        <f t="shared" si="179"/>
        <v>100</v>
      </c>
      <c r="G2842" s="2">
        <f t="shared" si="176"/>
        <v>85</v>
      </c>
    </row>
    <row r="2843" spans="1:7">
      <c r="A2843" s="2">
        <v>2841</v>
      </c>
      <c r="B2843" s="98">
        <f t="shared" si="177"/>
        <v>15.990309565483713</v>
      </c>
      <c r="C2843" s="98">
        <v>0.08</v>
      </c>
      <c r="D2843" s="2">
        <v>2841</v>
      </c>
      <c r="E2843" s="2">
        <f t="shared" si="178"/>
        <v>80</v>
      </c>
      <c r="F2843" s="2">
        <f t="shared" si="179"/>
        <v>100</v>
      </c>
      <c r="G2843" s="2">
        <f t="shared" si="176"/>
        <v>85</v>
      </c>
    </row>
    <row r="2844" spans="1:7">
      <c r="A2844" s="2">
        <v>2842</v>
      </c>
      <c r="B2844" s="98">
        <f t="shared" si="177"/>
        <v>15.993123522314207</v>
      </c>
      <c r="C2844" s="98">
        <v>0.08</v>
      </c>
      <c r="D2844" s="2">
        <v>2842</v>
      </c>
      <c r="E2844" s="2">
        <f t="shared" si="178"/>
        <v>80</v>
      </c>
      <c r="F2844" s="2">
        <f t="shared" si="179"/>
        <v>100</v>
      </c>
      <c r="G2844" s="2">
        <f t="shared" si="176"/>
        <v>85</v>
      </c>
    </row>
    <row r="2845" spans="1:7">
      <c r="A2845" s="2">
        <v>2843</v>
      </c>
      <c r="B2845" s="98">
        <f t="shared" si="177"/>
        <v>15.995936984121936</v>
      </c>
      <c r="C2845" s="98">
        <v>0.08</v>
      </c>
      <c r="D2845" s="2">
        <v>2843</v>
      </c>
      <c r="E2845" s="2">
        <f t="shared" si="178"/>
        <v>80</v>
      </c>
      <c r="F2845" s="2">
        <f t="shared" si="179"/>
        <v>100</v>
      </c>
      <c r="G2845" s="2">
        <f t="shared" si="176"/>
        <v>85</v>
      </c>
    </row>
    <row r="2846" spans="1:7">
      <c r="A2846" s="2">
        <v>2844</v>
      </c>
      <c r="B2846" s="98">
        <f t="shared" si="177"/>
        <v>15.998749951168058</v>
      </c>
      <c r="C2846" s="98">
        <v>0.08</v>
      </c>
      <c r="D2846" s="2">
        <v>2844</v>
      </c>
      <c r="E2846" s="2">
        <f t="shared" si="178"/>
        <v>80</v>
      </c>
      <c r="F2846" s="2">
        <f t="shared" si="179"/>
        <v>100</v>
      </c>
      <c r="G2846" s="2">
        <f t="shared" si="176"/>
        <v>85</v>
      </c>
    </row>
    <row r="2847" spans="1:7">
      <c r="A2847" s="2">
        <v>2845</v>
      </c>
      <c r="B2847" s="98">
        <f t="shared" si="177"/>
        <v>16.001562423713505</v>
      </c>
      <c r="C2847" s="98">
        <v>0.08</v>
      </c>
      <c r="D2847" s="2">
        <v>2845</v>
      </c>
      <c r="E2847" s="2">
        <f t="shared" si="178"/>
        <v>80</v>
      </c>
      <c r="F2847" s="2">
        <f t="shared" si="179"/>
        <v>100</v>
      </c>
      <c r="G2847" s="2">
        <f t="shared" si="176"/>
        <v>85</v>
      </c>
    </row>
    <row r="2848" spans="1:7">
      <c r="A2848" s="2">
        <v>2846</v>
      </c>
      <c r="B2848" s="98">
        <f t="shared" si="177"/>
        <v>16.004374402018968</v>
      </c>
      <c r="C2848" s="98">
        <v>0.08</v>
      </c>
      <c r="D2848" s="2">
        <v>2846</v>
      </c>
      <c r="E2848" s="2">
        <f t="shared" si="178"/>
        <v>80</v>
      </c>
      <c r="F2848" s="2">
        <f t="shared" si="179"/>
        <v>100</v>
      </c>
      <c r="G2848" s="2">
        <f t="shared" si="176"/>
        <v>85</v>
      </c>
    </row>
    <row r="2849" spans="1:7">
      <c r="A2849" s="2">
        <v>2847</v>
      </c>
      <c r="B2849" s="98">
        <f t="shared" si="177"/>
        <v>16.007185886344921</v>
      </c>
      <c r="C2849" s="98">
        <v>0.08</v>
      </c>
      <c r="D2849" s="2">
        <v>2847</v>
      </c>
      <c r="E2849" s="2">
        <f t="shared" si="178"/>
        <v>80</v>
      </c>
      <c r="F2849" s="2">
        <f t="shared" si="179"/>
        <v>100</v>
      </c>
      <c r="G2849" s="2">
        <f t="shared" si="176"/>
        <v>85</v>
      </c>
    </row>
    <row r="2850" spans="1:7">
      <c r="A2850" s="2">
        <v>2848</v>
      </c>
      <c r="B2850" s="98">
        <f t="shared" si="177"/>
        <v>16.0099968769516</v>
      </c>
      <c r="C2850" s="98">
        <v>0.08</v>
      </c>
      <c r="D2850" s="2">
        <v>2848</v>
      </c>
      <c r="E2850" s="2">
        <f t="shared" si="178"/>
        <v>80</v>
      </c>
      <c r="F2850" s="2">
        <f t="shared" si="179"/>
        <v>100</v>
      </c>
      <c r="G2850" s="2">
        <f t="shared" si="176"/>
        <v>85</v>
      </c>
    </row>
    <row r="2851" spans="1:7">
      <c r="A2851" s="2">
        <v>2849</v>
      </c>
      <c r="B2851" s="98">
        <f t="shared" si="177"/>
        <v>16.012807374099022</v>
      </c>
      <c r="C2851" s="98">
        <v>0.08</v>
      </c>
      <c r="D2851" s="2">
        <v>2849</v>
      </c>
      <c r="E2851" s="2">
        <f t="shared" si="178"/>
        <v>80</v>
      </c>
      <c r="F2851" s="2">
        <f t="shared" si="179"/>
        <v>100</v>
      </c>
      <c r="G2851" s="2">
        <f t="shared" si="176"/>
        <v>85</v>
      </c>
    </row>
    <row r="2852" spans="1:7">
      <c r="A2852" s="2">
        <v>2850</v>
      </c>
      <c r="B2852" s="98">
        <f t="shared" si="177"/>
        <v>16.015617378046965</v>
      </c>
      <c r="C2852" s="98">
        <v>0.08</v>
      </c>
      <c r="D2852" s="2">
        <v>2850</v>
      </c>
      <c r="E2852" s="2">
        <f t="shared" si="178"/>
        <v>80</v>
      </c>
      <c r="F2852" s="2">
        <f t="shared" si="179"/>
        <v>100</v>
      </c>
      <c r="G2852" s="2">
        <f t="shared" si="176"/>
        <v>85</v>
      </c>
    </row>
    <row r="2853" spans="1:7">
      <c r="A2853" s="2">
        <v>2851</v>
      </c>
      <c r="B2853" s="98">
        <f t="shared" si="177"/>
        <v>16.018426889054993</v>
      </c>
      <c r="C2853" s="98">
        <v>0.08</v>
      </c>
      <c r="D2853" s="2">
        <v>2851</v>
      </c>
      <c r="E2853" s="2">
        <f t="shared" si="178"/>
        <v>80</v>
      </c>
      <c r="F2853" s="2">
        <f t="shared" si="179"/>
        <v>100</v>
      </c>
      <c r="G2853" s="2">
        <f t="shared" si="176"/>
        <v>85</v>
      </c>
    </row>
    <row r="2854" spans="1:7">
      <c r="A2854" s="2">
        <v>2852</v>
      </c>
      <c r="B2854" s="98">
        <f t="shared" si="177"/>
        <v>16.021235907382426</v>
      </c>
      <c r="C2854" s="98">
        <v>0.08</v>
      </c>
      <c r="D2854" s="2">
        <v>2852</v>
      </c>
      <c r="E2854" s="2">
        <f t="shared" si="178"/>
        <v>80</v>
      </c>
      <c r="F2854" s="2">
        <f t="shared" si="179"/>
        <v>100</v>
      </c>
      <c r="G2854" s="2">
        <f t="shared" si="176"/>
        <v>85</v>
      </c>
    </row>
    <row r="2855" spans="1:7">
      <c r="A2855" s="2">
        <v>2853</v>
      </c>
      <c r="B2855" s="98">
        <f t="shared" si="177"/>
        <v>16.02404443328837</v>
      </c>
      <c r="C2855" s="98">
        <v>0.08</v>
      </c>
      <c r="D2855" s="2">
        <v>2853</v>
      </c>
      <c r="E2855" s="2">
        <f t="shared" si="178"/>
        <v>80</v>
      </c>
      <c r="F2855" s="2">
        <f t="shared" si="179"/>
        <v>100</v>
      </c>
      <c r="G2855" s="2">
        <f t="shared" si="176"/>
        <v>85</v>
      </c>
    </row>
    <row r="2856" spans="1:7">
      <c r="A2856" s="2">
        <v>2854</v>
      </c>
      <c r="B2856" s="98">
        <f t="shared" si="177"/>
        <v>16.026852467031699</v>
      </c>
      <c r="C2856" s="98">
        <v>0.08</v>
      </c>
      <c r="D2856" s="2">
        <v>2854</v>
      </c>
      <c r="E2856" s="2">
        <f t="shared" si="178"/>
        <v>80</v>
      </c>
      <c r="F2856" s="2">
        <f t="shared" si="179"/>
        <v>100</v>
      </c>
      <c r="G2856" s="2">
        <f t="shared" si="176"/>
        <v>85</v>
      </c>
    </row>
    <row r="2857" spans="1:7">
      <c r="A2857" s="2">
        <v>2855</v>
      </c>
      <c r="B2857" s="98">
        <f t="shared" si="177"/>
        <v>16.029660008871055</v>
      </c>
      <c r="C2857" s="98">
        <v>0.08</v>
      </c>
      <c r="D2857" s="2">
        <v>2855</v>
      </c>
      <c r="E2857" s="2">
        <f t="shared" si="178"/>
        <v>80</v>
      </c>
      <c r="F2857" s="2">
        <f t="shared" si="179"/>
        <v>100</v>
      </c>
      <c r="G2857" s="2">
        <f t="shared" si="176"/>
        <v>85</v>
      </c>
    </row>
    <row r="2858" spans="1:7">
      <c r="A2858" s="2">
        <v>2856</v>
      </c>
      <c r="B2858" s="98">
        <f t="shared" si="177"/>
        <v>16.032467059064864</v>
      </c>
      <c r="C2858" s="98">
        <v>0.08</v>
      </c>
      <c r="D2858" s="2">
        <v>2856</v>
      </c>
      <c r="E2858" s="2">
        <f t="shared" si="178"/>
        <v>80</v>
      </c>
      <c r="F2858" s="2">
        <f t="shared" si="179"/>
        <v>100</v>
      </c>
      <c r="G2858" s="2">
        <f t="shared" si="176"/>
        <v>85</v>
      </c>
    </row>
    <row r="2859" spans="1:7">
      <c r="A2859" s="2">
        <v>2857</v>
      </c>
      <c r="B2859" s="98">
        <f t="shared" si="177"/>
        <v>16.035273617871319</v>
      </c>
      <c r="C2859" s="98">
        <v>0.08</v>
      </c>
      <c r="D2859" s="2">
        <v>2857</v>
      </c>
      <c r="E2859" s="2">
        <f t="shared" si="178"/>
        <v>80</v>
      </c>
      <c r="F2859" s="2">
        <f t="shared" si="179"/>
        <v>100</v>
      </c>
      <c r="G2859" s="2">
        <f t="shared" ref="G2859:G2922" si="180">ROUNDUP(1000*((B2859/1000)/(55.934*C2859^0.571))^(1/2.714),0)</f>
        <v>85</v>
      </c>
    </row>
    <row r="2860" spans="1:7">
      <c r="A2860" s="2">
        <v>2858</v>
      </c>
      <c r="B2860" s="98">
        <f t="shared" si="177"/>
        <v>16.038079685548389</v>
      </c>
      <c r="C2860" s="98">
        <v>0.08</v>
      </c>
      <c r="D2860" s="2">
        <v>2858</v>
      </c>
      <c r="E2860" s="2">
        <f t="shared" si="178"/>
        <v>80</v>
      </c>
      <c r="F2860" s="2">
        <f t="shared" si="179"/>
        <v>100</v>
      </c>
      <c r="G2860" s="2">
        <f t="shared" si="180"/>
        <v>85</v>
      </c>
    </row>
    <row r="2861" spans="1:7">
      <c r="A2861" s="2">
        <v>2859</v>
      </c>
      <c r="B2861" s="98">
        <f t="shared" si="177"/>
        <v>16.040885262353822</v>
      </c>
      <c r="C2861" s="98">
        <v>0.08</v>
      </c>
      <c r="D2861" s="2">
        <v>2859</v>
      </c>
      <c r="E2861" s="2">
        <f t="shared" si="178"/>
        <v>80</v>
      </c>
      <c r="F2861" s="2">
        <f t="shared" si="179"/>
        <v>100</v>
      </c>
      <c r="G2861" s="2">
        <f t="shared" si="180"/>
        <v>85</v>
      </c>
    </row>
    <row r="2862" spans="1:7">
      <c r="A2862" s="2">
        <v>2860</v>
      </c>
      <c r="B2862" s="98">
        <f t="shared" si="177"/>
        <v>16.043690348545127</v>
      </c>
      <c r="C2862" s="98">
        <v>0.08</v>
      </c>
      <c r="D2862" s="2">
        <v>2860</v>
      </c>
      <c r="E2862" s="2">
        <f t="shared" si="178"/>
        <v>80</v>
      </c>
      <c r="F2862" s="2">
        <f t="shared" si="179"/>
        <v>100</v>
      </c>
      <c r="G2862" s="2">
        <f t="shared" si="180"/>
        <v>85</v>
      </c>
    </row>
    <row r="2863" spans="1:7">
      <c r="A2863" s="2">
        <v>2861</v>
      </c>
      <c r="B2863" s="98">
        <f t="shared" si="177"/>
        <v>16.046494944379599</v>
      </c>
      <c r="C2863" s="98">
        <v>0.08</v>
      </c>
      <c r="D2863" s="2">
        <v>2861</v>
      </c>
      <c r="E2863" s="2">
        <f t="shared" si="178"/>
        <v>80</v>
      </c>
      <c r="F2863" s="2">
        <f t="shared" si="179"/>
        <v>100</v>
      </c>
      <c r="G2863" s="2">
        <f t="shared" si="180"/>
        <v>85</v>
      </c>
    </row>
    <row r="2864" spans="1:7">
      <c r="A2864" s="2">
        <v>2862</v>
      </c>
      <c r="B2864" s="98">
        <f t="shared" si="177"/>
        <v>16.049299050114307</v>
      </c>
      <c r="C2864" s="98">
        <v>0.08</v>
      </c>
      <c r="D2864" s="2">
        <v>2862</v>
      </c>
      <c r="E2864" s="2">
        <f t="shared" si="178"/>
        <v>80</v>
      </c>
      <c r="F2864" s="2">
        <f t="shared" si="179"/>
        <v>100</v>
      </c>
      <c r="G2864" s="2">
        <f t="shared" si="180"/>
        <v>85</v>
      </c>
    </row>
    <row r="2865" spans="1:7">
      <c r="A2865" s="2">
        <v>2863</v>
      </c>
      <c r="B2865" s="98">
        <f t="shared" si="177"/>
        <v>16.052102666006093</v>
      </c>
      <c r="C2865" s="98">
        <v>0.08</v>
      </c>
      <c r="D2865" s="2">
        <v>2863</v>
      </c>
      <c r="E2865" s="2">
        <f t="shared" si="178"/>
        <v>80</v>
      </c>
      <c r="F2865" s="2">
        <f t="shared" si="179"/>
        <v>100</v>
      </c>
      <c r="G2865" s="2">
        <f t="shared" si="180"/>
        <v>85</v>
      </c>
    </row>
    <row r="2866" spans="1:7">
      <c r="A2866" s="2">
        <v>2864</v>
      </c>
      <c r="B2866" s="98">
        <f t="shared" si="177"/>
        <v>16.054905792311583</v>
      </c>
      <c r="C2866" s="98">
        <v>0.08</v>
      </c>
      <c r="D2866" s="2">
        <v>2864</v>
      </c>
      <c r="E2866" s="2">
        <f t="shared" si="178"/>
        <v>80</v>
      </c>
      <c r="F2866" s="2">
        <f t="shared" si="179"/>
        <v>100</v>
      </c>
      <c r="G2866" s="2">
        <f t="shared" si="180"/>
        <v>85</v>
      </c>
    </row>
    <row r="2867" spans="1:7">
      <c r="A2867" s="2">
        <v>2865</v>
      </c>
      <c r="B2867" s="98">
        <f t="shared" si="177"/>
        <v>16.05770842928716</v>
      </c>
      <c r="C2867" s="98">
        <v>0.08</v>
      </c>
      <c r="D2867" s="2">
        <v>2865</v>
      </c>
      <c r="E2867" s="2">
        <f t="shared" si="178"/>
        <v>80</v>
      </c>
      <c r="F2867" s="2">
        <f t="shared" si="179"/>
        <v>100</v>
      </c>
      <c r="G2867" s="2">
        <f t="shared" si="180"/>
        <v>85</v>
      </c>
    </row>
    <row r="2868" spans="1:7">
      <c r="A2868" s="2">
        <v>2866</v>
      </c>
      <c r="B2868" s="98">
        <f t="shared" si="177"/>
        <v>16.060510577189007</v>
      </c>
      <c r="C2868" s="98">
        <v>0.08</v>
      </c>
      <c r="D2868" s="2">
        <v>2866</v>
      </c>
      <c r="E2868" s="2">
        <f t="shared" si="178"/>
        <v>80</v>
      </c>
      <c r="F2868" s="2">
        <f t="shared" si="179"/>
        <v>100</v>
      </c>
      <c r="G2868" s="2">
        <f t="shared" si="180"/>
        <v>85</v>
      </c>
    </row>
    <row r="2869" spans="1:7">
      <c r="A2869" s="2">
        <v>2867</v>
      </c>
      <c r="B2869" s="98">
        <f t="shared" si="177"/>
        <v>16.063312236273067</v>
      </c>
      <c r="C2869" s="98">
        <v>0.08</v>
      </c>
      <c r="D2869" s="2">
        <v>2867</v>
      </c>
      <c r="E2869" s="2">
        <f t="shared" si="178"/>
        <v>80</v>
      </c>
      <c r="F2869" s="2">
        <f t="shared" si="179"/>
        <v>100</v>
      </c>
      <c r="G2869" s="2">
        <f t="shared" si="180"/>
        <v>85</v>
      </c>
    </row>
    <row r="2870" spans="1:7">
      <c r="A2870" s="2">
        <v>2868</v>
      </c>
      <c r="B2870" s="98">
        <f t="shared" si="177"/>
        <v>16.066113406795061</v>
      </c>
      <c r="C2870" s="98">
        <v>0.08</v>
      </c>
      <c r="D2870" s="2">
        <v>2868</v>
      </c>
      <c r="E2870" s="2">
        <f t="shared" si="178"/>
        <v>80</v>
      </c>
      <c r="F2870" s="2">
        <f t="shared" si="179"/>
        <v>100</v>
      </c>
      <c r="G2870" s="2">
        <f t="shared" si="180"/>
        <v>85</v>
      </c>
    </row>
    <row r="2871" spans="1:7">
      <c r="A2871" s="2">
        <v>2869</v>
      </c>
      <c r="B2871" s="98">
        <f t="shared" si="177"/>
        <v>16.068914089010494</v>
      </c>
      <c r="C2871" s="98">
        <v>0.08</v>
      </c>
      <c r="D2871" s="2">
        <v>2869</v>
      </c>
      <c r="E2871" s="2">
        <f t="shared" si="178"/>
        <v>80</v>
      </c>
      <c r="F2871" s="2">
        <f t="shared" si="179"/>
        <v>100</v>
      </c>
      <c r="G2871" s="2">
        <f t="shared" si="180"/>
        <v>85</v>
      </c>
    </row>
    <row r="2872" spans="1:7">
      <c r="A2872" s="2">
        <v>2870</v>
      </c>
      <c r="B2872" s="98">
        <f t="shared" si="177"/>
        <v>16.07171428317465</v>
      </c>
      <c r="C2872" s="98">
        <v>0.08</v>
      </c>
      <c r="D2872" s="2">
        <v>2870</v>
      </c>
      <c r="E2872" s="2">
        <f t="shared" si="178"/>
        <v>80</v>
      </c>
      <c r="F2872" s="2">
        <f t="shared" si="179"/>
        <v>100</v>
      </c>
      <c r="G2872" s="2">
        <f t="shared" si="180"/>
        <v>85</v>
      </c>
    </row>
    <row r="2873" spans="1:7">
      <c r="A2873" s="2">
        <v>2871</v>
      </c>
      <c r="B2873" s="98">
        <f t="shared" si="177"/>
        <v>16.074513989542577</v>
      </c>
      <c r="C2873" s="98">
        <v>0.08</v>
      </c>
      <c r="D2873" s="2">
        <v>2871</v>
      </c>
      <c r="E2873" s="2">
        <f t="shared" si="178"/>
        <v>80</v>
      </c>
      <c r="F2873" s="2">
        <f t="shared" si="179"/>
        <v>100</v>
      </c>
      <c r="G2873" s="2">
        <f t="shared" si="180"/>
        <v>85</v>
      </c>
    </row>
    <row r="2874" spans="1:7">
      <c r="A2874" s="2">
        <v>2872</v>
      </c>
      <c r="B2874" s="98">
        <f t="shared" si="177"/>
        <v>16.077313208369112</v>
      </c>
      <c r="C2874" s="98">
        <v>0.08</v>
      </c>
      <c r="D2874" s="2">
        <v>2872</v>
      </c>
      <c r="E2874" s="2">
        <f t="shared" si="178"/>
        <v>80</v>
      </c>
      <c r="F2874" s="2">
        <f t="shared" si="179"/>
        <v>100</v>
      </c>
      <c r="G2874" s="2">
        <f t="shared" si="180"/>
        <v>85</v>
      </c>
    </row>
    <row r="2875" spans="1:7">
      <c r="A2875" s="2">
        <v>2873</v>
      </c>
      <c r="B2875" s="98">
        <f t="shared" si="177"/>
        <v>16.080111939908875</v>
      </c>
      <c r="C2875" s="98">
        <v>0.08</v>
      </c>
      <c r="D2875" s="2">
        <v>2873</v>
      </c>
      <c r="E2875" s="2">
        <f t="shared" si="178"/>
        <v>80</v>
      </c>
      <c r="F2875" s="2">
        <f t="shared" si="179"/>
        <v>100</v>
      </c>
      <c r="G2875" s="2">
        <f t="shared" si="180"/>
        <v>85</v>
      </c>
    </row>
    <row r="2876" spans="1:7">
      <c r="A2876" s="2">
        <v>2874</v>
      </c>
      <c r="B2876" s="98">
        <f t="shared" si="177"/>
        <v>16.082910184416253</v>
      </c>
      <c r="C2876" s="98">
        <v>0.08</v>
      </c>
      <c r="D2876" s="2">
        <v>2874</v>
      </c>
      <c r="E2876" s="2">
        <f t="shared" si="178"/>
        <v>80</v>
      </c>
      <c r="F2876" s="2">
        <f t="shared" si="179"/>
        <v>100</v>
      </c>
      <c r="G2876" s="2">
        <f t="shared" si="180"/>
        <v>85</v>
      </c>
    </row>
    <row r="2877" spans="1:7">
      <c r="A2877" s="2">
        <v>2875</v>
      </c>
      <c r="B2877" s="98">
        <f t="shared" si="177"/>
        <v>16.085707942145412</v>
      </c>
      <c r="C2877" s="98">
        <v>0.08</v>
      </c>
      <c r="D2877" s="2">
        <v>2875</v>
      </c>
      <c r="E2877" s="2">
        <f t="shared" si="178"/>
        <v>80</v>
      </c>
      <c r="F2877" s="2">
        <f t="shared" si="179"/>
        <v>100</v>
      </c>
      <c r="G2877" s="2">
        <f t="shared" si="180"/>
        <v>85</v>
      </c>
    </row>
    <row r="2878" spans="1:7">
      <c r="A2878" s="2">
        <v>2876</v>
      </c>
      <c r="B2878" s="98">
        <f t="shared" si="177"/>
        <v>16.088505213350306</v>
      </c>
      <c r="C2878" s="98">
        <v>0.08</v>
      </c>
      <c r="D2878" s="2">
        <v>2876</v>
      </c>
      <c r="E2878" s="2">
        <f t="shared" si="178"/>
        <v>80</v>
      </c>
      <c r="F2878" s="2">
        <f t="shared" si="179"/>
        <v>100</v>
      </c>
      <c r="G2878" s="2">
        <f t="shared" si="180"/>
        <v>85</v>
      </c>
    </row>
    <row r="2879" spans="1:7">
      <c r="A2879" s="2">
        <v>2877</v>
      </c>
      <c r="B2879" s="98">
        <f t="shared" si="177"/>
        <v>16.091301998284663</v>
      </c>
      <c r="C2879" s="98">
        <v>0.08</v>
      </c>
      <c r="D2879" s="2">
        <v>2877</v>
      </c>
      <c r="E2879" s="2">
        <f t="shared" si="178"/>
        <v>80</v>
      </c>
      <c r="F2879" s="2">
        <f t="shared" si="179"/>
        <v>100</v>
      </c>
      <c r="G2879" s="2">
        <f t="shared" si="180"/>
        <v>85</v>
      </c>
    </row>
    <row r="2880" spans="1:7">
      <c r="A2880" s="2">
        <v>2878</v>
      </c>
      <c r="B2880" s="98">
        <f t="shared" si="177"/>
        <v>16.094098297201988</v>
      </c>
      <c r="C2880" s="98">
        <v>0.08</v>
      </c>
      <c r="D2880" s="2">
        <v>2878</v>
      </c>
      <c r="E2880" s="2">
        <f t="shared" si="178"/>
        <v>80</v>
      </c>
      <c r="F2880" s="2">
        <f t="shared" si="179"/>
        <v>100</v>
      </c>
      <c r="G2880" s="2">
        <f t="shared" si="180"/>
        <v>85</v>
      </c>
    </row>
    <row r="2881" spans="1:7">
      <c r="A2881" s="2">
        <v>2879</v>
      </c>
      <c r="B2881" s="98">
        <f t="shared" si="177"/>
        <v>16.096894110355574</v>
      </c>
      <c r="C2881" s="98">
        <v>0.08</v>
      </c>
      <c r="D2881" s="2">
        <v>2879</v>
      </c>
      <c r="E2881" s="2">
        <f t="shared" si="178"/>
        <v>80</v>
      </c>
      <c r="F2881" s="2">
        <f t="shared" si="179"/>
        <v>100</v>
      </c>
      <c r="G2881" s="2">
        <f t="shared" si="180"/>
        <v>85</v>
      </c>
    </row>
    <row r="2882" spans="1:7">
      <c r="A2882" s="2">
        <v>2880</v>
      </c>
      <c r="B2882" s="98">
        <f t="shared" si="177"/>
        <v>16.099689437998485</v>
      </c>
      <c r="C2882" s="98">
        <v>0.08</v>
      </c>
      <c r="D2882" s="2">
        <v>2880</v>
      </c>
      <c r="E2882" s="2">
        <f t="shared" si="178"/>
        <v>80</v>
      </c>
      <c r="F2882" s="2">
        <f t="shared" si="179"/>
        <v>100</v>
      </c>
      <c r="G2882" s="2">
        <f t="shared" si="180"/>
        <v>85</v>
      </c>
    </row>
    <row r="2883" spans="1:7">
      <c r="A2883" s="2">
        <v>2881</v>
      </c>
      <c r="B2883" s="98">
        <f t="shared" ref="B2883:B2946" si="181">0.3*SQRT(A2883)</f>
        <v>16.102484280383571</v>
      </c>
      <c r="C2883" s="98">
        <v>0.08</v>
      </c>
      <c r="D2883" s="2">
        <v>2881</v>
      </c>
      <c r="E2883" s="2">
        <f t="shared" ref="E2883:E2946" si="182">IF(A2883&lt;0.4,15,IF(A2883&lt;3,20,IF(A2883&lt;15,25,IF(A2883&lt;43,32,IF(A2883&lt;100,40,IF(A2883&lt;450,50,IF(A2883&lt;1300,65,IF(A2883&lt;3500,80,IF(A2883&lt;12000,100)))))))))</f>
        <v>80</v>
      </c>
      <c r="F2883" s="2">
        <f t="shared" si="179"/>
        <v>100</v>
      </c>
      <c r="G2883" s="2">
        <f t="shared" si="180"/>
        <v>85</v>
      </c>
    </row>
    <row r="2884" spans="1:7">
      <c r="A2884" s="2">
        <v>2882</v>
      </c>
      <c r="B2884" s="98">
        <f t="shared" si="181"/>
        <v>16.105278637763458</v>
      </c>
      <c r="C2884" s="98">
        <v>0.08</v>
      </c>
      <c r="D2884" s="2">
        <v>2882</v>
      </c>
      <c r="E2884" s="2">
        <f t="shared" si="182"/>
        <v>80</v>
      </c>
      <c r="F2884" s="2">
        <f t="shared" ref="F2884:F2947" si="183">IF(G2884&lt;15,15,IF(G2884&lt;20,20,IF(G2884&lt;=25,25,IF(G2884&lt;=32,32,IF(G2884&lt;=40,40,IF(G2884&lt;=50,50,IF(G2884&lt;=65,65,IF(G2884&lt;=80,80,IF(G2884&lt;=100,100)))))))))</f>
        <v>100</v>
      </c>
      <c r="G2884" s="2">
        <f t="shared" si="180"/>
        <v>85</v>
      </c>
    </row>
    <row r="2885" spans="1:7">
      <c r="A2885" s="2">
        <v>2883</v>
      </c>
      <c r="B2885" s="98">
        <f t="shared" si="181"/>
        <v>16.108072510390556</v>
      </c>
      <c r="C2885" s="98">
        <v>0.08</v>
      </c>
      <c r="D2885" s="2">
        <v>2883</v>
      </c>
      <c r="E2885" s="2">
        <f t="shared" si="182"/>
        <v>80</v>
      </c>
      <c r="F2885" s="2">
        <f t="shared" si="183"/>
        <v>100</v>
      </c>
      <c r="G2885" s="2">
        <f t="shared" si="180"/>
        <v>85</v>
      </c>
    </row>
    <row r="2886" spans="1:7">
      <c r="A2886" s="2">
        <v>2884</v>
      </c>
      <c r="B2886" s="98">
        <f t="shared" si="181"/>
        <v>16.110865898517062</v>
      </c>
      <c r="C2886" s="98">
        <v>0.08</v>
      </c>
      <c r="D2886" s="2">
        <v>2884</v>
      </c>
      <c r="E2886" s="2">
        <f t="shared" si="182"/>
        <v>80</v>
      </c>
      <c r="F2886" s="2">
        <f t="shared" si="183"/>
        <v>100</v>
      </c>
      <c r="G2886" s="2">
        <f t="shared" si="180"/>
        <v>85</v>
      </c>
    </row>
    <row r="2887" spans="1:7">
      <c r="A2887" s="2">
        <v>2885</v>
      </c>
      <c r="B2887" s="98">
        <f t="shared" si="181"/>
        <v>16.113658802394941</v>
      </c>
      <c r="C2887" s="98">
        <v>0.08</v>
      </c>
      <c r="D2887" s="2">
        <v>2885</v>
      </c>
      <c r="E2887" s="2">
        <f t="shared" si="182"/>
        <v>80</v>
      </c>
      <c r="F2887" s="2">
        <f t="shared" si="183"/>
        <v>100</v>
      </c>
      <c r="G2887" s="2">
        <f t="shared" si="180"/>
        <v>85</v>
      </c>
    </row>
    <row r="2888" spans="1:7">
      <c r="A2888" s="2">
        <v>2886</v>
      </c>
      <c r="B2888" s="98">
        <f t="shared" si="181"/>
        <v>16.116451222275948</v>
      </c>
      <c r="C2888" s="98">
        <v>0.08</v>
      </c>
      <c r="D2888" s="2">
        <v>2886</v>
      </c>
      <c r="E2888" s="2">
        <f t="shared" si="182"/>
        <v>80</v>
      </c>
      <c r="F2888" s="2">
        <f t="shared" si="183"/>
        <v>100</v>
      </c>
      <c r="G2888" s="2">
        <f t="shared" si="180"/>
        <v>85</v>
      </c>
    </row>
    <row r="2889" spans="1:7">
      <c r="A2889" s="2">
        <v>2887</v>
      </c>
      <c r="B2889" s="98">
        <f t="shared" si="181"/>
        <v>16.119243158411624</v>
      </c>
      <c r="C2889" s="98">
        <v>0.08</v>
      </c>
      <c r="D2889" s="2">
        <v>2887</v>
      </c>
      <c r="E2889" s="2">
        <f t="shared" si="182"/>
        <v>80</v>
      </c>
      <c r="F2889" s="2">
        <f t="shared" si="183"/>
        <v>100</v>
      </c>
      <c r="G2889" s="2">
        <f t="shared" si="180"/>
        <v>85</v>
      </c>
    </row>
    <row r="2890" spans="1:7">
      <c r="A2890" s="2">
        <v>2888</v>
      </c>
      <c r="B2890" s="98">
        <f t="shared" si="181"/>
        <v>16.122034611053284</v>
      </c>
      <c r="C2890" s="98">
        <v>0.08</v>
      </c>
      <c r="D2890" s="2">
        <v>2888</v>
      </c>
      <c r="E2890" s="2">
        <f t="shared" si="182"/>
        <v>80</v>
      </c>
      <c r="F2890" s="2">
        <f t="shared" si="183"/>
        <v>100</v>
      </c>
      <c r="G2890" s="2">
        <f t="shared" si="180"/>
        <v>85</v>
      </c>
    </row>
    <row r="2891" spans="1:7">
      <c r="A2891" s="2">
        <v>2889</v>
      </c>
      <c r="B2891" s="98">
        <f t="shared" si="181"/>
        <v>16.124825580452026</v>
      </c>
      <c r="C2891" s="98">
        <v>0.08</v>
      </c>
      <c r="D2891" s="2">
        <v>2889</v>
      </c>
      <c r="E2891" s="2">
        <f t="shared" si="182"/>
        <v>80</v>
      </c>
      <c r="F2891" s="2">
        <f t="shared" si="183"/>
        <v>100</v>
      </c>
      <c r="G2891" s="2">
        <f t="shared" si="180"/>
        <v>85</v>
      </c>
    </row>
    <row r="2892" spans="1:7">
      <c r="A2892" s="2">
        <v>2890</v>
      </c>
      <c r="B2892" s="98">
        <f t="shared" si="181"/>
        <v>16.127616066858735</v>
      </c>
      <c r="C2892" s="98">
        <v>0.08</v>
      </c>
      <c r="D2892" s="2">
        <v>2890</v>
      </c>
      <c r="E2892" s="2">
        <f t="shared" si="182"/>
        <v>80</v>
      </c>
      <c r="F2892" s="2">
        <f t="shared" si="183"/>
        <v>100</v>
      </c>
      <c r="G2892" s="2">
        <f t="shared" si="180"/>
        <v>85</v>
      </c>
    </row>
    <row r="2893" spans="1:7">
      <c r="A2893" s="2">
        <v>2891</v>
      </c>
      <c r="B2893" s="98">
        <f t="shared" si="181"/>
        <v>16.130406070524078</v>
      </c>
      <c r="C2893" s="98">
        <v>0.08</v>
      </c>
      <c r="D2893" s="2">
        <v>2891</v>
      </c>
      <c r="E2893" s="2">
        <f t="shared" si="182"/>
        <v>80</v>
      </c>
      <c r="F2893" s="2">
        <f t="shared" si="183"/>
        <v>100</v>
      </c>
      <c r="G2893" s="2">
        <f t="shared" si="180"/>
        <v>85</v>
      </c>
    </row>
    <row r="2894" spans="1:7">
      <c r="A2894" s="2">
        <v>2892</v>
      </c>
      <c r="B2894" s="98">
        <f t="shared" si="181"/>
        <v>16.133195591698502</v>
      </c>
      <c r="C2894" s="98">
        <v>0.08</v>
      </c>
      <c r="D2894" s="2">
        <v>2892</v>
      </c>
      <c r="E2894" s="2">
        <f t="shared" si="182"/>
        <v>80</v>
      </c>
      <c r="F2894" s="2">
        <f t="shared" si="183"/>
        <v>100</v>
      </c>
      <c r="G2894" s="2">
        <f t="shared" si="180"/>
        <v>85</v>
      </c>
    </row>
    <row r="2895" spans="1:7">
      <c r="A2895" s="2">
        <v>2893</v>
      </c>
      <c r="B2895" s="98">
        <f t="shared" si="181"/>
        <v>16.135984630632244</v>
      </c>
      <c r="C2895" s="98">
        <v>0.08</v>
      </c>
      <c r="D2895" s="2">
        <v>2893</v>
      </c>
      <c r="E2895" s="2">
        <f t="shared" si="182"/>
        <v>80</v>
      </c>
      <c r="F2895" s="2">
        <f t="shared" si="183"/>
        <v>100</v>
      </c>
      <c r="G2895" s="2">
        <f t="shared" si="180"/>
        <v>85</v>
      </c>
    </row>
    <row r="2896" spans="1:7">
      <c r="A2896" s="2">
        <v>2894</v>
      </c>
      <c r="B2896" s="98">
        <f t="shared" si="181"/>
        <v>16.138773187575318</v>
      </c>
      <c r="C2896" s="98">
        <v>0.08</v>
      </c>
      <c r="D2896" s="2">
        <v>2894</v>
      </c>
      <c r="E2896" s="2">
        <f t="shared" si="182"/>
        <v>80</v>
      </c>
      <c r="F2896" s="2">
        <f t="shared" si="183"/>
        <v>100</v>
      </c>
      <c r="G2896" s="2">
        <f t="shared" si="180"/>
        <v>85</v>
      </c>
    </row>
    <row r="2897" spans="1:7">
      <c r="A2897" s="2">
        <v>2895</v>
      </c>
      <c r="B2897" s="98">
        <f t="shared" si="181"/>
        <v>16.141561262777525</v>
      </c>
      <c r="C2897" s="98">
        <v>0.08</v>
      </c>
      <c r="D2897" s="2">
        <v>2895</v>
      </c>
      <c r="E2897" s="2">
        <f t="shared" si="182"/>
        <v>80</v>
      </c>
      <c r="F2897" s="2">
        <f t="shared" si="183"/>
        <v>100</v>
      </c>
      <c r="G2897" s="2">
        <f t="shared" si="180"/>
        <v>85</v>
      </c>
    </row>
    <row r="2898" spans="1:7">
      <c r="A2898" s="2">
        <v>2896</v>
      </c>
      <c r="B2898" s="98">
        <f t="shared" si="181"/>
        <v>16.144348856488453</v>
      </c>
      <c r="C2898" s="98">
        <v>0.08</v>
      </c>
      <c r="D2898" s="2">
        <v>2896</v>
      </c>
      <c r="E2898" s="2">
        <f t="shared" si="182"/>
        <v>80</v>
      </c>
      <c r="F2898" s="2">
        <f t="shared" si="183"/>
        <v>100</v>
      </c>
      <c r="G2898" s="2">
        <f t="shared" si="180"/>
        <v>85</v>
      </c>
    </row>
    <row r="2899" spans="1:7">
      <c r="A2899" s="2">
        <v>2897</v>
      </c>
      <c r="B2899" s="98">
        <f t="shared" si="181"/>
        <v>16.147135968957464</v>
      </c>
      <c r="C2899" s="98">
        <v>0.08</v>
      </c>
      <c r="D2899" s="2">
        <v>2897</v>
      </c>
      <c r="E2899" s="2">
        <f t="shared" si="182"/>
        <v>80</v>
      </c>
      <c r="F2899" s="2">
        <f t="shared" si="183"/>
        <v>100</v>
      </c>
      <c r="G2899" s="2">
        <f t="shared" si="180"/>
        <v>85</v>
      </c>
    </row>
    <row r="2900" spans="1:7">
      <c r="A2900" s="2">
        <v>2898</v>
      </c>
      <c r="B2900" s="98">
        <f t="shared" si="181"/>
        <v>16.149922600433722</v>
      </c>
      <c r="C2900" s="98">
        <v>0.08</v>
      </c>
      <c r="D2900" s="2">
        <v>2898</v>
      </c>
      <c r="E2900" s="2">
        <f t="shared" si="182"/>
        <v>80</v>
      </c>
      <c r="F2900" s="2">
        <f t="shared" si="183"/>
        <v>100</v>
      </c>
      <c r="G2900" s="2">
        <f t="shared" si="180"/>
        <v>85</v>
      </c>
    </row>
    <row r="2901" spans="1:7">
      <c r="A2901" s="2">
        <v>2899</v>
      </c>
      <c r="B2901" s="98">
        <f t="shared" si="181"/>
        <v>16.152708751166163</v>
      </c>
      <c r="C2901" s="98">
        <v>0.08</v>
      </c>
      <c r="D2901" s="2">
        <v>2899</v>
      </c>
      <c r="E2901" s="2">
        <f t="shared" si="182"/>
        <v>80</v>
      </c>
      <c r="F2901" s="2">
        <f t="shared" si="183"/>
        <v>100</v>
      </c>
      <c r="G2901" s="2">
        <f t="shared" si="180"/>
        <v>85</v>
      </c>
    </row>
    <row r="2902" spans="1:7">
      <c r="A2902" s="2">
        <v>2900</v>
      </c>
      <c r="B2902" s="98">
        <f t="shared" si="181"/>
        <v>16.15549442140351</v>
      </c>
      <c r="C2902" s="98">
        <v>0.08</v>
      </c>
      <c r="D2902" s="2">
        <v>2900</v>
      </c>
      <c r="E2902" s="2">
        <f t="shared" si="182"/>
        <v>80</v>
      </c>
      <c r="F2902" s="2">
        <f t="shared" si="183"/>
        <v>100</v>
      </c>
      <c r="G2902" s="2">
        <f t="shared" si="180"/>
        <v>85</v>
      </c>
    </row>
    <row r="2903" spans="1:7">
      <c r="A2903" s="2">
        <v>2901</v>
      </c>
      <c r="B2903" s="98">
        <f t="shared" si="181"/>
        <v>16.158279611394278</v>
      </c>
      <c r="C2903" s="98">
        <v>0.08</v>
      </c>
      <c r="D2903" s="2">
        <v>2901</v>
      </c>
      <c r="E2903" s="2">
        <f t="shared" si="182"/>
        <v>80</v>
      </c>
      <c r="F2903" s="2">
        <f t="shared" si="183"/>
        <v>100</v>
      </c>
      <c r="G2903" s="2">
        <f t="shared" si="180"/>
        <v>85</v>
      </c>
    </row>
    <row r="2904" spans="1:7">
      <c r="A2904" s="2">
        <v>2902</v>
      </c>
      <c r="B2904" s="98">
        <f t="shared" si="181"/>
        <v>16.161064321386757</v>
      </c>
      <c r="C2904" s="98">
        <v>0.08</v>
      </c>
      <c r="D2904" s="2">
        <v>2902</v>
      </c>
      <c r="E2904" s="2">
        <f t="shared" si="182"/>
        <v>80</v>
      </c>
      <c r="F2904" s="2">
        <f t="shared" si="183"/>
        <v>100</v>
      </c>
      <c r="G2904" s="2">
        <f t="shared" si="180"/>
        <v>85</v>
      </c>
    </row>
    <row r="2905" spans="1:7">
      <c r="A2905" s="2">
        <v>2903</v>
      </c>
      <c r="B2905" s="98">
        <f t="shared" si="181"/>
        <v>16.16384855162903</v>
      </c>
      <c r="C2905" s="98">
        <v>0.08</v>
      </c>
      <c r="D2905" s="2">
        <v>2903</v>
      </c>
      <c r="E2905" s="2">
        <f t="shared" si="182"/>
        <v>80</v>
      </c>
      <c r="F2905" s="2">
        <f t="shared" si="183"/>
        <v>100</v>
      </c>
      <c r="G2905" s="2">
        <f t="shared" si="180"/>
        <v>85</v>
      </c>
    </row>
    <row r="2906" spans="1:7">
      <c r="A2906" s="2">
        <v>2904</v>
      </c>
      <c r="B2906" s="98">
        <f t="shared" si="181"/>
        <v>16.166632302368974</v>
      </c>
      <c r="C2906" s="98">
        <v>0.08</v>
      </c>
      <c r="D2906" s="2">
        <v>2904</v>
      </c>
      <c r="E2906" s="2">
        <f t="shared" si="182"/>
        <v>80</v>
      </c>
      <c r="F2906" s="2">
        <f t="shared" si="183"/>
        <v>100</v>
      </c>
      <c r="G2906" s="2">
        <f t="shared" si="180"/>
        <v>85</v>
      </c>
    </row>
    <row r="2907" spans="1:7">
      <c r="A2907" s="2">
        <v>2905</v>
      </c>
      <c r="B2907" s="98">
        <f t="shared" si="181"/>
        <v>16.169415573854238</v>
      </c>
      <c r="C2907" s="98">
        <v>0.08</v>
      </c>
      <c r="D2907" s="2">
        <v>2905</v>
      </c>
      <c r="E2907" s="2">
        <f t="shared" si="182"/>
        <v>80</v>
      </c>
      <c r="F2907" s="2">
        <f t="shared" si="183"/>
        <v>100</v>
      </c>
      <c r="G2907" s="2">
        <f t="shared" si="180"/>
        <v>85</v>
      </c>
    </row>
    <row r="2908" spans="1:7">
      <c r="A2908" s="2">
        <v>2906</v>
      </c>
      <c r="B2908" s="98">
        <f t="shared" si="181"/>
        <v>16.172198366332264</v>
      </c>
      <c r="C2908" s="98">
        <v>0.08</v>
      </c>
      <c r="D2908" s="2">
        <v>2906</v>
      </c>
      <c r="E2908" s="2">
        <f t="shared" si="182"/>
        <v>80</v>
      </c>
      <c r="F2908" s="2">
        <f t="shared" si="183"/>
        <v>100</v>
      </c>
      <c r="G2908" s="2">
        <f t="shared" si="180"/>
        <v>85</v>
      </c>
    </row>
    <row r="2909" spans="1:7">
      <c r="A2909" s="2">
        <v>2907</v>
      </c>
      <c r="B2909" s="98">
        <f t="shared" si="181"/>
        <v>16.174980680050282</v>
      </c>
      <c r="C2909" s="98">
        <v>0.08</v>
      </c>
      <c r="D2909" s="2">
        <v>2907</v>
      </c>
      <c r="E2909" s="2">
        <f t="shared" si="182"/>
        <v>80</v>
      </c>
      <c r="F2909" s="2">
        <f t="shared" si="183"/>
        <v>100</v>
      </c>
      <c r="G2909" s="2">
        <f t="shared" si="180"/>
        <v>85</v>
      </c>
    </row>
    <row r="2910" spans="1:7">
      <c r="A2910" s="2">
        <v>2908</v>
      </c>
      <c r="B2910" s="98">
        <f t="shared" si="181"/>
        <v>16.177762515255317</v>
      </c>
      <c r="C2910" s="98">
        <v>0.08</v>
      </c>
      <c r="D2910" s="2">
        <v>2908</v>
      </c>
      <c r="E2910" s="2">
        <f t="shared" si="182"/>
        <v>80</v>
      </c>
      <c r="F2910" s="2">
        <f t="shared" si="183"/>
        <v>100</v>
      </c>
      <c r="G2910" s="2">
        <f t="shared" si="180"/>
        <v>85</v>
      </c>
    </row>
    <row r="2911" spans="1:7">
      <c r="A2911" s="2">
        <v>2909</v>
      </c>
      <c r="B2911" s="98">
        <f t="shared" si="181"/>
        <v>16.180543872194161</v>
      </c>
      <c r="C2911" s="98">
        <v>0.08</v>
      </c>
      <c r="D2911" s="2">
        <v>2909</v>
      </c>
      <c r="E2911" s="2">
        <f t="shared" si="182"/>
        <v>80</v>
      </c>
      <c r="F2911" s="2">
        <f t="shared" si="183"/>
        <v>100</v>
      </c>
      <c r="G2911" s="2">
        <f t="shared" si="180"/>
        <v>85</v>
      </c>
    </row>
    <row r="2912" spans="1:7">
      <c r="A2912" s="2">
        <v>2910</v>
      </c>
      <c r="B2912" s="98">
        <f t="shared" si="181"/>
        <v>16.18332475111341</v>
      </c>
      <c r="C2912" s="98">
        <v>0.08</v>
      </c>
      <c r="D2912" s="2">
        <v>2910</v>
      </c>
      <c r="E2912" s="2">
        <f t="shared" si="182"/>
        <v>80</v>
      </c>
      <c r="F2912" s="2">
        <f t="shared" si="183"/>
        <v>100</v>
      </c>
      <c r="G2912" s="2">
        <f t="shared" si="180"/>
        <v>85</v>
      </c>
    </row>
    <row r="2913" spans="1:7">
      <c r="A2913" s="2">
        <v>2911</v>
      </c>
      <c r="B2913" s="98">
        <f t="shared" si="181"/>
        <v>16.186105152259451</v>
      </c>
      <c r="C2913" s="98">
        <v>0.08</v>
      </c>
      <c r="D2913" s="2">
        <v>2911</v>
      </c>
      <c r="E2913" s="2">
        <f t="shared" si="182"/>
        <v>80</v>
      </c>
      <c r="F2913" s="2">
        <f t="shared" si="183"/>
        <v>100</v>
      </c>
      <c r="G2913" s="2">
        <f t="shared" si="180"/>
        <v>85</v>
      </c>
    </row>
    <row r="2914" spans="1:7">
      <c r="A2914" s="2">
        <v>2912</v>
      </c>
      <c r="B2914" s="98">
        <f t="shared" si="181"/>
        <v>16.188885075878449</v>
      </c>
      <c r="C2914" s="98">
        <v>0.08</v>
      </c>
      <c r="D2914" s="2">
        <v>2912</v>
      </c>
      <c r="E2914" s="2">
        <f t="shared" si="182"/>
        <v>80</v>
      </c>
      <c r="F2914" s="2">
        <f t="shared" si="183"/>
        <v>100</v>
      </c>
      <c r="G2914" s="2">
        <f t="shared" si="180"/>
        <v>85</v>
      </c>
    </row>
    <row r="2915" spans="1:7">
      <c r="A2915" s="2">
        <v>2913</v>
      </c>
      <c r="B2915" s="98">
        <f t="shared" si="181"/>
        <v>16.19166452221636</v>
      </c>
      <c r="C2915" s="98">
        <v>0.08</v>
      </c>
      <c r="D2915" s="2">
        <v>2913</v>
      </c>
      <c r="E2915" s="2">
        <f t="shared" si="182"/>
        <v>80</v>
      </c>
      <c r="F2915" s="2">
        <f t="shared" si="183"/>
        <v>100</v>
      </c>
      <c r="G2915" s="2">
        <f t="shared" si="180"/>
        <v>85</v>
      </c>
    </row>
    <row r="2916" spans="1:7">
      <c r="A2916" s="2">
        <v>2914</v>
      </c>
      <c r="B2916" s="98">
        <f t="shared" si="181"/>
        <v>16.194443491518935</v>
      </c>
      <c r="C2916" s="98">
        <v>0.08</v>
      </c>
      <c r="D2916" s="2">
        <v>2914</v>
      </c>
      <c r="E2916" s="2">
        <f t="shared" si="182"/>
        <v>80</v>
      </c>
      <c r="F2916" s="2">
        <f t="shared" si="183"/>
        <v>100</v>
      </c>
      <c r="G2916" s="2">
        <f t="shared" si="180"/>
        <v>85</v>
      </c>
    </row>
    <row r="2917" spans="1:7">
      <c r="A2917" s="2">
        <v>2915</v>
      </c>
      <c r="B2917" s="98">
        <f t="shared" si="181"/>
        <v>16.197221984031703</v>
      </c>
      <c r="C2917" s="98">
        <v>0.08</v>
      </c>
      <c r="D2917" s="2">
        <v>2915</v>
      </c>
      <c r="E2917" s="2">
        <f t="shared" si="182"/>
        <v>80</v>
      </c>
      <c r="F2917" s="2">
        <f t="shared" si="183"/>
        <v>100</v>
      </c>
      <c r="G2917" s="2">
        <f t="shared" si="180"/>
        <v>85</v>
      </c>
    </row>
    <row r="2918" spans="1:7">
      <c r="A2918" s="2">
        <v>2916</v>
      </c>
      <c r="B2918" s="98">
        <f t="shared" si="181"/>
        <v>16.2</v>
      </c>
      <c r="C2918" s="98">
        <v>0.08</v>
      </c>
      <c r="D2918" s="2">
        <v>2916</v>
      </c>
      <c r="E2918" s="2">
        <f t="shared" si="182"/>
        <v>80</v>
      </c>
      <c r="F2918" s="2">
        <f t="shared" si="183"/>
        <v>100</v>
      </c>
      <c r="G2918" s="2">
        <f t="shared" si="180"/>
        <v>85</v>
      </c>
    </row>
    <row r="2919" spans="1:7">
      <c r="A2919" s="2">
        <v>2917</v>
      </c>
      <c r="B2919" s="98">
        <f t="shared" si="181"/>
        <v>16.202777539668933</v>
      </c>
      <c r="C2919" s="98">
        <v>0.08</v>
      </c>
      <c r="D2919" s="2">
        <v>2917</v>
      </c>
      <c r="E2919" s="2">
        <f t="shared" si="182"/>
        <v>80</v>
      </c>
      <c r="F2919" s="2">
        <f t="shared" si="183"/>
        <v>100</v>
      </c>
      <c r="G2919" s="2">
        <f t="shared" si="180"/>
        <v>85</v>
      </c>
    </row>
    <row r="2920" spans="1:7">
      <c r="A2920" s="2">
        <v>2918</v>
      </c>
      <c r="B2920" s="98">
        <f t="shared" si="181"/>
        <v>16.205554603283407</v>
      </c>
      <c r="C2920" s="98">
        <v>0.08</v>
      </c>
      <c r="D2920" s="2">
        <v>2918</v>
      </c>
      <c r="E2920" s="2">
        <f t="shared" si="182"/>
        <v>80</v>
      </c>
      <c r="F2920" s="2">
        <f t="shared" si="183"/>
        <v>100</v>
      </c>
      <c r="G2920" s="2">
        <f t="shared" si="180"/>
        <v>85</v>
      </c>
    </row>
    <row r="2921" spans="1:7">
      <c r="A2921" s="2">
        <v>2919</v>
      </c>
      <c r="B2921" s="98">
        <f t="shared" si="181"/>
        <v>16.208331191088117</v>
      </c>
      <c r="C2921" s="98">
        <v>0.08</v>
      </c>
      <c r="D2921" s="2">
        <v>2919</v>
      </c>
      <c r="E2921" s="2">
        <f t="shared" si="182"/>
        <v>80</v>
      </c>
      <c r="F2921" s="2">
        <f t="shared" si="183"/>
        <v>100</v>
      </c>
      <c r="G2921" s="2">
        <f t="shared" si="180"/>
        <v>85</v>
      </c>
    </row>
    <row r="2922" spans="1:7">
      <c r="A2922" s="2">
        <v>2920</v>
      </c>
      <c r="B2922" s="98">
        <f t="shared" si="181"/>
        <v>16.211107303327555</v>
      </c>
      <c r="C2922" s="98">
        <v>0.08</v>
      </c>
      <c r="D2922" s="2">
        <v>2920</v>
      </c>
      <c r="E2922" s="2">
        <f t="shared" si="182"/>
        <v>80</v>
      </c>
      <c r="F2922" s="2">
        <f t="shared" si="183"/>
        <v>100</v>
      </c>
      <c r="G2922" s="2">
        <f t="shared" si="180"/>
        <v>85</v>
      </c>
    </row>
    <row r="2923" spans="1:7">
      <c r="A2923" s="2">
        <v>2921</v>
      </c>
      <c r="B2923" s="98">
        <f t="shared" si="181"/>
        <v>16.213882940245991</v>
      </c>
      <c r="C2923" s="98">
        <v>0.08</v>
      </c>
      <c r="D2923" s="2">
        <v>2921</v>
      </c>
      <c r="E2923" s="2">
        <f t="shared" si="182"/>
        <v>80</v>
      </c>
      <c r="F2923" s="2">
        <f t="shared" si="183"/>
        <v>100</v>
      </c>
      <c r="G2923" s="2">
        <f t="shared" ref="G2923:G2986" si="184">ROUNDUP(1000*((B2923/1000)/(55.934*C2923^0.571))^(1/2.714),0)</f>
        <v>85</v>
      </c>
    </row>
    <row r="2924" spans="1:7">
      <c r="A2924" s="2">
        <v>2922</v>
      </c>
      <c r="B2924" s="98">
        <f t="shared" si="181"/>
        <v>16.216658102087493</v>
      </c>
      <c r="C2924" s="98">
        <v>0.08</v>
      </c>
      <c r="D2924" s="2">
        <v>2922</v>
      </c>
      <c r="E2924" s="2">
        <f t="shared" si="182"/>
        <v>80</v>
      </c>
      <c r="F2924" s="2">
        <f t="shared" si="183"/>
        <v>100</v>
      </c>
      <c r="G2924" s="2">
        <f t="shared" si="184"/>
        <v>85</v>
      </c>
    </row>
    <row r="2925" spans="1:7">
      <c r="A2925" s="2">
        <v>2923</v>
      </c>
      <c r="B2925" s="98">
        <f t="shared" si="181"/>
        <v>16.219432789095926</v>
      </c>
      <c r="C2925" s="98">
        <v>0.08</v>
      </c>
      <c r="D2925" s="2">
        <v>2923</v>
      </c>
      <c r="E2925" s="2">
        <f t="shared" si="182"/>
        <v>80</v>
      </c>
      <c r="F2925" s="2">
        <f t="shared" si="183"/>
        <v>100</v>
      </c>
      <c r="G2925" s="2">
        <f t="shared" si="184"/>
        <v>85</v>
      </c>
    </row>
    <row r="2926" spans="1:7">
      <c r="A2926" s="2">
        <v>2924</v>
      </c>
      <c r="B2926" s="98">
        <f t="shared" si="181"/>
        <v>16.222207001514928</v>
      </c>
      <c r="C2926" s="98">
        <v>0.08</v>
      </c>
      <c r="D2926" s="2">
        <v>2924</v>
      </c>
      <c r="E2926" s="2">
        <f t="shared" si="182"/>
        <v>80</v>
      </c>
      <c r="F2926" s="2">
        <f t="shared" si="183"/>
        <v>100</v>
      </c>
      <c r="G2926" s="2">
        <f t="shared" si="184"/>
        <v>85</v>
      </c>
    </row>
    <row r="2927" spans="1:7">
      <c r="A2927" s="2">
        <v>2925</v>
      </c>
      <c r="B2927" s="98">
        <f t="shared" si="181"/>
        <v>16.224980739587952</v>
      </c>
      <c r="C2927" s="98">
        <v>0.08</v>
      </c>
      <c r="D2927" s="2">
        <v>2925</v>
      </c>
      <c r="E2927" s="2">
        <f t="shared" si="182"/>
        <v>80</v>
      </c>
      <c r="F2927" s="2">
        <f t="shared" si="183"/>
        <v>100</v>
      </c>
      <c r="G2927" s="2">
        <f t="shared" si="184"/>
        <v>85</v>
      </c>
    </row>
    <row r="2928" spans="1:7">
      <c r="A2928" s="2">
        <v>2926</v>
      </c>
      <c r="B2928" s="98">
        <f t="shared" si="181"/>
        <v>16.227754003558225</v>
      </c>
      <c r="C2928" s="98">
        <v>0.08</v>
      </c>
      <c r="D2928" s="2">
        <v>2926</v>
      </c>
      <c r="E2928" s="2">
        <f t="shared" si="182"/>
        <v>80</v>
      </c>
      <c r="F2928" s="2">
        <f t="shared" si="183"/>
        <v>100</v>
      </c>
      <c r="G2928" s="2">
        <f t="shared" si="184"/>
        <v>85</v>
      </c>
    </row>
    <row r="2929" spans="1:7">
      <c r="A2929" s="2">
        <v>2927</v>
      </c>
      <c r="B2929" s="98">
        <f t="shared" si="181"/>
        <v>16.230526793668773</v>
      </c>
      <c r="C2929" s="98">
        <v>0.08</v>
      </c>
      <c r="D2929" s="2">
        <v>2927</v>
      </c>
      <c r="E2929" s="2">
        <f t="shared" si="182"/>
        <v>80</v>
      </c>
      <c r="F2929" s="2">
        <f t="shared" si="183"/>
        <v>100</v>
      </c>
      <c r="G2929" s="2">
        <f t="shared" si="184"/>
        <v>85</v>
      </c>
    </row>
    <row r="2930" spans="1:7">
      <c r="A2930" s="2">
        <v>2928</v>
      </c>
      <c r="B2930" s="98">
        <f t="shared" si="181"/>
        <v>16.23329911016242</v>
      </c>
      <c r="C2930" s="98">
        <v>0.08</v>
      </c>
      <c r="D2930" s="2">
        <v>2928</v>
      </c>
      <c r="E2930" s="2">
        <f t="shared" si="182"/>
        <v>80</v>
      </c>
      <c r="F2930" s="2">
        <f t="shared" si="183"/>
        <v>100</v>
      </c>
      <c r="G2930" s="2">
        <f t="shared" si="184"/>
        <v>85</v>
      </c>
    </row>
    <row r="2931" spans="1:7">
      <c r="A2931" s="2">
        <v>2929</v>
      </c>
      <c r="B2931" s="98">
        <f t="shared" si="181"/>
        <v>16.236070953281772</v>
      </c>
      <c r="C2931" s="98">
        <v>0.08</v>
      </c>
      <c r="D2931" s="2">
        <v>2929</v>
      </c>
      <c r="E2931" s="2">
        <f t="shared" si="182"/>
        <v>80</v>
      </c>
      <c r="F2931" s="2">
        <f t="shared" si="183"/>
        <v>100</v>
      </c>
      <c r="G2931" s="2">
        <f t="shared" si="184"/>
        <v>85</v>
      </c>
    </row>
    <row r="2932" spans="1:7">
      <c r="A2932" s="2">
        <v>2930</v>
      </c>
      <c r="B2932" s="98">
        <f t="shared" si="181"/>
        <v>16.238842323269228</v>
      </c>
      <c r="C2932" s="98">
        <v>0.08</v>
      </c>
      <c r="D2932" s="2">
        <v>2930</v>
      </c>
      <c r="E2932" s="2">
        <f t="shared" si="182"/>
        <v>80</v>
      </c>
      <c r="F2932" s="2">
        <f t="shared" si="183"/>
        <v>100</v>
      </c>
      <c r="G2932" s="2">
        <f t="shared" si="184"/>
        <v>85</v>
      </c>
    </row>
    <row r="2933" spans="1:7">
      <c r="A2933" s="2">
        <v>2931</v>
      </c>
      <c r="B2933" s="98">
        <f t="shared" si="181"/>
        <v>16.241613220366997</v>
      </c>
      <c r="C2933" s="98">
        <v>0.08</v>
      </c>
      <c r="D2933" s="2">
        <v>2931</v>
      </c>
      <c r="E2933" s="2">
        <f t="shared" si="182"/>
        <v>80</v>
      </c>
      <c r="F2933" s="2">
        <f t="shared" si="183"/>
        <v>100</v>
      </c>
      <c r="G2933" s="2">
        <f t="shared" si="184"/>
        <v>85</v>
      </c>
    </row>
    <row r="2934" spans="1:7">
      <c r="A2934" s="2">
        <v>2932</v>
      </c>
      <c r="B2934" s="98">
        <f t="shared" si="181"/>
        <v>16.244383644817059</v>
      </c>
      <c r="C2934" s="98">
        <v>0.08</v>
      </c>
      <c r="D2934" s="2">
        <v>2932</v>
      </c>
      <c r="E2934" s="2">
        <f t="shared" si="182"/>
        <v>80</v>
      </c>
      <c r="F2934" s="2">
        <f t="shared" si="183"/>
        <v>100</v>
      </c>
      <c r="G2934" s="2">
        <f t="shared" si="184"/>
        <v>85</v>
      </c>
    </row>
    <row r="2935" spans="1:7">
      <c r="A2935" s="2">
        <v>2933</v>
      </c>
      <c r="B2935" s="98">
        <f t="shared" si="181"/>
        <v>16.247153596861203</v>
      </c>
      <c r="C2935" s="98">
        <v>0.08</v>
      </c>
      <c r="D2935" s="2">
        <v>2933</v>
      </c>
      <c r="E2935" s="2">
        <f t="shared" si="182"/>
        <v>80</v>
      </c>
      <c r="F2935" s="2">
        <f t="shared" si="183"/>
        <v>100</v>
      </c>
      <c r="G2935" s="2">
        <f t="shared" si="184"/>
        <v>85</v>
      </c>
    </row>
    <row r="2936" spans="1:7">
      <c r="A2936" s="2">
        <v>2934</v>
      </c>
      <c r="B2936" s="98">
        <f t="shared" si="181"/>
        <v>16.249923076741009</v>
      </c>
      <c r="C2936" s="98">
        <v>0.08</v>
      </c>
      <c r="D2936" s="2">
        <v>2934</v>
      </c>
      <c r="E2936" s="2">
        <f t="shared" si="182"/>
        <v>80</v>
      </c>
      <c r="F2936" s="2">
        <f t="shared" si="183"/>
        <v>100</v>
      </c>
      <c r="G2936" s="2">
        <f t="shared" si="184"/>
        <v>85</v>
      </c>
    </row>
    <row r="2937" spans="1:7">
      <c r="A2937" s="2">
        <v>2935</v>
      </c>
      <c r="B2937" s="98">
        <f t="shared" si="181"/>
        <v>16.252692084697845</v>
      </c>
      <c r="C2937" s="98">
        <v>0.08</v>
      </c>
      <c r="D2937" s="2">
        <v>2935</v>
      </c>
      <c r="E2937" s="2">
        <f t="shared" si="182"/>
        <v>80</v>
      </c>
      <c r="F2937" s="2">
        <f t="shared" si="183"/>
        <v>100</v>
      </c>
      <c r="G2937" s="2">
        <f t="shared" si="184"/>
        <v>85</v>
      </c>
    </row>
    <row r="2938" spans="1:7">
      <c r="A2938" s="2">
        <v>2936</v>
      </c>
      <c r="B2938" s="98">
        <f t="shared" si="181"/>
        <v>16.25546062097288</v>
      </c>
      <c r="C2938" s="98">
        <v>0.08</v>
      </c>
      <c r="D2938" s="2">
        <v>2936</v>
      </c>
      <c r="E2938" s="2">
        <f t="shared" si="182"/>
        <v>80</v>
      </c>
      <c r="F2938" s="2">
        <f t="shared" si="183"/>
        <v>100</v>
      </c>
      <c r="G2938" s="2">
        <f t="shared" si="184"/>
        <v>85</v>
      </c>
    </row>
    <row r="2939" spans="1:7">
      <c r="A2939" s="2">
        <v>2937</v>
      </c>
      <c r="B2939" s="98">
        <f t="shared" si="181"/>
        <v>16.258228685807072</v>
      </c>
      <c r="C2939" s="98">
        <v>0.08</v>
      </c>
      <c r="D2939" s="2">
        <v>2937</v>
      </c>
      <c r="E2939" s="2">
        <f t="shared" si="182"/>
        <v>80</v>
      </c>
      <c r="F2939" s="2">
        <f t="shared" si="183"/>
        <v>100</v>
      </c>
      <c r="G2939" s="2">
        <f t="shared" si="184"/>
        <v>85</v>
      </c>
    </row>
    <row r="2940" spans="1:7">
      <c r="A2940" s="2">
        <v>2938</v>
      </c>
      <c r="B2940" s="98">
        <f t="shared" si="181"/>
        <v>16.26099627944118</v>
      </c>
      <c r="C2940" s="98">
        <v>0.08</v>
      </c>
      <c r="D2940" s="2">
        <v>2938</v>
      </c>
      <c r="E2940" s="2">
        <f t="shared" si="182"/>
        <v>80</v>
      </c>
      <c r="F2940" s="2">
        <f t="shared" si="183"/>
        <v>100</v>
      </c>
      <c r="G2940" s="2">
        <f t="shared" si="184"/>
        <v>85</v>
      </c>
    </row>
    <row r="2941" spans="1:7">
      <c r="A2941" s="2">
        <v>2939</v>
      </c>
      <c r="B2941" s="98">
        <f t="shared" si="181"/>
        <v>16.26376340211576</v>
      </c>
      <c r="C2941" s="98">
        <v>0.08</v>
      </c>
      <c r="D2941" s="2">
        <v>2939</v>
      </c>
      <c r="E2941" s="2">
        <f t="shared" si="182"/>
        <v>80</v>
      </c>
      <c r="F2941" s="2">
        <f t="shared" si="183"/>
        <v>100</v>
      </c>
      <c r="G2941" s="2">
        <f t="shared" si="184"/>
        <v>85</v>
      </c>
    </row>
    <row r="2942" spans="1:7">
      <c r="A2942" s="2">
        <v>2940</v>
      </c>
      <c r="B2942" s="98">
        <f t="shared" si="181"/>
        <v>16.266530054071151</v>
      </c>
      <c r="C2942" s="98">
        <v>0.08</v>
      </c>
      <c r="D2942" s="2">
        <v>2940</v>
      </c>
      <c r="E2942" s="2">
        <f t="shared" si="182"/>
        <v>80</v>
      </c>
      <c r="F2942" s="2">
        <f t="shared" si="183"/>
        <v>100</v>
      </c>
      <c r="G2942" s="2">
        <f t="shared" si="184"/>
        <v>85</v>
      </c>
    </row>
    <row r="2943" spans="1:7">
      <c r="A2943" s="2">
        <v>2941</v>
      </c>
      <c r="B2943" s="98">
        <f t="shared" si="181"/>
        <v>16.269296235547497</v>
      </c>
      <c r="C2943" s="98">
        <v>0.08</v>
      </c>
      <c r="D2943" s="2">
        <v>2941</v>
      </c>
      <c r="E2943" s="2">
        <f t="shared" si="182"/>
        <v>80</v>
      </c>
      <c r="F2943" s="2">
        <f t="shared" si="183"/>
        <v>100</v>
      </c>
      <c r="G2943" s="2">
        <f t="shared" si="184"/>
        <v>85</v>
      </c>
    </row>
    <row r="2944" spans="1:7">
      <c r="A2944" s="2">
        <v>2942</v>
      </c>
      <c r="B2944" s="98">
        <f t="shared" si="181"/>
        <v>16.272061946784742</v>
      </c>
      <c r="C2944" s="98">
        <v>0.08</v>
      </c>
      <c r="D2944" s="2">
        <v>2942</v>
      </c>
      <c r="E2944" s="2">
        <f t="shared" si="182"/>
        <v>80</v>
      </c>
      <c r="F2944" s="2">
        <f t="shared" si="183"/>
        <v>100</v>
      </c>
      <c r="G2944" s="2">
        <f t="shared" si="184"/>
        <v>85</v>
      </c>
    </row>
    <row r="2945" spans="1:7">
      <c r="A2945" s="2">
        <v>2943</v>
      </c>
      <c r="B2945" s="98">
        <f t="shared" si="181"/>
        <v>16.274827188022613</v>
      </c>
      <c r="C2945" s="98">
        <v>0.08</v>
      </c>
      <c r="D2945" s="2">
        <v>2943</v>
      </c>
      <c r="E2945" s="2">
        <f t="shared" si="182"/>
        <v>80</v>
      </c>
      <c r="F2945" s="2">
        <f t="shared" si="183"/>
        <v>100</v>
      </c>
      <c r="G2945" s="2">
        <f t="shared" si="184"/>
        <v>85</v>
      </c>
    </row>
    <row r="2946" spans="1:7">
      <c r="A2946" s="2">
        <v>2944</v>
      </c>
      <c r="B2946" s="98">
        <f t="shared" si="181"/>
        <v>16.277591959500644</v>
      </c>
      <c r="C2946" s="98">
        <v>0.08</v>
      </c>
      <c r="D2946" s="2">
        <v>2944</v>
      </c>
      <c r="E2946" s="2">
        <f t="shared" si="182"/>
        <v>80</v>
      </c>
      <c r="F2946" s="2">
        <f t="shared" si="183"/>
        <v>100</v>
      </c>
      <c r="G2946" s="2">
        <f t="shared" si="184"/>
        <v>85</v>
      </c>
    </row>
    <row r="2947" spans="1:7">
      <c r="A2947" s="2">
        <v>2945</v>
      </c>
      <c r="B2947" s="98">
        <f t="shared" ref="B2947:B3010" si="185">0.3*SQRT(A2947)</f>
        <v>16.280356261458163</v>
      </c>
      <c r="C2947" s="98">
        <v>0.08</v>
      </c>
      <c r="D2947" s="2">
        <v>2945</v>
      </c>
      <c r="E2947" s="2">
        <f t="shared" ref="E2947:E3010" si="186">IF(A2947&lt;0.4,15,IF(A2947&lt;3,20,IF(A2947&lt;15,25,IF(A2947&lt;43,32,IF(A2947&lt;100,40,IF(A2947&lt;450,50,IF(A2947&lt;1300,65,IF(A2947&lt;3500,80,IF(A2947&lt;12000,100)))))))))</f>
        <v>80</v>
      </c>
      <c r="F2947" s="2">
        <f t="shared" si="183"/>
        <v>100</v>
      </c>
      <c r="G2947" s="2">
        <f t="shared" si="184"/>
        <v>85</v>
      </c>
    </row>
    <row r="2948" spans="1:7">
      <c r="A2948" s="2">
        <v>2946</v>
      </c>
      <c r="B2948" s="98">
        <f t="shared" si="185"/>
        <v>16.283120094134294</v>
      </c>
      <c r="C2948" s="98">
        <v>0.08</v>
      </c>
      <c r="D2948" s="2">
        <v>2946</v>
      </c>
      <c r="E2948" s="2">
        <f t="shared" si="186"/>
        <v>80</v>
      </c>
      <c r="F2948" s="2">
        <f t="shared" ref="F2948:F3011" si="187">IF(G2948&lt;15,15,IF(G2948&lt;20,20,IF(G2948&lt;=25,25,IF(G2948&lt;=32,32,IF(G2948&lt;=40,40,IF(G2948&lt;=50,50,IF(G2948&lt;=65,65,IF(G2948&lt;=80,80,IF(G2948&lt;=100,100)))))))))</f>
        <v>100</v>
      </c>
      <c r="G2948" s="2">
        <f t="shared" si="184"/>
        <v>85</v>
      </c>
    </row>
    <row r="2949" spans="1:7">
      <c r="A2949" s="2">
        <v>2947</v>
      </c>
      <c r="B2949" s="98">
        <f t="shared" si="185"/>
        <v>16.285883457767955</v>
      </c>
      <c r="C2949" s="98">
        <v>0.08</v>
      </c>
      <c r="D2949" s="2">
        <v>2947</v>
      </c>
      <c r="E2949" s="2">
        <f t="shared" si="186"/>
        <v>80</v>
      </c>
      <c r="F2949" s="2">
        <f t="shared" si="187"/>
        <v>100</v>
      </c>
      <c r="G2949" s="2">
        <f t="shared" si="184"/>
        <v>85</v>
      </c>
    </row>
    <row r="2950" spans="1:7">
      <c r="A2950" s="2">
        <v>2948</v>
      </c>
      <c r="B2950" s="98">
        <f t="shared" si="185"/>
        <v>16.288646352597873</v>
      </c>
      <c r="C2950" s="98">
        <v>0.08</v>
      </c>
      <c r="D2950" s="2">
        <v>2948</v>
      </c>
      <c r="E2950" s="2">
        <f t="shared" si="186"/>
        <v>80</v>
      </c>
      <c r="F2950" s="2">
        <f t="shared" si="187"/>
        <v>100</v>
      </c>
      <c r="G2950" s="2">
        <f t="shared" si="184"/>
        <v>85</v>
      </c>
    </row>
    <row r="2951" spans="1:7">
      <c r="A2951" s="2">
        <v>2949</v>
      </c>
      <c r="B2951" s="98">
        <f t="shared" si="185"/>
        <v>16.291408778862557</v>
      </c>
      <c r="C2951" s="98">
        <v>0.08</v>
      </c>
      <c r="D2951" s="2">
        <v>2949</v>
      </c>
      <c r="E2951" s="2">
        <f t="shared" si="186"/>
        <v>80</v>
      </c>
      <c r="F2951" s="2">
        <f t="shared" si="187"/>
        <v>100</v>
      </c>
      <c r="G2951" s="2">
        <f t="shared" si="184"/>
        <v>85</v>
      </c>
    </row>
    <row r="2952" spans="1:7">
      <c r="A2952" s="2">
        <v>2950</v>
      </c>
      <c r="B2952" s="98">
        <f t="shared" si="185"/>
        <v>16.294170736800325</v>
      </c>
      <c r="C2952" s="98">
        <v>0.08</v>
      </c>
      <c r="D2952" s="2">
        <v>2950</v>
      </c>
      <c r="E2952" s="2">
        <f t="shared" si="186"/>
        <v>80</v>
      </c>
      <c r="F2952" s="2">
        <f t="shared" si="187"/>
        <v>100</v>
      </c>
      <c r="G2952" s="2">
        <f t="shared" si="184"/>
        <v>85</v>
      </c>
    </row>
    <row r="2953" spans="1:7">
      <c r="A2953" s="2">
        <v>2951</v>
      </c>
      <c r="B2953" s="98">
        <f t="shared" si="185"/>
        <v>16.296932226649286</v>
      </c>
      <c r="C2953" s="98">
        <v>0.08</v>
      </c>
      <c r="D2953" s="2">
        <v>2951</v>
      </c>
      <c r="E2953" s="2">
        <f t="shared" si="186"/>
        <v>80</v>
      </c>
      <c r="F2953" s="2">
        <f t="shared" si="187"/>
        <v>100</v>
      </c>
      <c r="G2953" s="2">
        <f t="shared" si="184"/>
        <v>85</v>
      </c>
    </row>
    <row r="2954" spans="1:7">
      <c r="A2954" s="2">
        <v>2952</v>
      </c>
      <c r="B2954" s="98">
        <f t="shared" si="185"/>
        <v>16.299693248647348</v>
      </c>
      <c r="C2954" s="98">
        <v>0.08</v>
      </c>
      <c r="D2954" s="2">
        <v>2952</v>
      </c>
      <c r="E2954" s="2">
        <f t="shared" si="186"/>
        <v>80</v>
      </c>
      <c r="F2954" s="2">
        <f t="shared" si="187"/>
        <v>100</v>
      </c>
      <c r="G2954" s="2">
        <f t="shared" si="184"/>
        <v>85</v>
      </c>
    </row>
    <row r="2955" spans="1:7">
      <c r="A2955" s="2">
        <v>2953</v>
      </c>
      <c r="B2955" s="98">
        <f t="shared" si="185"/>
        <v>16.302453803032229</v>
      </c>
      <c r="C2955" s="98">
        <v>0.08</v>
      </c>
      <c r="D2955" s="2">
        <v>2953</v>
      </c>
      <c r="E2955" s="2">
        <f t="shared" si="186"/>
        <v>80</v>
      </c>
      <c r="F2955" s="2">
        <f t="shared" si="187"/>
        <v>100</v>
      </c>
      <c r="G2955" s="2">
        <f t="shared" si="184"/>
        <v>85</v>
      </c>
    </row>
    <row r="2956" spans="1:7">
      <c r="A2956" s="2">
        <v>2954</v>
      </c>
      <c r="B2956" s="98">
        <f t="shared" si="185"/>
        <v>16.305213890041429</v>
      </c>
      <c r="C2956" s="98">
        <v>0.08</v>
      </c>
      <c r="D2956" s="2">
        <v>2954</v>
      </c>
      <c r="E2956" s="2">
        <f t="shared" si="186"/>
        <v>80</v>
      </c>
      <c r="F2956" s="2">
        <f t="shared" si="187"/>
        <v>100</v>
      </c>
      <c r="G2956" s="2">
        <f t="shared" si="184"/>
        <v>85</v>
      </c>
    </row>
    <row r="2957" spans="1:7">
      <c r="A2957" s="2">
        <v>2955</v>
      </c>
      <c r="B2957" s="98">
        <f t="shared" si="185"/>
        <v>16.307973509912259</v>
      </c>
      <c r="C2957" s="98">
        <v>0.08</v>
      </c>
      <c r="D2957" s="2">
        <v>2955</v>
      </c>
      <c r="E2957" s="2">
        <f t="shared" si="186"/>
        <v>80</v>
      </c>
      <c r="F2957" s="2">
        <f t="shared" si="187"/>
        <v>100</v>
      </c>
      <c r="G2957" s="2">
        <f t="shared" si="184"/>
        <v>85</v>
      </c>
    </row>
    <row r="2958" spans="1:7">
      <c r="A2958" s="2">
        <v>2956</v>
      </c>
      <c r="B2958" s="98">
        <f t="shared" si="185"/>
        <v>16.310732662881822</v>
      </c>
      <c r="C2958" s="98">
        <v>0.08</v>
      </c>
      <c r="D2958" s="2">
        <v>2956</v>
      </c>
      <c r="E2958" s="2">
        <f t="shared" si="186"/>
        <v>80</v>
      </c>
      <c r="F2958" s="2">
        <f t="shared" si="187"/>
        <v>100</v>
      </c>
      <c r="G2958" s="2">
        <f t="shared" si="184"/>
        <v>85</v>
      </c>
    </row>
    <row r="2959" spans="1:7">
      <c r="A2959" s="2">
        <v>2957</v>
      </c>
      <c r="B2959" s="98">
        <f t="shared" si="185"/>
        <v>16.313491349187029</v>
      </c>
      <c r="C2959" s="98">
        <v>0.08</v>
      </c>
      <c r="D2959" s="2">
        <v>2957</v>
      </c>
      <c r="E2959" s="2">
        <f t="shared" si="186"/>
        <v>80</v>
      </c>
      <c r="F2959" s="2">
        <f t="shared" si="187"/>
        <v>100</v>
      </c>
      <c r="G2959" s="2">
        <f t="shared" si="184"/>
        <v>85</v>
      </c>
    </row>
    <row r="2960" spans="1:7">
      <c r="A2960" s="2">
        <v>2958</v>
      </c>
      <c r="B2960" s="98">
        <f t="shared" si="185"/>
        <v>16.316249569064578</v>
      </c>
      <c r="C2960" s="98">
        <v>0.08</v>
      </c>
      <c r="D2960" s="2">
        <v>2958</v>
      </c>
      <c r="E2960" s="2">
        <f t="shared" si="186"/>
        <v>80</v>
      </c>
      <c r="F2960" s="2">
        <f t="shared" si="187"/>
        <v>100</v>
      </c>
      <c r="G2960" s="2">
        <f t="shared" si="184"/>
        <v>85</v>
      </c>
    </row>
    <row r="2961" spans="1:7">
      <c r="A2961" s="2">
        <v>2959</v>
      </c>
      <c r="B2961" s="98">
        <f t="shared" si="185"/>
        <v>16.319007322750974</v>
      </c>
      <c r="C2961" s="98">
        <v>0.08</v>
      </c>
      <c r="D2961" s="2">
        <v>2959</v>
      </c>
      <c r="E2961" s="2">
        <f t="shared" si="186"/>
        <v>80</v>
      </c>
      <c r="F2961" s="2">
        <f t="shared" si="187"/>
        <v>100</v>
      </c>
      <c r="G2961" s="2">
        <f t="shared" si="184"/>
        <v>85</v>
      </c>
    </row>
    <row r="2962" spans="1:7">
      <c r="A2962" s="2">
        <v>2960</v>
      </c>
      <c r="B2962" s="98">
        <f t="shared" si="185"/>
        <v>16.321764610482532</v>
      </c>
      <c r="C2962" s="98">
        <v>0.08</v>
      </c>
      <c r="D2962" s="2">
        <v>2960</v>
      </c>
      <c r="E2962" s="2">
        <f t="shared" si="186"/>
        <v>80</v>
      </c>
      <c r="F2962" s="2">
        <f t="shared" si="187"/>
        <v>100</v>
      </c>
      <c r="G2962" s="2">
        <f t="shared" si="184"/>
        <v>85</v>
      </c>
    </row>
    <row r="2963" spans="1:7">
      <c r="A2963" s="2">
        <v>2961</v>
      </c>
      <c r="B2963" s="98">
        <f t="shared" si="185"/>
        <v>16.324521432495349</v>
      </c>
      <c r="C2963" s="98">
        <v>0.08</v>
      </c>
      <c r="D2963" s="2">
        <v>2961</v>
      </c>
      <c r="E2963" s="2">
        <f t="shared" si="186"/>
        <v>80</v>
      </c>
      <c r="F2963" s="2">
        <f t="shared" si="187"/>
        <v>100</v>
      </c>
      <c r="G2963" s="2">
        <f t="shared" si="184"/>
        <v>85</v>
      </c>
    </row>
    <row r="2964" spans="1:7">
      <c r="A2964" s="2">
        <v>2962</v>
      </c>
      <c r="B2964" s="98">
        <f t="shared" si="185"/>
        <v>16.327277789025331</v>
      </c>
      <c r="C2964" s="98">
        <v>0.08</v>
      </c>
      <c r="D2964" s="2">
        <v>2962</v>
      </c>
      <c r="E2964" s="2">
        <f t="shared" si="186"/>
        <v>80</v>
      </c>
      <c r="F2964" s="2">
        <f t="shared" si="187"/>
        <v>100</v>
      </c>
      <c r="G2964" s="2">
        <f t="shared" si="184"/>
        <v>85</v>
      </c>
    </row>
    <row r="2965" spans="1:7">
      <c r="A2965" s="2">
        <v>2963</v>
      </c>
      <c r="B2965" s="98">
        <f t="shared" si="185"/>
        <v>16.330033680308194</v>
      </c>
      <c r="C2965" s="98">
        <v>0.08</v>
      </c>
      <c r="D2965" s="2">
        <v>2963</v>
      </c>
      <c r="E2965" s="2">
        <f t="shared" si="186"/>
        <v>80</v>
      </c>
      <c r="F2965" s="2">
        <f t="shared" si="187"/>
        <v>100</v>
      </c>
      <c r="G2965" s="2">
        <f t="shared" si="184"/>
        <v>85</v>
      </c>
    </row>
    <row r="2966" spans="1:7">
      <c r="A2966" s="2">
        <v>2964</v>
      </c>
      <c r="B2966" s="98">
        <f t="shared" si="185"/>
        <v>16.332789106579437</v>
      </c>
      <c r="C2966" s="98">
        <v>0.08</v>
      </c>
      <c r="D2966" s="2">
        <v>2964</v>
      </c>
      <c r="E2966" s="2">
        <f t="shared" si="186"/>
        <v>80</v>
      </c>
      <c r="F2966" s="2">
        <f t="shared" si="187"/>
        <v>100</v>
      </c>
      <c r="G2966" s="2">
        <f t="shared" si="184"/>
        <v>85</v>
      </c>
    </row>
    <row r="2967" spans="1:7">
      <c r="A2967" s="2">
        <v>2965</v>
      </c>
      <c r="B2967" s="98">
        <f t="shared" si="185"/>
        <v>16.335544068074377</v>
      </c>
      <c r="C2967" s="98">
        <v>0.08</v>
      </c>
      <c r="D2967" s="2">
        <v>2965</v>
      </c>
      <c r="E2967" s="2">
        <f t="shared" si="186"/>
        <v>80</v>
      </c>
      <c r="F2967" s="2">
        <f t="shared" si="187"/>
        <v>100</v>
      </c>
      <c r="G2967" s="2">
        <f t="shared" si="184"/>
        <v>85</v>
      </c>
    </row>
    <row r="2968" spans="1:7">
      <c r="A2968" s="2">
        <v>2966</v>
      </c>
      <c r="B2968" s="98">
        <f t="shared" si="185"/>
        <v>16.338298565028122</v>
      </c>
      <c r="C2968" s="98">
        <v>0.08</v>
      </c>
      <c r="D2968" s="2">
        <v>2966</v>
      </c>
      <c r="E2968" s="2">
        <f t="shared" si="186"/>
        <v>80</v>
      </c>
      <c r="F2968" s="2">
        <f t="shared" si="187"/>
        <v>100</v>
      </c>
      <c r="G2968" s="2">
        <f t="shared" si="184"/>
        <v>85</v>
      </c>
    </row>
    <row r="2969" spans="1:7">
      <c r="A2969" s="2">
        <v>2967</v>
      </c>
      <c r="B2969" s="98">
        <f t="shared" si="185"/>
        <v>16.341052597675585</v>
      </c>
      <c r="C2969" s="98">
        <v>0.08</v>
      </c>
      <c r="D2969" s="2">
        <v>2967</v>
      </c>
      <c r="E2969" s="2">
        <f t="shared" si="186"/>
        <v>80</v>
      </c>
      <c r="F2969" s="2">
        <f t="shared" si="187"/>
        <v>100</v>
      </c>
      <c r="G2969" s="2">
        <f t="shared" si="184"/>
        <v>85</v>
      </c>
    </row>
    <row r="2970" spans="1:7">
      <c r="A2970" s="2">
        <v>2968</v>
      </c>
      <c r="B2970" s="98">
        <f t="shared" si="185"/>
        <v>16.343806166251483</v>
      </c>
      <c r="C2970" s="98">
        <v>0.08</v>
      </c>
      <c r="D2970" s="2">
        <v>2968</v>
      </c>
      <c r="E2970" s="2">
        <f t="shared" si="186"/>
        <v>80</v>
      </c>
      <c r="F2970" s="2">
        <f t="shared" si="187"/>
        <v>100</v>
      </c>
      <c r="G2970" s="2">
        <f t="shared" si="184"/>
        <v>85</v>
      </c>
    </row>
    <row r="2971" spans="1:7">
      <c r="A2971" s="2">
        <v>2969</v>
      </c>
      <c r="B2971" s="98">
        <f t="shared" si="185"/>
        <v>16.346559270990333</v>
      </c>
      <c r="C2971" s="98">
        <v>0.08</v>
      </c>
      <c r="D2971" s="2">
        <v>2969</v>
      </c>
      <c r="E2971" s="2">
        <f t="shared" si="186"/>
        <v>80</v>
      </c>
      <c r="F2971" s="2">
        <f t="shared" si="187"/>
        <v>100</v>
      </c>
      <c r="G2971" s="2">
        <f t="shared" si="184"/>
        <v>85</v>
      </c>
    </row>
    <row r="2972" spans="1:7">
      <c r="A2972" s="2">
        <v>2970</v>
      </c>
      <c r="B2972" s="98">
        <f t="shared" si="185"/>
        <v>16.349311912126456</v>
      </c>
      <c r="C2972" s="98">
        <v>0.08</v>
      </c>
      <c r="D2972" s="2">
        <v>2970</v>
      </c>
      <c r="E2972" s="2">
        <f t="shared" si="186"/>
        <v>80</v>
      </c>
      <c r="F2972" s="2">
        <f t="shared" si="187"/>
        <v>100</v>
      </c>
      <c r="G2972" s="2">
        <f t="shared" si="184"/>
        <v>85</v>
      </c>
    </row>
    <row r="2973" spans="1:7">
      <c r="A2973" s="2">
        <v>2971</v>
      </c>
      <c r="B2973" s="98">
        <f t="shared" si="185"/>
        <v>16.352064089893972</v>
      </c>
      <c r="C2973" s="98">
        <v>0.08</v>
      </c>
      <c r="D2973" s="2">
        <v>2971</v>
      </c>
      <c r="E2973" s="2">
        <f t="shared" si="186"/>
        <v>80</v>
      </c>
      <c r="F2973" s="2">
        <f t="shared" si="187"/>
        <v>100</v>
      </c>
      <c r="G2973" s="2">
        <f t="shared" si="184"/>
        <v>85</v>
      </c>
    </row>
    <row r="2974" spans="1:7">
      <c r="A2974" s="2">
        <v>2972</v>
      </c>
      <c r="B2974" s="98">
        <f t="shared" si="185"/>
        <v>16.354815804526812</v>
      </c>
      <c r="C2974" s="98">
        <v>0.08</v>
      </c>
      <c r="D2974" s="2">
        <v>2972</v>
      </c>
      <c r="E2974" s="2">
        <f t="shared" si="186"/>
        <v>80</v>
      </c>
      <c r="F2974" s="2">
        <f t="shared" si="187"/>
        <v>100</v>
      </c>
      <c r="G2974" s="2">
        <f t="shared" si="184"/>
        <v>85</v>
      </c>
    </row>
    <row r="2975" spans="1:7">
      <c r="A2975" s="2">
        <v>2973</v>
      </c>
      <c r="B2975" s="98">
        <f t="shared" si="185"/>
        <v>16.357567056258702</v>
      </c>
      <c r="C2975" s="98">
        <v>0.08</v>
      </c>
      <c r="D2975" s="2">
        <v>2973</v>
      </c>
      <c r="E2975" s="2">
        <f t="shared" si="186"/>
        <v>80</v>
      </c>
      <c r="F2975" s="2">
        <f t="shared" si="187"/>
        <v>100</v>
      </c>
      <c r="G2975" s="2">
        <f t="shared" si="184"/>
        <v>85</v>
      </c>
    </row>
    <row r="2976" spans="1:7">
      <c r="A2976" s="2">
        <v>2974</v>
      </c>
      <c r="B2976" s="98">
        <f t="shared" si="185"/>
        <v>16.360317845323177</v>
      </c>
      <c r="C2976" s="98">
        <v>0.08</v>
      </c>
      <c r="D2976" s="2">
        <v>2974</v>
      </c>
      <c r="E2976" s="2">
        <f t="shared" si="186"/>
        <v>80</v>
      </c>
      <c r="F2976" s="2">
        <f t="shared" si="187"/>
        <v>100</v>
      </c>
      <c r="G2976" s="2">
        <f t="shared" si="184"/>
        <v>85</v>
      </c>
    </row>
    <row r="2977" spans="1:7">
      <c r="A2977" s="2">
        <v>2975</v>
      </c>
      <c r="B2977" s="98">
        <f t="shared" si="185"/>
        <v>16.363068171953572</v>
      </c>
      <c r="C2977" s="98">
        <v>0.08</v>
      </c>
      <c r="D2977" s="2">
        <v>2975</v>
      </c>
      <c r="E2977" s="2">
        <f t="shared" si="186"/>
        <v>80</v>
      </c>
      <c r="F2977" s="2">
        <f t="shared" si="187"/>
        <v>100</v>
      </c>
      <c r="G2977" s="2">
        <f t="shared" si="184"/>
        <v>85</v>
      </c>
    </row>
    <row r="2978" spans="1:7">
      <c r="A2978" s="2">
        <v>2976</v>
      </c>
      <c r="B2978" s="98">
        <f t="shared" si="185"/>
        <v>16.365818036383025</v>
      </c>
      <c r="C2978" s="98">
        <v>0.08</v>
      </c>
      <c r="D2978" s="2">
        <v>2976</v>
      </c>
      <c r="E2978" s="2">
        <f t="shared" si="186"/>
        <v>80</v>
      </c>
      <c r="F2978" s="2">
        <f t="shared" si="187"/>
        <v>100</v>
      </c>
      <c r="G2978" s="2">
        <f t="shared" si="184"/>
        <v>85</v>
      </c>
    </row>
    <row r="2979" spans="1:7">
      <c r="A2979" s="2">
        <v>2977</v>
      </c>
      <c r="B2979" s="98">
        <f t="shared" si="185"/>
        <v>16.368567438844487</v>
      </c>
      <c r="C2979" s="98">
        <v>0.08</v>
      </c>
      <c r="D2979" s="2">
        <v>2977</v>
      </c>
      <c r="E2979" s="2">
        <f t="shared" si="186"/>
        <v>80</v>
      </c>
      <c r="F2979" s="2">
        <f t="shared" si="187"/>
        <v>100</v>
      </c>
      <c r="G2979" s="2">
        <f t="shared" si="184"/>
        <v>85</v>
      </c>
    </row>
    <row r="2980" spans="1:7">
      <c r="A2980" s="2">
        <v>2978</v>
      </c>
      <c r="B2980" s="98">
        <f t="shared" si="185"/>
        <v>16.371316379570704</v>
      </c>
      <c r="C2980" s="98">
        <v>0.08</v>
      </c>
      <c r="D2980" s="2">
        <v>2978</v>
      </c>
      <c r="E2980" s="2">
        <f t="shared" si="186"/>
        <v>80</v>
      </c>
      <c r="F2980" s="2">
        <f t="shared" si="187"/>
        <v>100</v>
      </c>
      <c r="G2980" s="2">
        <f t="shared" si="184"/>
        <v>85</v>
      </c>
    </row>
    <row r="2981" spans="1:7">
      <c r="A2981" s="2">
        <v>2979</v>
      </c>
      <c r="B2981" s="98">
        <f t="shared" si="185"/>
        <v>16.374064858794224</v>
      </c>
      <c r="C2981" s="98">
        <v>0.08</v>
      </c>
      <c r="D2981" s="2">
        <v>2979</v>
      </c>
      <c r="E2981" s="2">
        <f t="shared" si="186"/>
        <v>80</v>
      </c>
      <c r="F2981" s="2">
        <f t="shared" si="187"/>
        <v>100</v>
      </c>
      <c r="G2981" s="2">
        <f t="shared" si="184"/>
        <v>85</v>
      </c>
    </row>
    <row r="2982" spans="1:7">
      <c r="A2982" s="2">
        <v>2980</v>
      </c>
      <c r="B2982" s="98">
        <f t="shared" si="185"/>
        <v>16.376812876747415</v>
      </c>
      <c r="C2982" s="98">
        <v>0.08</v>
      </c>
      <c r="D2982" s="2">
        <v>2980</v>
      </c>
      <c r="E2982" s="2">
        <f t="shared" si="186"/>
        <v>80</v>
      </c>
      <c r="F2982" s="2">
        <f t="shared" si="187"/>
        <v>100</v>
      </c>
      <c r="G2982" s="2">
        <f t="shared" si="184"/>
        <v>85</v>
      </c>
    </row>
    <row r="2983" spans="1:7">
      <c r="A2983" s="2">
        <v>2981</v>
      </c>
      <c r="B2983" s="98">
        <f t="shared" si="185"/>
        <v>16.379560433662437</v>
      </c>
      <c r="C2983" s="98">
        <v>0.08</v>
      </c>
      <c r="D2983" s="2">
        <v>2981</v>
      </c>
      <c r="E2983" s="2">
        <f t="shared" si="186"/>
        <v>80</v>
      </c>
      <c r="F2983" s="2">
        <f t="shared" si="187"/>
        <v>100</v>
      </c>
      <c r="G2983" s="2">
        <f t="shared" si="184"/>
        <v>85</v>
      </c>
    </row>
    <row r="2984" spans="1:7">
      <c r="A2984" s="2">
        <v>2982</v>
      </c>
      <c r="B2984" s="98">
        <f t="shared" si="185"/>
        <v>16.382307529771253</v>
      </c>
      <c r="C2984" s="98">
        <v>0.08</v>
      </c>
      <c r="D2984" s="2">
        <v>2982</v>
      </c>
      <c r="E2984" s="2">
        <f t="shared" si="186"/>
        <v>80</v>
      </c>
      <c r="F2984" s="2">
        <f t="shared" si="187"/>
        <v>100</v>
      </c>
      <c r="G2984" s="2">
        <f t="shared" si="184"/>
        <v>85</v>
      </c>
    </row>
    <row r="2985" spans="1:7">
      <c r="A2985" s="2">
        <v>2983</v>
      </c>
      <c r="B2985" s="98">
        <f t="shared" si="185"/>
        <v>16.385054165305647</v>
      </c>
      <c r="C2985" s="98">
        <v>0.08</v>
      </c>
      <c r="D2985" s="2">
        <v>2983</v>
      </c>
      <c r="E2985" s="2">
        <f t="shared" si="186"/>
        <v>80</v>
      </c>
      <c r="F2985" s="2">
        <f t="shared" si="187"/>
        <v>100</v>
      </c>
      <c r="G2985" s="2">
        <f t="shared" si="184"/>
        <v>85</v>
      </c>
    </row>
    <row r="2986" spans="1:7">
      <c r="A2986" s="2">
        <v>2984</v>
      </c>
      <c r="B2986" s="98">
        <f t="shared" si="185"/>
        <v>16.387800340497193</v>
      </c>
      <c r="C2986" s="98">
        <v>0.08</v>
      </c>
      <c r="D2986" s="2">
        <v>2984</v>
      </c>
      <c r="E2986" s="2">
        <f t="shared" si="186"/>
        <v>80</v>
      </c>
      <c r="F2986" s="2">
        <f t="shared" si="187"/>
        <v>100</v>
      </c>
      <c r="G2986" s="2">
        <f t="shared" si="184"/>
        <v>85</v>
      </c>
    </row>
    <row r="2987" spans="1:7">
      <c r="A2987" s="2">
        <v>2985</v>
      </c>
      <c r="B2987" s="98">
        <f t="shared" si="185"/>
        <v>16.390546055577282</v>
      </c>
      <c r="C2987" s="98">
        <v>0.08</v>
      </c>
      <c r="D2987" s="2">
        <v>2985</v>
      </c>
      <c r="E2987" s="2">
        <f t="shared" si="186"/>
        <v>80</v>
      </c>
      <c r="F2987" s="2">
        <f t="shared" si="187"/>
        <v>100</v>
      </c>
      <c r="G2987" s="2">
        <f t="shared" ref="G2987:G3050" si="188">ROUNDUP(1000*((B2987/1000)/(55.934*C2987^0.571))^(1/2.714),0)</f>
        <v>85</v>
      </c>
    </row>
    <row r="2988" spans="1:7">
      <c r="A2988" s="2">
        <v>2986</v>
      </c>
      <c r="B2988" s="98">
        <f t="shared" si="185"/>
        <v>16.393291310777098</v>
      </c>
      <c r="C2988" s="98">
        <v>0.08</v>
      </c>
      <c r="D2988" s="2">
        <v>2986</v>
      </c>
      <c r="E2988" s="2">
        <f t="shared" si="186"/>
        <v>80</v>
      </c>
      <c r="F2988" s="2">
        <f t="shared" si="187"/>
        <v>100</v>
      </c>
      <c r="G2988" s="2">
        <f t="shared" si="188"/>
        <v>85</v>
      </c>
    </row>
    <row r="2989" spans="1:7">
      <c r="A2989" s="2">
        <v>2987</v>
      </c>
      <c r="B2989" s="98">
        <f t="shared" si="185"/>
        <v>16.396036106327649</v>
      </c>
      <c r="C2989" s="98">
        <v>0.08</v>
      </c>
      <c r="D2989" s="2">
        <v>2987</v>
      </c>
      <c r="E2989" s="2">
        <f t="shared" si="186"/>
        <v>80</v>
      </c>
      <c r="F2989" s="2">
        <f t="shared" si="187"/>
        <v>100</v>
      </c>
      <c r="G2989" s="2">
        <f t="shared" si="188"/>
        <v>85</v>
      </c>
    </row>
    <row r="2990" spans="1:7">
      <c r="A2990" s="2">
        <v>2988</v>
      </c>
      <c r="B2990" s="98">
        <f t="shared" si="185"/>
        <v>16.398780442459739</v>
      </c>
      <c r="C2990" s="98">
        <v>0.08</v>
      </c>
      <c r="D2990" s="2">
        <v>2988</v>
      </c>
      <c r="E2990" s="2">
        <f t="shared" si="186"/>
        <v>80</v>
      </c>
      <c r="F2990" s="2">
        <f t="shared" si="187"/>
        <v>100</v>
      </c>
      <c r="G2990" s="2">
        <f t="shared" si="188"/>
        <v>85</v>
      </c>
    </row>
    <row r="2991" spans="1:7">
      <c r="A2991" s="2">
        <v>2989</v>
      </c>
      <c r="B2991" s="98">
        <f t="shared" si="185"/>
        <v>16.401524319403972</v>
      </c>
      <c r="C2991" s="98">
        <v>0.08</v>
      </c>
      <c r="D2991" s="2">
        <v>2989</v>
      </c>
      <c r="E2991" s="2">
        <f t="shared" si="186"/>
        <v>80</v>
      </c>
      <c r="F2991" s="2">
        <f t="shared" si="187"/>
        <v>100</v>
      </c>
      <c r="G2991" s="2">
        <f t="shared" si="188"/>
        <v>85</v>
      </c>
    </row>
    <row r="2992" spans="1:7">
      <c r="A2992" s="2">
        <v>2990</v>
      </c>
      <c r="B2992" s="98">
        <f t="shared" si="185"/>
        <v>16.404267737390779</v>
      </c>
      <c r="C2992" s="98">
        <v>0.08</v>
      </c>
      <c r="D2992" s="2">
        <v>2990</v>
      </c>
      <c r="E2992" s="2">
        <f t="shared" si="186"/>
        <v>80</v>
      </c>
      <c r="F2992" s="2">
        <f t="shared" si="187"/>
        <v>100</v>
      </c>
      <c r="G2992" s="2">
        <f t="shared" si="188"/>
        <v>85</v>
      </c>
    </row>
    <row r="2993" spans="1:7">
      <c r="A2993" s="2">
        <v>2991</v>
      </c>
      <c r="B2993" s="98">
        <f t="shared" si="185"/>
        <v>16.407010696650381</v>
      </c>
      <c r="C2993" s="98">
        <v>0.08</v>
      </c>
      <c r="D2993" s="2">
        <v>2991</v>
      </c>
      <c r="E2993" s="2">
        <f t="shared" si="186"/>
        <v>80</v>
      </c>
      <c r="F2993" s="2">
        <f t="shared" si="187"/>
        <v>100</v>
      </c>
      <c r="G2993" s="2">
        <f t="shared" si="188"/>
        <v>85</v>
      </c>
    </row>
    <row r="2994" spans="1:7">
      <c r="A2994" s="2">
        <v>2992</v>
      </c>
      <c r="B2994" s="98">
        <f t="shared" si="185"/>
        <v>16.409753197412812</v>
      </c>
      <c r="C2994" s="98">
        <v>0.08</v>
      </c>
      <c r="D2994" s="2">
        <v>2992</v>
      </c>
      <c r="E2994" s="2">
        <f t="shared" si="186"/>
        <v>80</v>
      </c>
      <c r="F2994" s="2">
        <f t="shared" si="187"/>
        <v>100</v>
      </c>
      <c r="G2994" s="2">
        <f t="shared" si="188"/>
        <v>85</v>
      </c>
    </row>
    <row r="2995" spans="1:7">
      <c r="A2995" s="2">
        <v>2993</v>
      </c>
      <c r="B2995" s="98">
        <f t="shared" si="185"/>
        <v>16.412495239907916</v>
      </c>
      <c r="C2995" s="98">
        <v>0.08</v>
      </c>
      <c r="D2995" s="2">
        <v>2993</v>
      </c>
      <c r="E2995" s="2">
        <f t="shared" si="186"/>
        <v>80</v>
      </c>
      <c r="F2995" s="2">
        <f t="shared" si="187"/>
        <v>100</v>
      </c>
      <c r="G2995" s="2">
        <f t="shared" si="188"/>
        <v>85</v>
      </c>
    </row>
    <row r="2996" spans="1:7">
      <c r="A2996" s="2">
        <v>2994</v>
      </c>
      <c r="B2996" s="98">
        <f t="shared" si="185"/>
        <v>16.415236824365344</v>
      </c>
      <c r="C2996" s="98">
        <v>0.08</v>
      </c>
      <c r="D2996" s="2">
        <v>2994</v>
      </c>
      <c r="E2996" s="2">
        <f t="shared" si="186"/>
        <v>80</v>
      </c>
      <c r="F2996" s="2">
        <f t="shared" si="187"/>
        <v>100</v>
      </c>
      <c r="G2996" s="2">
        <f t="shared" si="188"/>
        <v>85</v>
      </c>
    </row>
    <row r="2997" spans="1:7">
      <c r="A2997" s="2">
        <v>2995</v>
      </c>
      <c r="B2997" s="98">
        <f t="shared" si="185"/>
        <v>16.417977951014553</v>
      </c>
      <c r="C2997" s="98">
        <v>0.08</v>
      </c>
      <c r="D2997" s="2">
        <v>2995</v>
      </c>
      <c r="E2997" s="2">
        <f t="shared" si="186"/>
        <v>80</v>
      </c>
      <c r="F2997" s="2">
        <f t="shared" si="187"/>
        <v>100</v>
      </c>
      <c r="G2997" s="2">
        <f t="shared" si="188"/>
        <v>85</v>
      </c>
    </row>
    <row r="2998" spans="1:7">
      <c r="A2998" s="2">
        <v>2996</v>
      </c>
      <c r="B2998" s="98">
        <f t="shared" si="185"/>
        <v>16.420718620084809</v>
      </c>
      <c r="C2998" s="98">
        <v>0.08</v>
      </c>
      <c r="D2998" s="2">
        <v>2996</v>
      </c>
      <c r="E2998" s="2">
        <f t="shared" si="186"/>
        <v>80</v>
      </c>
      <c r="F2998" s="2">
        <f t="shared" si="187"/>
        <v>100</v>
      </c>
      <c r="G2998" s="2">
        <f t="shared" si="188"/>
        <v>85</v>
      </c>
    </row>
    <row r="2999" spans="1:7">
      <c r="A2999" s="2">
        <v>2997</v>
      </c>
      <c r="B2999" s="98">
        <f t="shared" si="185"/>
        <v>16.423458831805192</v>
      </c>
      <c r="C2999" s="98">
        <v>0.08</v>
      </c>
      <c r="D2999" s="2">
        <v>2997</v>
      </c>
      <c r="E2999" s="2">
        <f t="shared" si="186"/>
        <v>80</v>
      </c>
      <c r="F2999" s="2">
        <f t="shared" si="187"/>
        <v>100</v>
      </c>
      <c r="G2999" s="2">
        <f t="shared" si="188"/>
        <v>85</v>
      </c>
    </row>
    <row r="3000" spans="1:7">
      <c r="A3000" s="2">
        <v>2998</v>
      </c>
      <c r="B3000" s="98">
        <f t="shared" si="185"/>
        <v>16.426198586404585</v>
      </c>
      <c r="C3000" s="98">
        <v>0.08</v>
      </c>
      <c r="D3000" s="2">
        <v>2998</v>
      </c>
      <c r="E3000" s="2">
        <f t="shared" si="186"/>
        <v>80</v>
      </c>
      <c r="F3000" s="2">
        <f t="shared" si="187"/>
        <v>100</v>
      </c>
      <c r="G3000" s="2">
        <f t="shared" si="188"/>
        <v>85</v>
      </c>
    </row>
    <row r="3001" spans="1:7">
      <c r="A3001" s="2">
        <v>2999</v>
      </c>
      <c r="B3001" s="98">
        <f t="shared" si="185"/>
        <v>16.428937884111679</v>
      </c>
      <c r="C3001" s="98">
        <v>0.08</v>
      </c>
      <c r="D3001" s="2">
        <v>2999</v>
      </c>
      <c r="E3001" s="2">
        <f t="shared" si="186"/>
        <v>80</v>
      </c>
      <c r="F3001" s="2">
        <f t="shared" si="187"/>
        <v>100</v>
      </c>
      <c r="G3001" s="2">
        <f t="shared" si="188"/>
        <v>85</v>
      </c>
    </row>
    <row r="3002" spans="1:7">
      <c r="A3002" s="2">
        <v>3000</v>
      </c>
      <c r="B3002" s="98">
        <f t="shared" si="185"/>
        <v>16.431676725154983</v>
      </c>
      <c r="C3002" s="98">
        <v>0.08</v>
      </c>
      <c r="D3002" s="2">
        <v>3000</v>
      </c>
      <c r="E3002" s="2">
        <f t="shared" si="186"/>
        <v>80</v>
      </c>
      <c r="F3002" s="2">
        <f t="shared" si="187"/>
        <v>100</v>
      </c>
      <c r="G3002" s="2">
        <f t="shared" si="188"/>
        <v>85</v>
      </c>
    </row>
    <row r="3003" spans="1:7">
      <c r="A3003" s="2">
        <v>3001</v>
      </c>
      <c r="B3003" s="98">
        <f t="shared" si="185"/>
        <v>16.434415109762803</v>
      </c>
      <c r="C3003" s="98">
        <v>0.08</v>
      </c>
      <c r="D3003" s="2">
        <v>3001</v>
      </c>
      <c r="E3003" s="2">
        <f t="shared" si="186"/>
        <v>80</v>
      </c>
      <c r="F3003" s="2">
        <f t="shared" si="187"/>
        <v>100</v>
      </c>
      <c r="G3003" s="2">
        <f t="shared" si="188"/>
        <v>85</v>
      </c>
    </row>
    <row r="3004" spans="1:7">
      <c r="A3004" s="2">
        <v>3002</v>
      </c>
      <c r="B3004" s="98">
        <f t="shared" si="185"/>
        <v>16.43715303816327</v>
      </c>
      <c r="C3004" s="98">
        <v>0.08</v>
      </c>
      <c r="D3004" s="2">
        <v>3002</v>
      </c>
      <c r="E3004" s="2">
        <f t="shared" si="186"/>
        <v>80</v>
      </c>
      <c r="F3004" s="2">
        <f t="shared" si="187"/>
        <v>100</v>
      </c>
      <c r="G3004" s="2">
        <f t="shared" si="188"/>
        <v>86</v>
      </c>
    </row>
    <row r="3005" spans="1:7">
      <c r="A3005" s="2">
        <v>3003</v>
      </c>
      <c r="B3005" s="98">
        <f t="shared" si="185"/>
        <v>16.439890510584309</v>
      </c>
      <c r="C3005" s="98">
        <v>0.08</v>
      </c>
      <c r="D3005" s="2">
        <v>3003</v>
      </c>
      <c r="E3005" s="2">
        <f t="shared" si="186"/>
        <v>80</v>
      </c>
      <c r="F3005" s="2">
        <f t="shared" si="187"/>
        <v>100</v>
      </c>
      <c r="G3005" s="2">
        <f t="shared" si="188"/>
        <v>86</v>
      </c>
    </row>
    <row r="3006" spans="1:7">
      <c r="A3006" s="2">
        <v>3004</v>
      </c>
      <c r="B3006" s="98">
        <f t="shared" si="185"/>
        <v>16.442627527253663</v>
      </c>
      <c r="C3006" s="98">
        <v>0.08</v>
      </c>
      <c r="D3006" s="2">
        <v>3004</v>
      </c>
      <c r="E3006" s="2">
        <f t="shared" si="186"/>
        <v>80</v>
      </c>
      <c r="F3006" s="2">
        <f t="shared" si="187"/>
        <v>100</v>
      </c>
      <c r="G3006" s="2">
        <f t="shared" si="188"/>
        <v>86</v>
      </c>
    </row>
    <row r="3007" spans="1:7">
      <c r="A3007" s="2">
        <v>3005</v>
      </c>
      <c r="B3007" s="98">
        <f t="shared" si="185"/>
        <v>16.445364088398893</v>
      </c>
      <c r="C3007" s="98">
        <v>0.08</v>
      </c>
      <c r="D3007" s="2">
        <v>3005</v>
      </c>
      <c r="E3007" s="2">
        <f t="shared" si="186"/>
        <v>80</v>
      </c>
      <c r="F3007" s="2">
        <f t="shared" si="187"/>
        <v>100</v>
      </c>
      <c r="G3007" s="2">
        <f t="shared" si="188"/>
        <v>86</v>
      </c>
    </row>
    <row r="3008" spans="1:7">
      <c r="A3008" s="2">
        <v>3006</v>
      </c>
      <c r="B3008" s="98">
        <f t="shared" si="185"/>
        <v>16.44810019424736</v>
      </c>
      <c r="C3008" s="98">
        <v>0.08</v>
      </c>
      <c r="D3008" s="2">
        <v>3006</v>
      </c>
      <c r="E3008" s="2">
        <f t="shared" si="186"/>
        <v>80</v>
      </c>
      <c r="F3008" s="2">
        <f t="shared" si="187"/>
        <v>100</v>
      </c>
      <c r="G3008" s="2">
        <f t="shared" si="188"/>
        <v>86</v>
      </c>
    </row>
    <row r="3009" spans="1:7">
      <c r="A3009" s="2">
        <v>3007</v>
      </c>
      <c r="B3009" s="98">
        <f t="shared" si="185"/>
        <v>16.450835845026234</v>
      </c>
      <c r="C3009" s="98">
        <v>0.08</v>
      </c>
      <c r="D3009" s="2">
        <v>3007</v>
      </c>
      <c r="E3009" s="2">
        <f t="shared" si="186"/>
        <v>80</v>
      </c>
      <c r="F3009" s="2">
        <f t="shared" si="187"/>
        <v>100</v>
      </c>
      <c r="G3009" s="2">
        <f t="shared" si="188"/>
        <v>86</v>
      </c>
    </row>
    <row r="3010" spans="1:7">
      <c r="A3010" s="2">
        <v>3008</v>
      </c>
      <c r="B3010" s="98">
        <f t="shared" si="185"/>
        <v>16.453571040962505</v>
      </c>
      <c r="C3010" s="98">
        <v>0.08</v>
      </c>
      <c r="D3010" s="2">
        <v>3008</v>
      </c>
      <c r="E3010" s="2">
        <f t="shared" si="186"/>
        <v>80</v>
      </c>
      <c r="F3010" s="2">
        <f t="shared" si="187"/>
        <v>100</v>
      </c>
      <c r="G3010" s="2">
        <f t="shared" si="188"/>
        <v>86</v>
      </c>
    </row>
    <row r="3011" spans="1:7">
      <c r="A3011" s="2">
        <v>3009</v>
      </c>
      <c r="B3011" s="98">
        <f t="shared" ref="B3011:B3074" si="189">0.3*SQRT(A3011)</f>
        <v>16.456305782282971</v>
      </c>
      <c r="C3011" s="98">
        <v>0.08</v>
      </c>
      <c r="D3011" s="2">
        <v>3009</v>
      </c>
      <c r="E3011" s="2">
        <f t="shared" ref="E3011:E3074" si="190">IF(A3011&lt;0.4,15,IF(A3011&lt;3,20,IF(A3011&lt;15,25,IF(A3011&lt;43,32,IF(A3011&lt;100,40,IF(A3011&lt;450,50,IF(A3011&lt;1300,65,IF(A3011&lt;3500,80,IF(A3011&lt;12000,100)))))))))</f>
        <v>80</v>
      </c>
      <c r="F3011" s="2">
        <f t="shared" si="187"/>
        <v>100</v>
      </c>
      <c r="G3011" s="2">
        <f t="shared" si="188"/>
        <v>86</v>
      </c>
    </row>
    <row r="3012" spans="1:7">
      <c r="A3012" s="2">
        <v>3010</v>
      </c>
      <c r="B3012" s="98">
        <f t="shared" si="189"/>
        <v>16.459040069214243</v>
      </c>
      <c r="C3012" s="98">
        <v>0.08</v>
      </c>
      <c r="D3012" s="2">
        <v>3010</v>
      </c>
      <c r="E3012" s="2">
        <f t="shared" si="190"/>
        <v>80</v>
      </c>
      <c r="F3012" s="2">
        <f t="shared" ref="F3012:F3075" si="191">IF(G3012&lt;15,15,IF(G3012&lt;20,20,IF(G3012&lt;=25,25,IF(G3012&lt;=32,32,IF(G3012&lt;=40,40,IF(G3012&lt;=50,50,IF(G3012&lt;=65,65,IF(G3012&lt;=80,80,IF(G3012&lt;=100,100)))))))))</f>
        <v>100</v>
      </c>
      <c r="G3012" s="2">
        <f t="shared" si="188"/>
        <v>86</v>
      </c>
    </row>
    <row r="3013" spans="1:7">
      <c r="A3013" s="2">
        <v>3011</v>
      </c>
      <c r="B3013" s="98">
        <f t="shared" si="189"/>
        <v>16.461773901982738</v>
      </c>
      <c r="C3013" s="98">
        <v>0.08</v>
      </c>
      <c r="D3013" s="2">
        <v>3011</v>
      </c>
      <c r="E3013" s="2">
        <f t="shared" si="190"/>
        <v>80</v>
      </c>
      <c r="F3013" s="2">
        <f t="shared" si="191"/>
        <v>100</v>
      </c>
      <c r="G3013" s="2">
        <f t="shared" si="188"/>
        <v>86</v>
      </c>
    </row>
    <row r="3014" spans="1:7">
      <c r="A3014" s="2">
        <v>3012</v>
      </c>
      <c r="B3014" s="98">
        <f t="shared" si="189"/>
        <v>16.464507280814694</v>
      </c>
      <c r="C3014" s="98">
        <v>0.08</v>
      </c>
      <c r="D3014" s="2">
        <v>3012</v>
      </c>
      <c r="E3014" s="2">
        <f t="shared" si="190"/>
        <v>80</v>
      </c>
      <c r="F3014" s="2">
        <f t="shared" si="191"/>
        <v>100</v>
      </c>
      <c r="G3014" s="2">
        <f t="shared" si="188"/>
        <v>86</v>
      </c>
    </row>
    <row r="3015" spans="1:7">
      <c r="A3015" s="2">
        <v>3013</v>
      </c>
      <c r="B3015" s="98">
        <f t="shared" si="189"/>
        <v>16.467240205936147</v>
      </c>
      <c r="C3015" s="98">
        <v>0.08</v>
      </c>
      <c r="D3015" s="2">
        <v>3013</v>
      </c>
      <c r="E3015" s="2">
        <f t="shared" si="190"/>
        <v>80</v>
      </c>
      <c r="F3015" s="2">
        <f t="shared" si="191"/>
        <v>100</v>
      </c>
      <c r="G3015" s="2">
        <f t="shared" si="188"/>
        <v>86</v>
      </c>
    </row>
    <row r="3016" spans="1:7">
      <c r="A3016" s="2">
        <v>3014</v>
      </c>
      <c r="B3016" s="98">
        <f t="shared" si="189"/>
        <v>16.469972677572965</v>
      </c>
      <c r="C3016" s="98">
        <v>0.08</v>
      </c>
      <c r="D3016" s="2">
        <v>3014</v>
      </c>
      <c r="E3016" s="2">
        <f t="shared" si="190"/>
        <v>80</v>
      </c>
      <c r="F3016" s="2">
        <f t="shared" si="191"/>
        <v>100</v>
      </c>
      <c r="G3016" s="2">
        <f t="shared" si="188"/>
        <v>86</v>
      </c>
    </row>
    <row r="3017" spans="1:7">
      <c r="A3017" s="2">
        <v>3015</v>
      </c>
      <c r="B3017" s="98">
        <f t="shared" si="189"/>
        <v>16.472704695950814</v>
      </c>
      <c r="C3017" s="98">
        <v>0.08</v>
      </c>
      <c r="D3017" s="2">
        <v>3015</v>
      </c>
      <c r="E3017" s="2">
        <f t="shared" si="190"/>
        <v>80</v>
      </c>
      <c r="F3017" s="2">
        <f t="shared" si="191"/>
        <v>100</v>
      </c>
      <c r="G3017" s="2">
        <f t="shared" si="188"/>
        <v>86</v>
      </c>
    </row>
    <row r="3018" spans="1:7">
      <c r="A3018" s="2">
        <v>3016</v>
      </c>
      <c r="B3018" s="98">
        <f t="shared" si="189"/>
        <v>16.475436261295176</v>
      </c>
      <c r="C3018" s="98">
        <v>0.08</v>
      </c>
      <c r="D3018" s="2">
        <v>3016</v>
      </c>
      <c r="E3018" s="2">
        <f t="shared" si="190"/>
        <v>80</v>
      </c>
      <c r="F3018" s="2">
        <f t="shared" si="191"/>
        <v>100</v>
      </c>
      <c r="G3018" s="2">
        <f t="shared" si="188"/>
        <v>86</v>
      </c>
    </row>
    <row r="3019" spans="1:7">
      <c r="A3019" s="2">
        <v>3017</v>
      </c>
      <c r="B3019" s="98">
        <f t="shared" si="189"/>
        <v>16.478167373831351</v>
      </c>
      <c r="C3019" s="98">
        <v>0.08</v>
      </c>
      <c r="D3019" s="2">
        <v>3017</v>
      </c>
      <c r="E3019" s="2">
        <f t="shared" si="190"/>
        <v>80</v>
      </c>
      <c r="F3019" s="2">
        <f t="shared" si="191"/>
        <v>100</v>
      </c>
      <c r="G3019" s="2">
        <f t="shared" si="188"/>
        <v>86</v>
      </c>
    </row>
    <row r="3020" spans="1:7">
      <c r="A3020" s="2">
        <v>3018</v>
      </c>
      <c r="B3020" s="98">
        <f t="shared" si="189"/>
        <v>16.480898033784445</v>
      </c>
      <c r="C3020" s="98">
        <v>0.08</v>
      </c>
      <c r="D3020" s="2">
        <v>3018</v>
      </c>
      <c r="E3020" s="2">
        <f t="shared" si="190"/>
        <v>80</v>
      </c>
      <c r="F3020" s="2">
        <f t="shared" si="191"/>
        <v>100</v>
      </c>
      <c r="G3020" s="2">
        <f t="shared" si="188"/>
        <v>86</v>
      </c>
    </row>
    <row r="3021" spans="1:7">
      <c r="A3021" s="2">
        <v>3019</v>
      </c>
      <c r="B3021" s="98">
        <f t="shared" si="189"/>
        <v>16.483628241379385</v>
      </c>
      <c r="C3021" s="98">
        <v>0.08</v>
      </c>
      <c r="D3021" s="2">
        <v>3019</v>
      </c>
      <c r="E3021" s="2">
        <f t="shared" si="190"/>
        <v>80</v>
      </c>
      <c r="F3021" s="2">
        <f t="shared" si="191"/>
        <v>100</v>
      </c>
      <c r="G3021" s="2">
        <f t="shared" si="188"/>
        <v>86</v>
      </c>
    </row>
    <row r="3022" spans="1:7">
      <c r="A3022" s="2">
        <v>3020</v>
      </c>
      <c r="B3022" s="98">
        <f t="shared" si="189"/>
        <v>16.486357996840901</v>
      </c>
      <c r="C3022" s="98">
        <v>0.08</v>
      </c>
      <c r="D3022" s="2">
        <v>3020</v>
      </c>
      <c r="E3022" s="2">
        <f t="shared" si="190"/>
        <v>80</v>
      </c>
      <c r="F3022" s="2">
        <f t="shared" si="191"/>
        <v>100</v>
      </c>
      <c r="G3022" s="2">
        <f t="shared" si="188"/>
        <v>86</v>
      </c>
    </row>
    <row r="3023" spans="1:7">
      <c r="A3023" s="2">
        <v>3021</v>
      </c>
      <c r="B3023" s="98">
        <f t="shared" si="189"/>
        <v>16.489087300393553</v>
      </c>
      <c r="C3023" s="98">
        <v>0.08</v>
      </c>
      <c r="D3023" s="2">
        <v>3021</v>
      </c>
      <c r="E3023" s="2">
        <f t="shared" si="190"/>
        <v>80</v>
      </c>
      <c r="F3023" s="2">
        <f t="shared" si="191"/>
        <v>100</v>
      </c>
      <c r="G3023" s="2">
        <f t="shared" si="188"/>
        <v>86</v>
      </c>
    </row>
    <row r="3024" spans="1:7">
      <c r="A3024" s="2">
        <v>3022</v>
      </c>
      <c r="B3024" s="98">
        <f t="shared" si="189"/>
        <v>16.491816152261702</v>
      </c>
      <c r="C3024" s="98">
        <v>0.08</v>
      </c>
      <c r="D3024" s="2">
        <v>3022</v>
      </c>
      <c r="E3024" s="2">
        <f t="shared" si="190"/>
        <v>80</v>
      </c>
      <c r="F3024" s="2">
        <f t="shared" si="191"/>
        <v>100</v>
      </c>
      <c r="G3024" s="2">
        <f t="shared" si="188"/>
        <v>86</v>
      </c>
    </row>
    <row r="3025" spans="1:7">
      <c r="A3025" s="2">
        <v>3023</v>
      </c>
      <c r="B3025" s="98">
        <f t="shared" si="189"/>
        <v>16.494544552669527</v>
      </c>
      <c r="C3025" s="98">
        <v>0.08</v>
      </c>
      <c r="D3025" s="2">
        <v>3023</v>
      </c>
      <c r="E3025" s="2">
        <f t="shared" si="190"/>
        <v>80</v>
      </c>
      <c r="F3025" s="2">
        <f t="shared" si="191"/>
        <v>100</v>
      </c>
      <c r="G3025" s="2">
        <f t="shared" si="188"/>
        <v>86</v>
      </c>
    </row>
    <row r="3026" spans="1:7">
      <c r="A3026" s="2">
        <v>3024</v>
      </c>
      <c r="B3026" s="98">
        <f t="shared" si="189"/>
        <v>16.497272501841024</v>
      </c>
      <c r="C3026" s="98">
        <v>0.08</v>
      </c>
      <c r="D3026" s="2">
        <v>3024</v>
      </c>
      <c r="E3026" s="2">
        <f t="shared" si="190"/>
        <v>80</v>
      </c>
      <c r="F3026" s="2">
        <f t="shared" si="191"/>
        <v>100</v>
      </c>
      <c r="G3026" s="2">
        <f t="shared" si="188"/>
        <v>86</v>
      </c>
    </row>
    <row r="3027" spans="1:7">
      <c r="A3027" s="2">
        <v>3025</v>
      </c>
      <c r="B3027" s="98">
        <f t="shared" si="189"/>
        <v>16.5</v>
      </c>
      <c r="C3027" s="98">
        <v>0.08</v>
      </c>
      <c r="D3027" s="2">
        <v>3025</v>
      </c>
      <c r="E3027" s="2">
        <f t="shared" si="190"/>
        <v>80</v>
      </c>
      <c r="F3027" s="2">
        <f t="shared" si="191"/>
        <v>100</v>
      </c>
      <c r="G3027" s="2">
        <f t="shared" si="188"/>
        <v>86</v>
      </c>
    </row>
    <row r="3028" spans="1:7">
      <c r="A3028" s="2">
        <v>3026</v>
      </c>
      <c r="B3028" s="98">
        <f t="shared" si="189"/>
        <v>16.50272704737008</v>
      </c>
      <c r="C3028" s="98">
        <v>0.08</v>
      </c>
      <c r="D3028" s="2">
        <v>3026</v>
      </c>
      <c r="E3028" s="2">
        <f t="shared" si="190"/>
        <v>80</v>
      </c>
      <c r="F3028" s="2">
        <f t="shared" si="191"/>
        <v>100</v>
      </c>
      <c r="G3028" s="2">
        <f t="shared" si="188"/>
        <v>86</v>
      </c>
    </row>
    <row r="3029" spans="1:7">
      <c r="A3029" s="2">
        <v>3027</v>
      </c>
      <c r="B3029" s="98">
        <f t="shared" si="189"/>
        <v>16.5054536441747</v>
      </c>
      <c r="C3029" s="98">
        <v>0.08</v>
      </c>
      <c r="D3029" s="2">
        <v>3027</v>
      </c>
      <c r="E3029" s="2">
        <f t="shared" si="190"/>
        <v>80</v>
      </c>
      <c r="F3029" s="2">
        <f t="shared" si="191"/>
        <v>100</v>
      </c>
      <c r="G3029" s="2">
        <f t="shared" si="188"/>
        <v>86</v>
      </c>
    </row>
    <row r="3030" spans="1:7">
      <c r="A3030" s="2">
        <v>3028</v>
      </c>
      <c r="B3030" s="98">
        <f t="shared" si="189"/>
        <v>16.508179790637126</v>
      </c>
      <c r="C3030" s="98">
        <v>0.08</v>
      </c>
      <c r="D3030" s="2">
        <v>3028</v>
      </c>
      <c r="E3030" s="2">
        <f t="shared" si="190"/>
        <v>80</v>
      </c>
      <c r="F3030" s="2">
        <f t="shared" si="191"/>
        <v>100</v>
      </c>
      <c r="G3030" s="2">
        <f t="shared" si="188"/>
        <v>86</v>
      </c>
    </row>
    <row r="3031" spans="1:7">
      <c r="A3031" s="2">
        <v>3029</v>
      </c>
      <c r="B3031" s="98">
        <f t="shared" si="189"/>
        <v>16.510905486980416</v>
      </c>
      <c r="C3031" s="98">
        <v>0.08</v>
      </c>
      <c r="D3031" s="2">
        <v>3029</v>
      </c>
      <c r="E3031" s="2">
        <f t="shared" si="190"/>
        <v>80</v>
      </c>
      <c r="F3031" s="2">
        <f t="shared" si="191"/>
        <v>100</v>
      </c>
      <c r="G3031" s="2">
        <f t="shared" si="188"/>
        <v>86</v>
      </c>
    </row>
    <row r="3032" spans="1:7">
      <c r="A3032" s="2">
        <v>3030</v>
      </c>
      <c r="B3032" s="98">
        <f t="shared" si="189"/>
        <v>16.513630733427462</v>
      </c>
      <c r="C3032" s="98">
        <v>0.08</v>
      </c>
      <c r="D3032" s="2">
        <v>3030</v>
      </c>
      <c r="E3032" s="2">
        <f t="shared" si="190"/>
        <v>80</v>
      </c>
      <c r="F3032" s="2">
        <f t="shared" si="191"/>
        <v>100</v>
      </c>
      <c r="G3032" s="2">
        <f t="shared" si="188"/>
        <v>86</v>
      </c>
    </row>
    <row r="3033" spans="1:7">
      <c r="A3033" s="2">
        <v>3031</v>
      </c>
      <c r="B3033" s="98">
        <f t="shared" si="189"/>
        <v>16.516355530200965</v>
      </c>
      <c r="C3033" s="98">
        <v>0.08</v>
      </c>
      <c r="D3033" s="2">
        <v>3031</v>
      </c>
      <c r="E3033" s="2">
        <f t="shared" si="190"/>
        <v>80</v>
      </c>
      <c r="F3033" s="2">
        <f t="shared" si="191"/>
        <v>100</v>
      </c>
      <c r="G3033" s="2">
        <f t="shared" si="188"/>
        <v>86</v>
      </c>
    </row>
    <row r="3034" spans="1:7">
      <c r="A3034" s="2">
        <v>3032</v>
      </c>
      <c r="B3034" s="98">
        <f t="shared" si="189"/>
        <v>16.519079877523446</v>
      </c>
      <c r="C3034" s="98">
        <v>0.08</v>
      </c>
      <c r="D3034" s="2">
        <v>3032</v>
      </c>
      <c r="E3034" s="2">
        <f t="shared" si="190"/>
        <v>80</v>
      </c>
      <c r="F3034" s="2">
        <f t="shared" si="191"/>
        <v>100</v>
      </c>
      <c r="G3034" s="2">
        <f t="shared" si="188"/>
        <v>86</v>
      </c>
    </row>
    <row r="3035" spans="1:7">
      <c r="A3035" s="2">
        <v>3033</v>
      </c>
      <c r="B3035" s="98">
        <f t="shared" si="189"/>
        <v>16.521803775617236</v>
      </c>
      <c r="C3035" s="98">
        <v>0.08</v>
      </c>
      <c r="D3035" s="2">
        <v>3033</v>
      </c>
      <c r="E3035" s="2">
        <f t="shared" si="190"/>
        <v>80</v>
      </c>
      <c r="F3035" s="2">
        <f t="shared" si="191"/>
        <v>100</v>
      </c>
      <c r="G3035" s="2">
        <f t="shared" si="188"/>
        <v>86</v>
      </c>
    </row>
    <row r="3036" spans="1:7">
      <c r="A3036" s="2">
        <v>3034</v>
      </c>
      <c r="B3036" s="98">
        <f t="shared" si="189"/>
        <v>16.524527224704492</v>
      </c>
      <c r="C3036" s="98">
        <v>0.08</v>
      </c>
      <c r="D3036" s="2">
        <v>3034</v>
      </c>
      <c r="E3036" s="2">
        <f t="shared" si="190"/>
        <v>80</v>
      </c>
      <c r="F3036" s="2">
        <f t="shared" si="191"/>
        <v>100</v>
      </c>
      <c r="G3036" s="2">
        <f t="shared" si="188"/>
        <v>86</v>
      </c>
    </row>
    <row r="3037" spans="1:7">
      <c r="A3037" s="2">
        <v>3035</v>
      </c>
      <c r="B3037" s="98">
        <f t="shared" si="189"/>
        <v>16.527250225007183</v>
      </c>
      <c r="C3037" s="98">
        <v>0.08</v>
      </c>
      <c r="D3037" s="2">
        <v>3035</v>
      </c>
      <c r="E3037" s="2">
        <f t="shared" si="190"/>
        <v>80</v>
      </c>
      <c r="F3037" s="2">
        <f t="shared" si="191"/>
        <v>100</v>
      </c>
      <c r="G3037" s="2">
        <f t="shared" si="188"/>
        <v>86</v>
      </c>
    </row>
    <row r="3038" spans="1:7">
      <c r="A3038" s="2">
        <v>3036</v>
      </c>
      <c r="B3038" s="98">
        <f t="shared" si="189"/>
        <v>16.529972776747091</v>
      </c>
      <c r="C3038" s="98">
        <v>0.08</v>
      </c>
      <c r="D3038" s="2">
        <v>3036</v>
      </c>
      <c r="E3038" s="2">
        <f t="shared" si="190"/>
        <v>80</v>
      </c>
      <c r="F3038" s="2">
        <f t="shared" si="191"/>
        <v>100</v>
      </c>
      <c r="G3038" s="2">
        <f t="shared" si="188"/>
        <v>86</v>
      </c>
    </row>
    <row r="3039" spans="1:7">
      <c r="A3039" s="2">
        <v>3037</v>
      </c>
      <c r="B3039" s="98">
        <f t="shared" si="189"/>
        <v>16.532694880145826</v>
      </c>
      <c r="C3039" s="98">
        <v>0.08</v>
      </c>
      <c r="D3039" s="2">
        <v>3037</v>
      </c>
      <c r="E3039" s="2">
        <f t="shared" si="190"/>
        <v>80</v>
      </c>
      <c r="F3039" s="2">
        <f t="shared" si="191"/>
        <v>100</v>
      </c>
      <c r="G3039" s="2">
        <f t="shared" si="188"/>
        <v>86</v>
      </c>
    </row>
    <row r="3040" spans="1:7">
      <c r="A3040" s="2">
        <v>3038</v>
      </c>
      <c r="B3040" s="98">
        <f t="shared" si="189"/>
        <v>16.535416535424805</v>
      </c>
      <c r="C3040" s="98">
        <v>0.08</v>
      </c>
      <c r="D3040" s="2">
        <v>3038</v>
      </c>
      <c r="E3040" s="2">
        <f t="shared" si="190"/>
        <v>80</v>
      </c>
      <c r="F3040" s="2">
        <f t="shared" si="191"/>
        <v>100</v>
      </c>
      <c r="G3040" s="2">
        <f t="shared" si="188"/>
        <v>86</v>
      </c>
    </row>
    <row r="3041" spans="1:7">
      <c r="A3041" s="2">
        <v>3039</v>
      </c>
      <c r="B3041" s="98">
        <f t="shared" si="189"/>
        <v>16.538137742805262</v>
      </c>
      <c r="C3041" s="98">
        <v>0.08</v>
      </c>
      <c r="D3041" s="2">
        <v>3039</v>
      </c>
      <c r="E3041" s="2">
        <f t="shared" si="190"/>
        <v>80</v>
      </c>
      <c r="F3041" s="2">
        <f t="shared" si="191"/>
        <v>100</v>
      </c>
      <c r="G3041" s="2">
        <f t="shared" si="188"/>
        <v>86</v>
      </c>
    </row>
    <row r="3042" spans="1:7">
      <c r="A3042" s="2">
        <v>3040</v>
      </c>
      <c r="B3042" s="98">
        <f t="shared" si="189"/>
        <v>16.540858502508264</v>
      </c>
      <c r="C3042" s="98">
        <v>0.08</v>
      </c>
      <c r="D3042" s="2">
        <v>3040</v>
      </c>
      <c r="E3042" s="2">
        <f t="shared" si="190"/>
        <v>80</v>
      </c>
      <c r="F3042" s="2">
        <f t="shared" si="191"/>
        <v>100</v>
      </c>
      <c r="G3042" s="2">
        <f t="shared" si="188"/>
        <v>86</v>
      </c>
    </row>
    <row r="3043" spans="1:7">
      <c r="A3043" s="2">
        <v>3041</v>
      </c>
      <c r="B3043" s="98">
        <f t="shared" si="189"/>
        <v>16.543578814754685</v>
      </c>
      <c r="C3043" s="98">
        <v>0.08</v>
      </c>
      <c r="D3043" s="2">
        <v>3041</v>
      </c>
      <c r="E3043" s="2">
        <f t="shared" si="190"/>
        <v>80</v>
      </c>
      <c r="F3043" s="2">
        <f t="shared" si="191"/>
        <v>100</v>
      </c>
      <c r="G3043" s="2">
        <f t="shared" si="188"/>
        <v>86</v>
      </c>
    </row>
    <row r="3044" spans="1:7">
      <c r="A3044" s="2">
        <v>3042</v>
      </c>
      <c r="B3044" s="98">
        <f t="shared" si="189"/>
        <v>16.546298679765211</v>
      </c>
      <c r="C3044" s="98">
        <v>0.08</v>
      </c>
      <c r="D3044" s="2">
        <v>3042</v>
      </c>
      <c r="E3044" s="2">
        <f t="shared" si="190"/>
        <v>80</v>
      </c>
      <c r="F3044" s="2">
        <f t="shared" si="191"/>
        <v>100</v>
      </c>
      <c r="G3044" s="2">
        <f t="shared" si="188"/>
        <v>86</v>
      </c>
    </row>
    <row r="3045" spans="1:7">
      <c r="A3045" s="2">
        <v>3043</v>
      </c>
      <c r="B3045" s="98">
        <f t="shared" si="189"/>
        <v>16.54901809776036</v>
      </c>
      <c r="C3045" s="98">
        <v>0.08</v>
      </c>
      <c r="D3045" s="2">
        <v>3043</v>
      </c>
      <c r="E3045" s="2">
        <f t="shared" si="190"/>
        <v>80</v>
      </c>
      <c r="F3045" s="2">
        <f t="shared" si="191"/>
        <v>100</v>
      </c>
      <c r="G3045" s="2">
        <f t="shared" si="188"/>
        <v>86</v>
      </c>
    </row>
    <row r="3046" spans="1:7">
      <c r="A3046" s="2">
        <v>3044</v>
      </c>
      <c r="B3046" s="98">
        <f t="shared" si="189"/>
        <v>16.551737068960467</v>
      </c>
      <c r="C3046" s="98">
        <v>0.08</v>
      </c>
      <c r="D3046" s="2">
        <v>3044</v>
      </c>
      <c r="E3046" s="2">
        <f t="shared" si="190"/>
        <v>80</v>
      </c>
      <c r="F3046" s="2">
        <f t="shared" si="191"/>
        <v>100</v>
      </c>
      <c r="G3046" s="2">
        <f t="shared" si="188"/>
        <v>86</v>
      </c>
    </row>
    <row r="3047" spans="1:7">
      <c r="A3047" s="2">
        <v>3045</v>
      </c>
      <c r="B3047" s="98">
        <f t="shared" si="189"/>
        <v>16.554455593585672</v>
      </c>
      <c r="C3047" s="98">
        <v>0.08</v>
      </c>
      <c r="D3047" s="2">
        <v>3045</v>
      </c>
      <c r="E3047" s="2">
        <f t="shared" si="190"/>
        <v>80</v>
      </c>
      <c r="F3047" s="2">
        <f t="shared" si="191"/>
        <v>100</v>
      </c>
      <c r="G3047" s="2">
        <f t="shared" si="188"/>
        <v>86</v>
      </c>
    </row>
    <row r="3048" spans="1:7">
      <c r="A3048" s="2">
        <v>3046</v>
      </c>
      <c r="B3048" s="98">
        <f t="shared" si="189"/>
        <v>16.557173671855953</v>
      </c>
      <c r="C3048" s="98">
        <v>0.08</v>
      </c>
      <c r="D3048" s="2">
        <v>3046</v>
      </c>
      <c r="E3048" s="2">
        <f t="shared" si="190"/>
        <v>80</v>
      </c>
      <c r="F3048" s="2">
        <f t="shared" si="191"/>
        <v>100</v>
      </c>
      <c r="G3048" s="2">
        <f t="shared" si="188"/>
        <v>86</v>
      </c>
    </row>
    <row r="3049" spans="1:7">
      <c r="A3049" s="2">
        <v>3047</v>
      </c>
      <c r="B3049" s="98">
        <f t="shared" si="189"/>
        <v>16.559891303991098</v>
      </c>
      <c r="C3049" s="98">
        <v>0.08</v>
      </c>
      <c r="D3049" s="2">
        <v>3047</v>
      </c>
      <c r="E3049" s="2">
        <f t="shared" si="190"/>
        <v>80</v>
      </c>
      <c r="F3049" s="2">
        <f t="shared" si="191"/>
        <v>100</v>
      </c>
      <c r="G3049" s="2">
        <f t="shared" si="188"/>
        <v>86</v>
      </c>
    </row>
    <row r="3050" spans="1:7">
      <c r="A3050" s="2">
        <v>3048</v>
      </c>
      <c r="B3050" s="98">
        <f t="shared" si="189"/>
        <v>16.56260849021071</v>
      </c>
      <c r="C3050" s="98">
        <v>0.08</v>
      </c>
      <c r="D3050" s="2">
        <v>3048</v>
      </c>
      <c r="E3050" s="2">
        <f t="shared" si="190"/>
        <v>80</v>
      </c>
      <c r="F3050" s="2">
        <f t="shared" si="191"/>
        <v>100</v>
      </c>
      <c r="G3050" s="2">
        <f t="shared" si="188"/>
        <v>86</v>
      </c>
    </row>
    <row r="3051" spans="1:7">
      <c r="A3051" s="2">
        <v>3049</v>
      </c>
      <c r="B3051" s="98">
        <f t="shared" si="189"/>
        <v>16.565325230734228</v>
      </c>
      <c r="C3051" s="98">
        <v>0.08</v>
      </c>
      <c r="D3051" s="2">
        <v>3049</v>
      </c>
      <c r="E3051" s="2">
        <f t="shared" si="190"/>
        <v>80</v>
      </c>
      <c r="F3051" s="2">
        <f t="shared" si="191"/>
        <v>100</v>
      </c>
      <c r="G3051" s="2">
        <f t="shared" ref="G3051:G3114" si="192">ROUNDUP(1000*((B3051/1000)/(55.934*C3051^0.571))^(1/2.714),0)</f>
        <v>86</v>
      </c>
    </row>
    <row r="3052" spans="1:7">
      <c r="A3052" s="2">
        <v>3050</v>
      </c>
      <c r="B3052" s="98">
        <f t="shared" si="189"/>
        <v>16.568041525780892</v>
      </c>
      <c r="C3052" s="98">
        <v>0.08</v>
      </c>
      <c r="D3052" s="2">
        <v>3050</v>
      </c>
      <c r="E3052" s="2">
        <f t="shared" si="190"/>
        <v>80</v>
      </c>
      <c r="F3052" s="2">
        <f t="shared" si="191"/>
        <v>100</v>
      </c>
      <c r="G3052" s="2">
        <f t="shared" si="192"/>
        <v>86</v>
      </c>
    </row>
    <row r="3053" spans="1:7">
      <c r="A3053" s="2">
        <v>3051</v>
      </c>
      <c r="B3053" s="98">
        <f t="shared" si="189"/>
        <v>16.570757375569769</v>
      </c>
      <c r="C3053" s="98">
        <v>0.08</v>
      </c>
      <c r="D3053" s="2">
        <v>3051</v>
      </c>
      <c r="E3053" s="2">
        <f t="shared" si="190"/>
        <v>80</v>
      </c>
      <c r="F3053" s="2">
        <f t="shared" si="191"/>
        <v>100</v>
      </c>
      <c r="G3053" s="2">
        <f t="shared" si="192"/>
        <v>86</v>
      </c>
    </row>
    <row r="3054" spans="1:7">
      <c r="A3054" s="2">
        <v>3052</v>
      </c>
      <c r="B3054" s="98">
        <f t="shared" si="189"/>
        <v>16.573472780319758</v>
      </c>
      <c r="C3054" s="98">
        <v>0.08</v>
      </c>
      <c r="D3054" s="2">
        <v>3052</v>
      </c>
      <c r="E3054" s="2">
        <f t="shared" si="190"/>
        <v>80</v>
      </c>
      <c r="F3054" s="2">
        <f t="shared" si="191"/>
        <v>100</v>
      </c>
      <c r="G3054" s="2">
        <f t="shared" si="192"/>
        <v>86</v>
      </c>
    </row>
    <row r="3055" spans="1:7">
      <c r="A3055" s="2">
        <v>3053</v>
      </c>
      <c r="B3055" s="98">
        <f t="shared" si="189"/>
        <v>16.576187740249566</v>
      </c>
      <c r="C3055" s="98">
        <v>0.08</v>
      </c>
      <c r="D3055" s="2">
        <v>3053</v>
      </c>
      <c r="E3055" s="2">
        <f t="shared" si="190"/>
        <v>80</v>
      </c>
      <c r="F3055" s="2">
        <f t="shared" si="191"/>
        <v>100</v>
      </c>
      <c r="G3055" s="2">
        <f t="shared" si="192"/>
        <v>86</v>
      </c>
    </row>
    <row r="3056" spans="1:7">
      <c r="A3056" s="2">
        <v>3054</v>
      </c>
      <c r="B3056" s="98">
        <f t="shared" si="189"/>
        <v>16.578902255577717</v>
      </c>
      <c r="C3056" s="98">
        <v>0.08</v>
      </c>
      <c r="D3056" s="2">
        <v>3054</v>
      </c>
      <c r="E3056" s="2">
        <f t="shared" si="190"/>
        <v>80</v>
      </c>
      <c r="F3056" s="2">
        <f t="shared" si="191"/>
        <v>100</v>
      </c>
      <c r="G3056" s="2">
        <f t="shared" si="192"/>
        <v>86</v>
      </c>
    </row>
    <row r="3057" spans="1:7">
      <c r="A3057" s="2">
        <v>3055</v>
      </c>
      <c r="B3057" s="98">
        <f t="shared" si="189"/>
        <v>16.581616326522575</v>
      </c>
      <c r="C3057" s="98">
        <v>0.08</v>
      </c>
      <c r="D3057" s="2">
        <v>3055</v>
      </c>
      <c r="E3057" s="2">
        <f t="shared" si="190"/>
        <v>80</v>
      </c>
      <c r="F3057" s="2">
        <f t="shared" si="191"/>
        <v>100</v>
      </c>
      <c r="G3057" s="2">
        <f t="shared" si="192"/>
        <v>86</v>
      </c>
    </row>
    <row r="3058" spans="1:7">
      <c r="A3058" s="2">
        <v>3056</v>
      </c>
      <c r="B3058" s="98">
        <f t="shared" si="189"/>
        <v>16.584329953302305</v>
      </c>
      <c r="C3058" s="98">
        <v>0.08</v>
      </c>
      <c r="D3058" s="2">
        <v>3056</v>
      </c>
      <c r="E3058" s="2">
        <f t="shared" si="190"/>
        <v>80</v>
      </c>
      <c r="F3058" s="2">
        <f t="shared" si="191"/>
        <v>100</v>
      </c>
      <c r="G3058" s="2">
        <f t="shared" si="192"/>
        <v>86</v>
      </c>
    </row>
    <row r="3059" spans="1:7">
      <c r="A3059" s="2">
        <v>3057</v>
      </c>
      <c r="B3059" s="98">
        <f t="shared" si="189"/>
        <v>16.587043136134902</v>
      </c>
      <c r="C3059" s="98">
        <v>0.08</v>
      </c>
      <c r="D3059" s="2">
        <v>3057</v>
      </c>
      <c r="E3059" s="2">
        <f t="shared" si="190"/>
        <v>80</v>
      </c>
      <c r="F3059" s="2">
        <f t="shared" si="191"/>
        <v>100</v>
      </c>
      <c r="G3059" s="2">
        <f t="shared" si="192"/>
        <v>86</v>
      </c>
    </row>
    <row r="3060" spans="1:7">
      <c r="A3060" s="2">
        <v>3058</v>
      </c>
      <c r="B3060" s="98">
        <f t="shared" si="189"/>
        <v>16.58975587523819</v>
      </c>
      <c r="C3060" s="98">
        <v>0.08</v>
      </c>
      <c r="D3060" s="2">
        <v>3058</v>
      </c>
      <c r="E3060" s="2">
        <f t="shared" si="190"/>
        <v>80</v>
      </c>
      <c r="F3060" s="2">
        <f t="shared" si="191"/>
        <v>100</v>
      </c>
      <c r="G3060" s="2">
        <f t="shared" si="192"/>
        <v>86</v>
      </c>
    </row>
    <row r="3061" spans="1:7">
      <c r="A3061" s="2">
        <v>3059</v>
      </c>
      <c r="B3061" s="98">
        <f t="shared" si="189"/>
        <v>16.5924681708298</v>
      </c>
      <c r="C3061" s="98">
        <v>0.08</v>
      </c>
      <c r="D3061" s="2">
        <v>3059</v>
      </c>
      <c r="E3061" s="2">
        <f t="shared" si="190"/>
        <v>80</v>
      </c>
      <c r="F3061" s="2">
        <f t="shared" si="191"/>
        <v>100</v>
      </c>
      <c r="G3061" s="2">
        <f t="shared" si="192"/>
        <v>86</v>
      </c>
    </row>
    <row r="3062" spans="1:7">
      <c r="A3062" s="2">
        <v>3060</v>
      </c>
      <c r="B3062" s="98">
        <f t="shared" si="189"/>
        <v>16.595180023127195</v>
      </c>
      <c r="C3062" s="98">
        <v>0.08</v>
      </c>
      <c r="D3062" s="2">
        <v>3060</v>
      </c>
      <c r="E3062" s="2">
        <f t="shared" si="190"/>
        <v>80</v>
      </c>
      <c r="F3062" s="2">
        <f t="shared" si="191"/>
        <v>100</v>
      </c>
      <c r="G3062" s="2">
        <f t="shared" si="192"/>
        <v>86</v>
      </c>
    </row>
    <row r="3063" spans="1:7">
      <c r="A3063" s="2">
        <v>3061</v>
      </c>
      <c r="B3063" s="98">
        <f t="shared" si="189"/>
        <v>16.597891432347662</v>
      </c>
      <c r="C3063" s="98">
        <v>0.08</v>
      </c>
      <c r="D3063" s="2">
        <v>3061</v>
      </c>
      <c r="E3063" s="2">
        <f t="shared" si="190"/>
        <v>80</v>
      </c>
      <c r="F3063" s="2">
        <f t="shared" si="191"/>
        <v>100</v>
      </c>
      <c r="G3063" s="2">
        <f t="shared" si="192"/>
        <v>86</v>
      </c>
    </row>
    <row r="3064" spans="1:7">
      <c r="A3064" s="2">
        <v>3062</v>
      </c>
      <c r="B3064" s="98">
        <f t="shared" si="189"/>
        <v>16.600602398708308</v>
      </c>
      <c r="C3064" s="98">
        <v>0.08</v>
      </c>
      <c r="D3064" s="2">
        <v>3062</v>
      </c>
      <c r="E3064" s="2">
        <f t="shared" si="190"/>
        <v>80</v>
      </c>
      <c r="F3064" s="2">
        <f t="shared" si="191"/>
        <v>100</v>
      </c>
      <c r="G3064" s="2">
        <f t="shared" si="192"/>
        <v>86</v>
      </c>
    </row>
    <row r="3065" spans="1:7">
      <c r="A3065" s="2">
        <v>3063</v>
      </c>
      <c r="B3065" s="98">
        <f t="shared" si="189"/>
        <v>16.603312922426053</v>
      </c>
      <c r="C3065" s="98">
        <v>0.08</v>
      </c>
      <c r="D3065" s="2">
        <v>3063</v>
      </c>
      <c r="E3065" s="2">
        <f t="shared" si="190"/>
        <v>80</v>
      </c>
      <c r="F3065" s="2">
        <f t="shared" si="191"/>
        <v>100</v>
      </c>
      <c r="G3065" s="2">
        <f t="shared" si="192"/>
        <v>86</v>
      </c>
    </row>
    <row r="3066" spans="1:7">
      <c r="A3066" s="2">
        <v>3064</v>
      </c>
      <c r="B3066" s="98">
        <f t="shared" si="189"/>
        <v>16.606023003717656</v>
      </c>
      <c r="C3066" s="98">
        <v>0.08</v>
      </c>
      <c r="D3066" s="2">
        <v>3064</v>
      </c>
      <c r="E3066" s="2">
        <f t="shared" si="190"/>
        <v>80</v>
      </c>
      <c r="F3066" s="2">
        <f t="shared" si="191"/>
        <v>100</v>
      </c>
      <c r="G3066" s="2">
        <f t="shared" si="192"/>
        <v>86</v>
      </c>
    </row>
    <row r="3067" spans="1:7">
      <c r="A3067" s="2">
        <v>3065</v>
      </c>
      <c r="B3067" s="98">
        <f t="shared" si="189"/>
        <v>16.608732642799691</v>
      </c>
      <c r="C3067" s="98">
        <v>0.08</v>
      </c>
      <c r="D3067" s="2">
        <v>3065</v>
      </c>
      <c r="E3067" s="2">
        <f t="shared" si="190"/>
        <v>80</v>
      </c>
      <c r="F3067" s="2">
        <f t="shared" si="191"/>
        <v>100</v>
      </c>
      <c r="G3067" s="2">
        <f t="shared" si="192"/>
        <v>86</v>
      </c>
    </row>
    <row r="3068" spans="1:7">
      <c r="A3068" s="2">
        <v>3066</v>
      </c>
      <c r="B3068" s="98">
        <f t="shared" si="189"/>
        <v>16.611441839888553</v>
      </c>
      <c r="C3068" s="98">
        <v>0.08</v>
      </c>
      <c r="D3068" s="2">
        <v>3066</v>
      </c>
      <c r="E3068" s="2">
        <f t="shared" si="190"/>
        <v>80</v>
      </c>
      <c r="F3068" s="2">
        <f t="shared" si="191"/>
        <v>100</v>
      </c>
      <c r="G3068" s="2">
        <f t="shared" si="192"/>
        <v>86</v>
      </c>
    </row>
    <row r="3069" spans="1:7">
      <c r="A3069" s="2">
        <v>3067</v>
      </c>
      <c r="B3069" s="98">
        <f t="shared" si="189"/>
        <v>16.614150595200467</v>
      </c>
      <c r="C3069" s="98">
        <v>0.08</v>
      </c>
      <c r="D3069" s="2">
        <v>3067</v>
      </c>
      <c r="E3069" s="2">
        <f t="shared" si="190"/>
        <v>80</v>
      </c>
      <c r="F3069" s="2">
        <f t="shared" si="191"/>
        <v>100</v>
      </c>
      <c r="G3069" s="2">
        <f t="shared" si="192"/>
        <v>86</v>
      </c>
    </row>
    <row r="3070" spans="1:7">
      <c r="A3070" s="2">
        <v>3068</v>
      </c>
      <c r="B3070" s="98">
        <f t="shared" si="189"/>
        <v>16.616858908951475</v>
      </c>
      <c r="C3070" s="98">
        <v>0.08</v>
      </c>
      <c r="D3070" s="2">
        <v>3068</v>
      </c>
      <c r="E3070" s="2">
        <f t="shared" si="190"/>
        <v>80</v>
      </c>
      <c r="F3070" s="2">
        <f t="shared" si="191"/>
        <v>100</v>
      </c>
      <c r="G3070" s="2">
        <f t="shared" si="192"/>
        <v>86</v>
      </c>
    </row>
    <row r="3071" spans="1:7">
      <c r="A3071" s="2">
        <v>3069</v>
      </c>
      <c r="B3071" s="98">
        <f t="shared" si="189"/>
        <v>16.619566781357449</v>
      </c>
      <c r="C3071" s="98">
        <v>0.08</v>
      </c>
      <c r="D3071" s="2">
        <v>3069</v>
      </c>
      <c r="E3071" s="2">
        <f t="shared" si="190"/>
        <v>80</v>
      </c>
      <c r="F3071" s="2">
        <f t="shared" si="191"/>
        <v>100</v>
      </c>
      <c r="G3071" s="2">
        <f t="shared" si="192"/>
        <v>86</v>
      </c>
    </row>
    <row r="3072" spans="1:7">
      <c r="A3072" s="2">
        <v>3070</v>
      </c>
      <c r="B3072" s="98">
        <f t="shared" si="189"/>
        <v>16.622274212634082</v>
      </c>
      <c r="C3072" s="98">
        <v>0.08</v>
      </c>
      <c r="D3072" s="2">
        <v>3070</v>
      </c>
      <c r="E3072" s="2">
        <f t="shared" si="190"/>
        <v>80</v>
      </c>
      <c r="F3072" s="2">
        <f t="shared" si="191"/>
        <v>100</v>
      </c>
      <c r="G3072" s="2">
        <f t="shared" si="192"/>
        <v>86</v>
      </c>
    </row>
    <row r="3073" spans="1:7">
      <c r="A3073" s="2">
        <v>3071</v>
      </c>
      <c r="B3073" s="98">
        <f t="shared" si="189"/>
        <v>16.624981202996892</v>
      </c>
      <c r="C3073" s="98">
        <v>0.08</v>
      </c>
      <c r="D3073" s="2">
        <v>3071</v>
      </c>
      <c r="E3073" s="2">
        <f t="shared" si="190"/>
        <v>80</v>
      </c>
      <c r="F3073" s="2">
        <f t="shared" si="191"/>
        <v>100</v>
      </c>
      <c r="G3073" s="2">
        <f t="shared" si="192"/>
        <v>86</v>
      </c>
    </row>
    <row r="3074" spans="1:7">
      <c r="A3074" s="2">
        <v>3072</v>
      </c>
      <c r="B3074" s="98">
        <f t="shared" si="189"/>
        <v>16.62768775266122</v>
      </c>
      <c r="C3074" s="98">
        <v>0.08</v>
      </c>
      <c r="D3074" s="2">
        <v>3072</v>
      </c>
      <c r="E3074" s="2">
        <f t="shared" si="190"/>
        <v>80</v>
      </c>
      <c r="F3074" s="2">
        <f t="shared" si="191"/>
        <v>100</v>
      </c>
      <c r="G3074" s="2">
        <f t="shared" si="192"/>
        <v>86</v>
      </c>
    </row>
    <row r="3075" spans="1:7">
      <c r="A3075" s="2">
        <v>3073</v>
      </c>
      <c r="B3075" s="98">
        <f t="shared" ref="B3075:B3138" si="193">0.3*SQRT(A3075)</f>
        <v>16.63039386184224</v>
      </c>
      <c r="C3075" s="98">
        <v>0.08</v>
      </c>
      <c r="D3075" s="2">
        <v>3073</v>
      </c>
      <c r="E3075" s="2">
        <f t="shared" ref="E3075:E3138" si="194">IF(A3075&lt;0.4,15,IF(A3075&lt;3,20,IF(A3075&lt;15,25,IF(A3075&lt;43,32,IF(A3075&lt;100,40,IF(A3075&lt;450,50,IF(A3075&lt;1300,65,IF(A3075&lt;3500,80,IF(A3075&lt;12000,100)))))))))</f>
        <v>80</v>
      </c>
      <c r="F3075" s="2">
        <f t="shared" si="191"/>
        <v>100</v>
      </c>
      <c r="G3075" s="2">
        <f t="shared" si="192"/>
        <v>86</v>
      </c>
    </row>
    <row r="3076" spans="1:7">
      <c r="A3076" s="2">
        <v>3074</v>
      </c>
      <c r="B3076" s="98">
        <f t="shared" si="193"/>
        <v>16.633099530754933</v>
      </c>
      <c r="C3076" s="98">
        <v>0.08</v>
      </c>
      <c r="D3076" s="2">
        <v>3074</v>
      </c>
      <c r="E3076" s="2">
        <f t="shared" si="194"/>
        <v>80</v>
      </c>
      <c r="F3076" s="2">
        <f t="shared" ref="F3076:F3139" si="195">IF(G3076&lt;15,15,IF(G3076&lt;20,20,IF(G3076&lt;=25,25,IF(G3076&lt;=32,32,IF(G3076&lt;=40,40,IF(G3076&lt;=50,50,IF(G3076&lt;=65,65,IF(G3076&lt;=80,80,IF(G3076&lt;=100,100)))))))))</f>
        <v>100</v>
      </c>
      <c r="G3076" s="2">
        <f t="shared" si="192"/>
        <v>86</v>
      </c>
    </row>
    <row r="3077" spans="1:7">
      <c r="A3077" s="2">
        <v>3075</v>
      </c>
      <c r="B3077" s="98">
        <f t="shared" si="193"/>
        <v>16.635804759614125</v>
      </c>
      <c r="C3077" s="98">
        <v>0.08</v>
      </c>
      <c r="D3077" s="2">
        <v>3075</v>
      </c>
      <c r="E3077" s="2">
        <f t="shared" si="194"/>
        <v>80</v>
      </c>
      <c r="F3077" s="2">
        <f t="shared" si="195"/>
        <v>100</v>
      </c>
      <c r="G3077" s="2">
        <f t="shared" si="192"/>
        <v>86</v>
      </c>
    </row>
    <row r="3078" spans="1:7">
      <c r="A3078" s="2">
        <v>3076</v>
      </c>
      <c r="B3078" s="98">
        <f t="shared" si="193"/>
        <v>16.638509548634456</v>
      </c>
      <c r="C3078" s="98">
        <v>0.08</v>
      </c>
      <c r="D3078" s="2">
        <v>3076</v>
      </c>
      <c r="E3078" s="2">
        <f t="shared" si="194"/>
        <v>80</v>
      </c>
      <c r="F3078" s="2">
        <f t="shared" si="195"/>
        <v>100</v>
      </c>
      <c r="G3078" s="2">
        <f t="shared" si="192"/>
        <v>86</v>
      </c>
    </row>
    <row r="3079" spans="1:7">
      <c r="A3079" s="2">
        <v>3077</v>
      </c>
      <c r="B3079" s="98">
        <f t="shared" si="193"/>
        <v>16.641213898030394</v>
      </c>
      <c r="C3079" s="98">
        <v>0.08</v>
      </c>
      <c r="D3079" s="2">
        <v>3077</v>
      </c>
      <c r="E3079" s="2">
        <f t="shared" si="194"/>
        <v>80</v>
      </c>
      <c r="F3079" s="2">
        <f t="shared" si="195"/>
        <v>100</v>
      </c>
      <c r="G3079" s="2">
        <f t="shared" si="192"/>
        <v>86</v>
      </c>
    </row>
    <row r="3080" spans="1:7">
      <c r="A3080" s="2">
        <v>3078</v>
      </c>
      <c r="B3080" s="98">
        <f t="shared" si="193"/>
        <v>16.643917808016237</v>
      </c>
      <c r="C3080" s="98">
        <v>0.08</v>
      </c>
      <c r="D3080" s="2">
        <v>3078</v>
      </c>
      <c r="E3080" s="2">
        <f t="shared" si="194"/>
        <v>80</v>
      </c>
      <c r="F3080" s="2">
        <f t="shared" si="195"/>
        <v>100</v>
      </c>
      <c r="G3080" s="2">
        <f t="shared" si="192"/>
        <v>86</v>
      </c>
    </row>
    <row r="3081" spans="1:7">
      <c r="A3081" s="2">
        <v>3079</v>
      </c>
      <c r="B3081" s="98">
        <f t="shared" si="193"/>
        <v>16.646621278806098</v>
      </c>
      <c r="C3081" s="98">
        <v>0.08</v>
      </c>
      <c r="D3081" s="2">
        <v>3079</v>
      </c>
      <c r="E3081" s="2">
        <f t="shared" si="194"/>
        <v>80</v>
      </c>
      <c r="F3081" s="2">
        <f t="shared" si="195"/>
        <v>100</v>
      </c>
      <c r="G3081" s="2">
        <f t="shared" si="192"/>
        <v>86</v>
      </c>
    </row>
    <row r="3082" spans="1:7">
      <c r="A3082" s="2">
        <v>3080</v>
      </c>
      <c r="B3082" s="98">
        <f t="shared" si="193"/>
        <v>16.649324310613927</v>
      </c>
      <c r="C3082" s="98">
        <v>0.08</v>
      </c>
      <c r="D3082" s="2">
        <v>3080</v>
      </c>
      <c r="E3082" s="2">
        <f t="shared" si="194"/>
        <v>80</v>
      </c>
      <c r="F3082" s="2">
        <f t="shared" si="195"/>
        <v>100</v>
      </c>
      <c r="G3082" s="2">
        <f t="shared" si="192"/>
        <v>86</v>
      </c>
    </row>
    <row r="3083" spans="1:7">
      <c r="A3083" s="2">
        <v>3081</v>
      </c>
      <c r="B3083" s="98">
        <f t="shared" si="193"/>
        <v>16.6520269036535</v>
      </c>
      <c r="C3083" s="98">
        <v>0.08</v>
      </c>
      <c r="D3083" s="2">
        <v>3081</v>
      </c>
      <c r="E3083" s="2">
        <f t="shared" si="194"/>
        <v>80</v>
      </c>
      <c r="F3083" s="2">
        <f t="shared" si="195"/>
        <v>100</v>
      </c>
      <c r="G3083" s="2">
        <f t="shared" si="192"/>
        <v>86</v>
      </c>
    </row>
    <row r="3084" spans="1:7">
      <c r="A3084" s="2">
        <v>3082</v>
      </c>
      <c r="B3084" s="98">
        <f t="shared" si="193"/>
        <v>16.654729058138411</v>
      </c>
      <c r="C3084" s="98">
        <v>0.08</v>
      </c>
      <c r="D3084" s="2">
        <v>3082</v>
      </c>
      <c r="E3084" s="2">
        <f t="shared" si="194"/>
        <v>80</v>
      </c>
      <c r="F3084" s="2">
        <f t="shared" si="195"/>
        <v>100</v>
      </c>
      <c r="G3084" s="2">
        <f t="shared" si="192"/>
        <v>86</v>
      </c>
    </row>
    <row r="3085" spans="1:7">
      <c r="A3085" s="2">
        <v>3083</v>
      </c>
      <c r="B3085" s="98">
        <f t="shared" si="193"/>
        <v>16.657430774282087</v>
      </c>
      <c r="C3085" s="98">
        <v>0.08</v>
      </c>
      <c r="D3085" s="2">
        <v>3083</v>
      </c>
      <c r="E3085" s="2">
        <f t="shared" si="194"/>
        <v>80</v>
      </c>
      <c r="F3085" s="2">
        <f t="shared" si="195"/>
        <v>100</v>
      </c>
      <c r="G3085" s="2">
        <f t="shared" si="192"/>
        <v>86</v>
      </c>
    </row>
    <row r="3086" spans="1:7">
      <c r="A3086" s="2">
        <v>3084</v>
      </c>
      <c r="B3086" s="98">
        <f t="shared" si="193"/>
        <v>16.660132052297783</v>
      </c>
      <c r="C3086" s="98">
        <v>0.08</v>
      </c>
      <c r="D3086" s="2">
        <v>3084</v>
      </c>
      <c r="E3086" s="2">
        <f t="shared" si="194"/>
        <v>80</v>
      </c>
      <c r="F3086" s="2">
        <f t="shared" si="195"/>
        <v>100</v>
      </c>
      <c r="G3086" s="2">
        <f t="shared" si="192"/>
        <v>86</v>
      </c>
    </row>
    <row r="3087" spans="1:7">
      <c r="A3087" s="2">
        <v>3085</v>
      </c>
      <c r="B3087" s="98">
        <f t="shared" si="193"/>
        <v>16.662832892398576</v>
      </c>
      <c r="C3087" s="98">
        <v>0.08</v>
      </c>
      <c r="D3087" s="2">
        <v>3085</v>
      </c>
      <c r="E3087" s="2">
        <f t="shared" si="194"/>
        <v>80</v>
      </c>
      <c r="F3087" s="2">
        <f t="shared" si="195"/>
        <v>100</v>
      </c>
      <c r="G3087" s="2">
        <f t="shared" si="192"/>
        <v>86</v>
      </c>
    </row>
    <row r="3088" spans="1:7">
      <c r="A3088" s="2">
        <v>3086</v>
      </c>
      <c r="B3088" s="98">
        <f t="shared" si="193"/>
        <v>16.665533294797378</v>
      </c>
      <c r="C3088" s="98">
        <v>0.08</v>
      </c>
      <c r="D3088" s="2">
        <v>3086</v>
      </c>
      <c r="E3088" s="2">
        <f t="shared" si="194"/>
        <v>80</v>
      </c>
      <c r="F3088" s="2">
        <f t="shared" si="195"/>
        <v>100</v>
      </c>
      <c r="G3088" s="2">
        <f t="shared" si="192"/>
        <v>86</v>
      </c>
    </row>
    <row r="3089" spans="1:7">
      <c r="A3089" s="2">
        <v>3087</v>
      </c>
      <c r="B3089" s="98">
        <f t="shared" si="193"/>
        <v>16.66823325970692</v>
      </c>
      <c r="C3089" s="98">
        <v>0.08</v>
      </c>
      <c r="D3089" s="2">
        <v>3087</v>
      </c>
      <c r="E3089" s="2">
        <f t="shared" si="194"/>
        <v>80</v>
      </c>
      <c r="F3089" s="2">
        <f t="shared" si="195"/>
        <v>100</v>
      </c>
      <c r="G3089" s="2">
        <f t="shared" si="192"/>
        <v>86</v>
      </c>
    </row>
    <row r="3090" spans="1:7">
      <c r="A3090" s="2">
        <v>3088</v>
      </c>
      <c r="B3090" s="98">
        <f t="shared" si="193"/>
        <v>16.670932787339765</v>
      </c>
      <c r="C3090" s="98">
        <v>0.08</v>
      </c>
      <c r="D3090" s="2">
        <v>3088</v>
      </c>
      <c r="E3090" s="2">
        <f t="shared" si="194"/>
        <v>80</v>
      </c>
      <c r="F3090" s="2">
        <f t="shared" si="195"/>
        <v>100</v>
      </c>
      <c r="G3090" s="2">
        <f t="shared" si="192"/>
        <v>86</v>
      </c>
    </row>
    <row r="3091" spans="1:7">
      <c r="A3091" s="2">
        <v>3089</v>
      </c>
      <c r="B3091" s="98">
        <f t="shared" si="193"/>
        <v>16.673631877908303</v>
      </c>
      <c r="C3091" s="98">
        <v>0.08</v>
      </c>
      <c r="D3091" s="2">
        <v>3089</v>
      </c>
      <c r="E3091" s="2">
        <f t="shared" si="194"/>
        <v>80</v>
      </c>
      <c r="F3091" s="2">
        <f t="shared" si="195"/>
        <v>100</v>
      </c>
      <c r="G3091" s="2">
        <f t="shared" si="192"/>
        <v>86</v>
      </c>
    </row>
    <row r="3092" spans="1:7">
      <c r="A3092" s="2">
        <v>3090</v>
      </c>
      <c r="B3092" s="98">
        <f t="shared" si="193"/>
        <v>16.676330531624757</v>
      </c>
      <c r="C3092" s="98">
        <v>0.08</v>
      </c>
      <c r="D3092" s="2">
        <v>3090</v>
      </c>
      <c r="E3092" s="2">
        <f t="shared" si="194"/>
        <v>80</v>
      </c>
      <c r="F3092" s="2">
        <f t="shared" si="195"/>
        <v>100</v>
      </c>
      <c r="G3092" s="2">
        <f t="shared" si="192"/>
        <v>86</v>
      </c>
    </row>
    <row r="3093" spans="1:7">
      <c r="A3093" s="2">
        <v>3091</v>
      </c>
      <c r="B3093" s="98">
        <f t="shared" si="193"/>
        <v>16.679028748701164</v>
      </c>
      <c r="C3093" s="98">
        <v>0.08</v>
      </c>
      <c r="D3093" s="2">
        <v>3091</v>
      </c>
      <c r="E3093" s="2">
        <f t="shared" si="194"/>
        <v>80</v>
      </c>
      <c r="F3093" s="2">
        <f t="shared" si="195"/>
        <v>100</v>
      </c>
      <c r="G3093" s="2">
        <f t="shared" si="192"/>
        <v>86</v>
      </c>
    </row>
    <row r="3094" spans="1:7">
      <c r="A3094" s="2">
        <v>3092</v>
      </c>
      <c r="B3094" s="98">
        <f t="shared" si="193"/>
        <v>16.681726529349412</v>
      </c>
      <c r="C3094" s="98">
        <v>0.08</v>
      </c>
      <c r="D3094" s="2">
        <v>3092</v>
      </c>
      <c r="E3094" s="2">
        <f t="shared" si="194"/>
        <v>80</v>
      </c>
      <c r="F3094" s="2">
        <f t="shared" si="195"/>
        <v>100</v>
      </c>
      <c r="G3094" s="2">
        <f t="shared" si="192"/>
        <v>86</v>
      </c>
    </row>
    <row r="3095" spans="1:7">
      <c r="A3095" s="2">
        <v>3093</v>
      </c>
      <c r="B3095" s="98">
        <f t="shared" si="193"/>
        <v>16.684423873781196</v>
      </c>
      <c r="C3095" s="98">
        <v>0.08</v>
      </c>
      <c r="D3095" s="2">
        <v>3093</v>
      </c>
      <c r="E3095" s="2">
        <f t="shared" si="194"/>
        <v>80</v>
      </c>
      <c r="F3095" s="2">
        <f t="shared" si="195"/>
        <v>100</v>
      </c>
      <c r="G3095" s="2">
        <f t="shared" si="192"/>
        <v>86</v>
      </c>
    </row>
    <row r="3096" spans="1:7">
      <c r="A3096" s="2">
        <v>3094</v>
      </c>
      <c r="B3096" s="98">
        <f t="shared" si="193"/>
        <v>16.687120782208055</v>
      </c>
      <c r="C3096" s="98">
        <v>0.08</v>
      </c>
      <c r="D3096" s="2">
        <v>3094</v>
      </c>
      <c r="E3096" s="2">
        <f t="shared" si="194"/>
        <v>80</v>
      </c>
      <c r="F3096" s="2">
        <f t="shared" si="195"/>
        <v>100</v>
      </c>
      <c r="G3096" s="2">
        <f t="shared" si="192"/>
        <v>86</v>
      </c>
    </row>
    <row r="3097" spans="1:7">
      <c r="A3097" s="2">
        <v>3095</v>
      </c>
      <c r="B3097" s="98">
        <f t="shared" si="193"/>
        <v>16.689817254841348</v>
      </c>
      <c r="C3097" s="98">
        <v>0.08</v>
      </c>
      <c r="D3097" s="2">
        <v>3095</v>
      </c>
      <c r="E3097" s="2">
        <f t="shared" si="194"/>
        <v>80</v>
      </c>
      <c r="F3097" s="2">
        <f t="shared" si="195"/>
        <v>100</v>
      </c>
      <c r="G3097" s="2">
        <f t="shared" si="192"/>
        <v>86</v>
      </c>
    </row>
    <row r="3098" spans="1:7">
      <c r="A3098" s="2">
        <v>3096</v>
      </c>
      <c r="B3098" s="98">
        <f t="shared" si="193"/>
        <v>16.692513291892265</v>
      </c>
      <c r="C3098" s="98">
        <v>0.08</v>
      </c>
      <c r="D3098" s="2">
        <v>3096</v>
      </c>
      <c r="E3098" s="2">
        <f t="shared" si="194"/>
        <v>80</v>
      </c>
      <c r="F3098" s="2">
        <f t="shared" si="195"/>
        <v>100</v>
      </c>
      <c r="G3098" s="2">
        <f t="shared" si="192"/>
        <v>86</v>
      </c>
    </row>
    <row r="3099" spans="1:7">
      <c r="A3099" s="2">
        <v>3097</v>
      </c>
      <c r="B3099" s="98">
        <f t="shared" si="193"/>
        <v>16.695208893571831</v>
      </c>
      <c r="C3099" s="98">
        <v>0.08</v>
      </c>
      <c r="D3099" s="2">
        <v>3097</v>
      </c>
      <c r="E3099" s="2">
        <f t="shared" si="194"/>
        <v>80</v>
      </c>
      <c r="F3099" s="2">
        <f t="shared" si="195"/>
        <v>100</v>
      </c>
      <c r="G3099" s="2">
        <f t="shared" si="192"/>
        <v>86</v>
      </c>
    </row>
    <row r="3100" spans="1:7">
      <c r="A3100" s="2">
        <v>3098</v>
      </c>
      <c r="B3100" s="98">
        <f t="shared" si="193"/>
        <v>16.697904060090895</v>
      </c>
      <c r="C3100" s="98">
        <v>0.08</v>
      </c>
      <c r="D3100" s="2">
        <v>3098</v>
      </c>
      <c r="E3100" s="2">
        <f t="shared" si="194"/>
        <v>80</v>
      </c>
      <c r="F3100" s="2">
        <f t="shared" si="195"/>
        <v>100</v>
      </c>
      <c r="G3100" s="2">
        <f t="shared" si="192"/>
        <v>86</v>
      </c>
    </row>
    <row r="3101" spans="1:7">
      <c r="A3101" s="2">
        <v>3099</v>
      </c>
      <c r="B3101" s="98">
        <f t="shared" si="193"/>
        <v>16.700598791660134</v>
      </c>
      <c r="C3101" s="98">
        <v>0.08</v>
      </c>
      <c r="D3101" s="2">
        <v>3099</v>
      </c>
      <c r="E3101" s="2">
        <f t="shared" si="194"/>
        <v>80</v>
      </c>
      <c r="F3101" s="2">
        <f t="shared" si="195"/>
        <v>100</v>
      </c>
      <c r="G3101" s="2">
        <f t="shared" si="192"/>
        <v>86</v>
      </c>
    </row>
    <row r="3102" spans="1:7">
      <c r="A3102" s="2">
        <v>3100</v>
      </c>
      <c r="B3102" s="98">
        <f t="shared" si="193"/>
        <v>16.703293088490064</v>
      </c>
      <c r="C3102" s="98">
        <v>0.08</v>
      </c>
      <c r="D3102" s="2">
        <v>3100</v>
      </c>
      <c r="E3102" s="2">
        <f t="shared" si="194"/>
        <v>80</v>
      </c>
      <c r="F3102" s="2">
        <f t="shared" si="195"/>
        <v>100</v>
      </c>
      <c r="G3102" s="2">
        <f t="shared" si="192"/>
        <v>86</v>
      </c>
    </row>
    <row r="3103" spans="1:7">
      <c r="A3103" s="2">
        <v>3101</v>
      </c>
      <c r="B3103" s="98">
        <f t="shared" si="193"/>
        <v>16.705986950791026</v>
      </c>
      <c r="C3103" s="98">
        <v>0.08</v>
      </c>
      <c r="D3103" s="2">
        <v>3101</v>
      </c>
      <c r="E3103" s="2">
        <f t="shared" si="194"/>
        <v>80</v>
      </c>
      <c r="F3103" s="2">
        <f t="shared" si="195"/>
        <v>100</v>
      </c>
      <c r="G3103" s="2">
        <f t="shared" si="192"/>
        <v>86</v>
      </c>
    </row>
    <row r="3104" spans="1:7">
      <c r="A3104" s="2">
        <v>3102</v>
      </c>
      <c r="B3104" s="98">
        <f t="shared" si="193"/>
        <v>16.708680378773185</v>
      </c>
      <c r="C3104" s="98">
        <v>0.08</v>
      </c>
      <c r="D3104" s="2">
        <v>3102</v>
      </c>
      <c r="E3104" s="2">
        <f t="shared" si="194"/>
        <v>80</v>
      </c>
      <c r="F3104" s="2">
        <f t="shared" si="195"/>
        <v>100</v>
      </c>
      <c r="G3104" s="2">
        <f t="shared" si="192"/>
        <v>86</v>
      </c>
    </row>
    <row r="3105" spans="1:7">
      <c r="A3105" s="2">
        <v>3103</v>
      </c>
      <c r="B3105" s="98">
        <f t="shared" si="193"/>
        <v>16.711373372646545</v>
      </c>
      <c r="C3105" s="98">
        <v>0.08</v>
      </c>
      <c r="D3105" s="2">
        <v>3103</v>
      </c>
      <c r="E3105" s="2">
        <f t="shared" si="194"/>
        <v>80</v>
      </c>
      <c r="F3105" s="2">
        <f t="shared" si="195"/>
        <v>100</v>
      </c>
      <c r="G3105" s="2">
        <f t="shared" si="192"/>
        <v>86</v>
      </c>
    </row>
    <row r="3106" spans="1:7">
      <c r="A3106" s="2">
        <v>3104</v>
      </c>
      <c r="B3106" s="98">
        <f t="shared" si="193"/>
        <v>16.714065932620944</v>
      </c>
      <c r="C3106" s="98">
        <v>0.08</v>
      </c>
      <c r="D3106" s="2">
        <v>3104</v>
      </c>
      <c r="E3106" s="2">
        <f t="shared" si="194"/>
        <v>80</v>
      </c>
      <c r="F3106" s="2">
        <f t="shared" si="195"/>
        <v>100</v>
      </c>
      <c r="G3106" s="2">
        <f t="shared" si="192"/>
        <v>86</v>
      </c>
    </row>
    <row r="3107" spans="1:7">
      <c r="A3107" s="2">
        <v>3105</v>
      </c>
      <c r="B3107" s="98">
        <f t="shared" si="193"/>
        <v>16.716758058906038</v>
      </c>
      <c r="C3107" s="98">
        <v>0.08</v>
      </c>
      <c r="D3107" s="2">
        <v>3105</v>
      </c>
      <c r="E3107" s="2">
        <f t="shared" si="194"/>
        <v>80</v>
      </c>
      <c r="F3107" s="2">
        <f t="shared" si="195"/>
        <v>100</v>
      </c>
      <c r="G3107" s="2">
        <f t="shared" si="192"/>
        <v>86</v>
      </c>
    </row>
    <row r="3108" spans="1:7">
      <c r="A3108" s="2">
        <v>3106</v>
      </c>
      <c r="B3108" s="98">
        <f t="shared" si="193"/>
        <v>16.719449751711327</v>
      </c>
      <c r="C3108" s="98">
        <v>0.08</v>
      </c>
      <c r="D3108" s="2">
        <v>3106</v>
      </c>
      <c r="E3108" s="2">
        <f t="shared" si="194"/>
        <v>80</v>
      </c>
      <c r="F3108" s="2">
        <f t="shared" si="195"/>
        <v>100</v>
      </c>
      <c r="G3108" s="2">
        <f t="shared" si="192"/>
        <v>86</v>
      </c>
    </row>
    <row r="3109" spans="1:7">
      <c r="A3109" s="2">
        <v>3107</v>
      </c>
      <c r="B3109" s="98">
        <f t="shared" si="193"/>
        <v>16.722141011246137</v>
      </c>
      <c r="C3109" s="98">
        <v>0.08</v>
      </c>
      <c r="D3109" s="2">
        <v>3107</v>
      </c>
      <c r="E3109" s="2">
        <f t="shared" si="194"/>
        <v>80</v>
      </c>
      <c r="F3109" s="2">
        <f t="shared" si="195"/>
        <v>100</v>
      </c>
      <c r="G3109" s="2">
        <f t="shared" si="192"/>
        <v>86</v>
      </c>
    </row>
    <row r="3110" spans="1:7">
      <c r="A3110" s="2">
        <v>3108</v>
      </c>
      <c r="B3110" s="98">
        <f t="shared" si="193"/>
        <v>16.724831837719623</v>
      </c>
      <c r="C3110" s="98">
        <v>0.08</v>
      </c>
      <c r="D3110" s="2">
        <v>3108</v>
      </c>
      <c r="E3110" s="2">
        <f t="shared" si="194"/>
        <v>80</v>
      </c>
      <c r="F3110" s="2">
        <f t="shared" si="195"/>
        <v>100</v>
      </c>
      <c r="G3110" s="2">
        <f t="shared" si="192"/>
        <v>86</v>
      </c>
    </row>
    <row r="3111" spans="1:7">
      <c r="A3111" s="2">
        <v>3109</v>
      </c>
      <c r="B3111" s="98">
        <f t="shared" si="193"/>
        <v>16.727522231340778</v>
      </c>
      <c r="C3111" s="98">
        <v>0.08</v>
      </c>
      <c r="D3111" s="2">
        <v>3109</v>
      </c>
      <c r="E3111" s="2">
        <f t="shared" si="194"/>
        <v>80</v>
      </c>
      <c r="F3111" s="2">
        <f t="shared" si="195"/>
        <v>100</v>
      </c>
      <c r="G3111" s="2">
        <f t="shared" si="192"/>
        <v>86</v>
      </c>
    </row>
    <row r="3112" spans="1:7">
      <c r="A3112" s="2">
        <v>3110</v>
      </c>
      <c r="B3112" s="98">
        <f t="shared" si="193"/>
        <v>16.730212192318422</v>
      </c>
      <c r="C3112" s="98">
        <v>0.08</v>
      </c>
      <c r="D3112" s="2">
        <v>3110</v>
      </c>
      <c r="E3112" s="2">
        <f t="shared" si="194"/>
        <v>80</v>
      </c>
      <c r="F3112" s="2">
        <f t="shared" si="195"/>
        <v>100</v>
      </c>
      <c r="G3112" s="2">
        <f t="shared" si="192"/>
        <v>86</v>
      </c>
    </row>
    <row r="3113" spans="1:7">
      <c r="A3113" s="2">
        <v>3111</v>
      </c>
      <c r="B3113" s="98">
        <f t="shared" si="193"/>
        <v>16.732901720861207</v>
      </c>
      <c r="C3113" s="98">
        <v>0.08</v>
      </c>
      <c r="D3113" s="2">
        <v>3111</v>
      </c>
      <c r="E3113" s="2">
        <f t="shared" si="194"/>
        <v>80</v>
      </c>
      <c r="F3113" s="2">
        <f t="shared" si="195"/>
        <v>100</v>
      </c>
      <c r="G3113" s="2">
        <f t="shared" si="192"/>
        <v>86</v>
      </c>
    </row>
    <row r="3114" spans="1:7">
      <c r="A3114" s="2">
        <v>3112</v>
      </c>
      <c r="B3114" s="98">
        <f t="shared" si="193"/>
        <v>16.735590817177624</v>
      </c>
      <c r="C3114" s="98">
        <v>0.08</v>
      </c>
      <c r="D3114" s="2">
        <v>3112</v>
      </c>
      <c r="E3114" s="2">
        <f t="shared" si="194"/>
        <v>80</v>
      </c>
      <c r="F3114" s="2">
        <f t="shared" si="195"/>
        <v>100</v>
      </c>
      <c r="G3114" s="2">
        <f t="shared" si="192"/>
        <v>86</v>
      </c>
    </row>
    <row r="3115" spans="1:7">
      <c r="A3115" s="2">
        <v>3113</v>
      </c>
      <c r="B3115" s="98">
        <f t="shared" si="193"/>
        <v>16.738279481475985</v>
      </c>
      <c r="C3115" s="98">
        <v>0.08</v>
      </c>
      <c r="D3115" s="2">
        <v>3113</v>
      </c>
      <c r="E3115" s="2">
        <f t="shared" si="194"/>
        <v>80</v>
      </c>
      <c r="F3115" s="2">
        <f t="shared" si="195"/>
        <v>100</v>
      </c>
      <c r="G3115" s="2">
        <f t="shared" ref="G3115:G3178" si="196">ROUNDUP(1000*((B3115/1000)/(55.934*C3115^0.571))^(1/2.714),0)</f>
        <v>86</v>
      </c>
    </row>
    <row r="3116" spans="1:7">
      <c r="A3116" s="2">
        <v>3114</v>
      </c>
      <c r="B3116" s="98">
        <f t="shared" si="193"/>
        <v>16.740967713964444</v>
      </c>
      <c r="C3116" s="98">
        <v>0.08</v>
      </c>
      <c r="D3116" s="2">
        <v>3114</v>
      </c>
      <c r="E3116" s="2">
        <f t="shared" si="194"/>
        <v>80</v>
      </c>
      <c r="F3116" s="2">
        <f t="shared" si="195"/>
        <v>100</v>
      </c>
      <c r="G3116" s="2">
        <f t="shared" si="196"/>
        <v>86</v>
      </c>
    </row>
    <row r="3117" spans="1:7">
      <c r="A3117" s="2">
        <v>3115</v>
      </c>
      <c r="B3117" s="98">
        <f t="shared" si="193"/>
        <v>16.743655514850992</v>
      </c>
      <c r="C3117" s="98">
        <v>0.08</v>
      </c>
      <c r="D3117" s="2">
        <v>3115</v>
      </c>
      <c r="E3117" s="2">
        <f t="shared" si="194"/>
        <v>80</v>
      </c>
      <c r="F3117" s="2">
        <f t="shared" si="195"/>
        <v>100</v>
      </c>
      <c r="G3117" s="2">
        <f t="shared" si="196"/>
        <v>86</v>
      </c>
    </row>
    <row r="3118" spans="1:7">
      <c r="A3118" s="2">
        <v>3116</v>
      </c>
      <c r="B3118" s="98">
        <f t="shared" si="193"/>
        <v>16.746342884343434</v>
      </c>
      <c r="C3118" s="98">
        <v>0.08</v>
      </c>
      <c r="D3118" s="2">
        <v>3116</v>
      </c>
      <c r="E3118" s="2">
        <f t="shared" si="194"/>
        <v>80</v>
      </c>
      <c r="F3118" s="2">
        <f t="shared" si="195"/>
        <v>100</v>
      </c>
      <c r="G3118" s="2">
        <f t="shared" si="196"/>
        <v>86</v>
      </c>
    </row>
    <row r="3119" spans="1:7">
      <c r="A3119" s="2">
        <v>3117</v>
      </c>
      <c r="B3119" s="98">
        <f t="shared" si="193"/>
        <v>16.74902982264943</v>
      </c>
      <c r="C3119" s="98">
        <v>0.08</v>
      </c>
      <c r="D3119" s="2">
        <v>3117</v>
      </c>
      <c r="E3119" s="2">
        <f t="shared" si="194"/>
        <v>80</v>
      </c>
      <c r="F3119" s="2">
        <f t="shared" si="195"/>
        <v>100</v>
      </c>
      <c r="G3119" s="2">
        <f t="shared" si="196"/>
        <v>86</v>
      </c>
    </row>
    <row r="3120" spans="1:7">
      <c r="A3120" s="2">
        <v>3118</v>
      </c>
      <c r="B3120" s="98">
        <f t="shared" si="193"/>
        <v>16.75171632997646</v>
      </c>
      <c r="C3120" s="98">
        <v>0.08</v>
      </c>
      <c r="D3120" s="2">
        <v>3118</v>
      </c>
      <c r="E3120" s="2">
        <f t="shared" si="194"/>
        <v>80</v>
      </c>
      <c r="F3120" s="2">
        <f t="shared" si="195"/>
        <v>100</v>
      </c>
      <c r="G3120" s="2">
        <f t="shared" si="196"/>
        <v>86</v>
      </c>
    </row>
    <row r="3121" spans="1:7">
      <c r="A3121" s="2">
        <v>3119</v>
      </c>
      <c r="B3121" s="98">
        <f t="shared" si="193"/>
        <v>16.754402406531842</v>
      </c>
      <c r="C3121" s="98">
        <v>0.08</v>
      </c>
      <c r="D3121" s="2">
        <v>3119</v>
      </c>
      <c r="E3121" s="2">
        <f t="shared" si="194"/>
        <v>80</v>
      </c>
      <c r="F3121" s="2">
        <f t="shared" si="195"/>
        <v>100</v>
      </c>
      <c r="G3121" s="2">
        <f t="shared" si="196"/>
        <v>86</v>
      </c>
    </row>
    <row r="3122" spans="1:7">
      <c r="A3122" s="2">
        <v>3120</v>
      </c>
      <c r="B3122" s="98">
        <f t="shared" si="193"/>
        <v>16.757088052522729</v>
      </c>
      <c r="C3122" s="98">
        <v>0.08</v>
      </c>
      <c r="D3122" s="2">
        <v>3120</v>
      </c>
      <c r="E3122" s="2">
        <f t="shared" si="194"/>
        <v>80</v>
      </c>
      <c r="F3122" s="2">
        <f t="shared" si="195"/>
        <v>100</v>
      </c>
      <c r="G3122" s="2">
        <f t="shared" si="196"/>
        <v>86</v>
      </c>
    </row>
    <row r="3123" spans="1:7">
      <c r="A3123" s="2">
        <v>3121</v>
      </c>
      <c r="B3123" s="98">
        <f t="shared" si="193"/>
        <v>16.759773268156106</v>
      </c>
      <c r="C3123" s="98">
        <v>0.08</v>
      </c>
      <c r="D3123" s="2">
        <v>3121</v>
      </c>
      <c r="E3123" s="2">
        <f t="shared" si="194"/>
        <v>80</v>
      </c>
      <c r="F3123" s="2">
        <f t="shared" si="195"/>
        <v>100</v>
      </c>
      <c r="G3123" s="2">
        <f t="shared" si="196"/>
        <v>86</v>
      </c>
    </row>
    <row r="3124" spans="1:7">
      <c r="A3124" s="2">
        <v>3122</v>
      </c>
      <c r="B3124" s="98">
        <f t="shared" si="193"/>
        <v>16.762458053638792</v>
      </c>
      <c r="C3124" s="98">
        <v>0.08</v>
      </c>
      <c r="D3124" s="2">
        <v>3122</v>
      </c>
      <c r="E3124" s="2">
        <f t="shared" si="194"/>
        <v>80</v>
      </c>
      <c r="F3124" s="2">
        <f t="shared" si="195"/>
        <v>100</v>
      </c>
      <c r="G3124" s="2">
        <f t="shared" si="196"/>
        <v>86</v>
      </c>
    </row>
    <row r="3125" spans="1:7">
      <c r="A3125" s="2">
        <v>3123</v>
      </c>
      <c r="B3125" s="98">
        <f t="shared" si="193"/>
        <v>16.765142409177443</v>
      </c>
      <c r="C3125" s="98">
        <v>0.08</v>
      </c>
      <c r="D3125" s="2">
        <v>3123</v>
      </c>
      <c r="E3125" s="2">
        <f t="shared" si="194"/>
        <v>80</v>
      </c>
      <c r="F3125" s="2">
        <f t="shared" si="195"/>
        <v>100</v>
      </c>
      <c r="G3125" s="2">
        <f t="shared" si="196"/>
        <v>86</v>
      </c>
    </row>
    <row r="3126" spans="1:7">
      <c r="A3126" s="2">
        <v>3124</v>
      </c>
      <c r="B3126" s="98">
        <f t="shared" si="193"/>
        <v>16.767826334978544</v>
      </c>
      <c r="C3126" s="98">
        <v>0.08</v>
      </c>
      <c r="D3126" s="2">
        <v>3124</v>
      </c>
      <c r="E3126" s="2">
        <f t="shared" si="194"/>
        <v>80</v>
      </c>
      <c r="F3126" s="2">
        <f t="shared" si="195"/>
        <v>100</v>
      </c>
      <c r="G3126" s="2">
        <f t="shared" si="196"/>
        <v>86</v>
      </c>
    </row>
    <row r="3127" spans="1:7">
      <c r="A3127" s="2">
        <v>3125</v>
      </c>
      <c r="B3127" s="98">
        <f t="shared" si="193"/>
        <v>16.770509831248422</v>
      </c>
      <c r="C3127" s="98">
        <v>0.08</v>
      </c>
      <c r="D3127" s="2">
        <v>3125</v>
      </c>
      <c r="E3127" s="2">
        <f t="shared" si="194"/>
        <v>80</v>
      </c>
      <c r="F3127" s="2">
        <f t="shared" si="195"/>
        <v>100</v>
      </c>
      <c r="G3127" s="2">
        <f t="shared" si="196"/>
        <v>86</v>
      </c>
    </row>
    <row r="3128" spans="1:7">
      <c r="A3128" s="2">
        <v>3126</v>
      </c>
      <c r="B3128" s="98">
        <f t="shared" si="193"/>
        <v>16.773192898193237</v>
      </c>
      <c r="C3128" s="98">
        <v>0.08</v>
      </c>
      <c r="D3128" s="2">
        <v>3126</v>
      </c>
      <c r="E3128" s="2">
        <f t="shared" si="194"/>
        <v>80</v>
      </c>
      <c r="F3128" s="2">
        <f t="shared" si="195"/>
        <v>100</v>
      </c>
      <c r="G3128" s="2">
        <f t="shared" si="196"/>
        <v>86</v>
      </c>
    </row>
    <row r="3129" spans="1:7">
      <c r="A3129" s="2">
        <v>3127</v>
      </c>
      <c r="B3129" s="98">
        <f t="shared" si="193"/>
        <v>16.775875536018976</v>
      </c>
      <c r="C3129" s="98">
        <v>0.08</v>
      </c>
      <c r="D3129" s="2">
        <v>3127</v>
      </c>
      <c r="E3129" s="2">
        <f t="shared" si="194"/>
        <v>80</v>
      </c>
      <c r="F3129" s="2">
        <f t="shared" si="195"/>
        <v>100</v>
      </c>
      <c r="G3129" s="2">
        <f t="shared" si="196"/>
        <v>86</v>
      </c>
    </row>
    <row r="3130" spans="1:7">
      <c r="A3130" s="2">
        <v>3128</v>
      </c>
      <c r="B3130" s="98">
        <f t="shared" si="193"/>
        <v>16.778557744931476</v>
      </c>
      <c r="C3130" s="98">
        <v>0.08</v>
      </c>
      <c r="D3130" s="2">
        <v>3128</v>
      </c>
      <c r="E3130" s="2">
        <f t="shared" si="194"/>
        <v>80</v>
      </c>
      <c r="F3130" s="2">
        <f t="shared" si="195"/>
        <v>100</v>
      </c>
      <c r="G3130" s="2">
        <f t="shared" si="196"/>
        <v>86</v>
      </c>
    </row>
    <row r="3131" spans="1:7">
      <c r="A3131" s="2">
        <v>3129</v>
      </c>
      <c r="B3131" s="98">
        <f t="shared" si="193"/>
        <v>16.781239525136396</v>
      </c>
      <c r="C3131" s="98">
        <v>0.08</v>
      </c>
      <c r="D3131" s="2">
        <v>3129</v>
      </c>
      <c r="E3131" s="2">
        <f t="shared" si="194"/>
        <v>80</v>
      </c>
      <c r="F3131" s="2">
        <f t="shared" si="195"/>
        <v>100</v>
      </c>
      <c r="G3131" s="2">
        <f t="shared" si="196"/>
        <v>86</v>
      </c>
    </row>
    <row r="3132" spans="1:7">
      <c r="A3132" s="2">
        <v>3130</v>
      </c>
      <c r="B3132" s="98">
        <f t="shared" si="193"/>
        <v>16.783920876839236</v>
      </c>
      <c r="C3132" s="98">
        <v>0.08</v>
      </c>
      <c r="D3132" s="2">
        <v>3130</v>
      </c>
      <c r="E3132" s="2">
        <f t="shared" si="194"/>
        <v>80</v>
      </c>
      <c r="F3132" s="2">
        <f t="shared" si="195"/>
        <v>100</v>
      </c>
      <c r="G3132" s="2">
        <f t="shared" si="196"/>
        <v>86</v>
      </c>
    </row>
    <row r="3133" spans="1:7">
      <c r="A3133" s="2">
        <v>3131</v>
      </c>
      <c r="B3133" s="98">
        <f t="shared" si="193"/>
        <v>16.786601800245336</v>
      </c>
      <c r="C3133" s="98">
        <v>0.08</v>
      </c>
      <c r="D3133" s="2">
        <v>3131</v>
      </c>
      <c r="E3133" s="2">
        <f t="shared" si="194"/>
        <v>80</v>
      </c>
      <c r="F3133" s="2">
        <f t="shared" si="195"/>
        <v>100</v>
      </c>
      <c r="G3133" s="2">
        <f t="shared" si="196"/>
        <v>86</v>
      </c>
    </row>
    <row r="3134" spans="1:7">
      <c r="A3134" s="2">
        <v>3132</v>
      </c>
      <c r="B3134" s="98">
        <f t="shared" si="193"/>
        <v>16.789282295559865</v>
      </c>
      <c r="C3134" s="98">
        <v>0.08</v>
      </c>
      <c r="D3134" s="2">
        <v>3132</v>
      </c>
      <c r="E3134" s="2">
        <f t="shared" si="194"/>
        <v>80</v>
      </c>
      <c r="F3134" s="2">
        <f t="shared" si="195"/>
        <v>100</v>
      </c>
      <c r="G3134" s="2">
        <f t="shared" si="196"/>
        <v>86</v>
      </c>
    </row>
    <row r="3135" spans="1:7">
      <c r="A3135" s="2">
        <v>3133</v>
      </c>
      <c r="B3135" s="98">
        <f t="shared" si="193"/>
        <v>16.791962362987835</v>
      </c>
      <c r="C3135" s="98">
        <v>0.08</v>
      </c>
      <c r="D3135" s="2">
        <v>3133</v>
      </c>
      <c r="E3135" s="2">
        <f t="shared" si="194"/>
        <v>80</v>
      </c>
      <c r="F3135" s="2">
        <f t="shared" si="195"/>
        <v>100</v>
      </c>
      <c r="G3135" s="2">
        <f t="shared" si="196"/>
        <v>86</v>
      </c>
    </row>
    <row r="3136" spans="1:7">
      <c r="A3136" s="2">
        <v>3134</v>
      </c>
      <c r="B3136" s="98">
        <f t="shared" si="193"/>
        <v>16.794642002734086</v>
      </c>
      <c r="C3136" s="98">
        <v>0.08</v>
      </c>
      <c r="D3136" s="2">
        <v>3134</v>
      </c>
      <c r="E3136" s="2">
        <f t="shared" si="194"/>
        <v>80</v>
      </c>
      <c r="F3136" s="2">
        <f t="shared" si="195"/>
        <v>100</v>
      </c>
      <c r="G3136" s="2">
        <f t="shared" si="196"/>
        <v>86</v>
      </c>
    </row>
    <row r="3137" spans="1:7">
      <c r="A3137" s="2">
        <v>3135</v>
      </c>
      <c r="B3137" s="98">
        <f t="shared" si="193"/>
        <v>16.797321215003301</v>
      </c>
      <c r="C3137" s="98">
        <v>0.08</v>
      </c>
      <c r="D3137" s="2">
        <v>3135</v>
      </c>
      <c r="E3137" s="2">
        <f t="shared" si="194"/>
        <v>80</v>
      </c>
      <c r="F3137" s="2">
        <f t="shared" si="195"/>
        <v>100</v>
      </c>
      <c r="G3137" s="2">
        <f t="shared" si="196"/>
        <v>86</v>
      </c>
    </row>
    <row r="3138" spans="1:7">
      <c r="A3138" s="2">
        <v>3136</v>
      </c>
      <c r="B3138" s="98">
        <f t="shared" si="193"/>
        <v>16.8</v>
      </c>
      <c r="C3138" s="98">
        <v>0.08</v>
      </c>
      <c r="D3138" s="2">
        <v>3136</v>
      </c>
      <c r="E3138" s="2">
        <f t="shared" si="194"/>
        <v>80</v>
      </c>
      <c r="F3138" s="2">
        <f t="shared" si="195"/>
        <v>100</v>
      </c>
      <c r="G3138" s="2">
        <f t="shared" si="196"/>
        <v>86</v>
      </c>
    </row>
    <row r="3139" spans="1:7">
      <c r="A3139" s="2">
        <v>3137</v>
      </c>
      <c r="B3139" s="98">
        <f t="shared" ref="B3139:B3202" si="197">0.3*SQRT(A3139)</f>
        <v>16.802678357928535</v>
      </c>
      <c r="C3139" s="98">
        <v>0.08</v>
      </c>
      <c r="D3139" s="2">
        <v>3137</v>
      </c>
      <c r="E3139" s="2">
        <f t="shared" ref="E3139:E3202" si="198">IF(A3139&lt;0.4,15,IF(A3139&lt;3,20,IF(A3139&lt;15,25,IF(A3139&lt;43,32,IF(A3139&lt;100,40,IF(A3139&lt;450,50,IF(A3139&lt;1300,65,IF(A3139&lt;3500,80,IF(A3139&lt;12000,100)))))))))</f>
        <v>80</v>
      </c>
      <c r="F3139" s="2">
        <f t="shared" si="195"/>
        <v>100</v>
      </c>
      <c r="G3139" s="2">
        <f t="shared" si="196"/>
        <v>86</v>
      </c>
    </row>
    <row r="3140" spans="1:7">
      <c r="A3140" s="2">
        <v>3138</v>
      </c>
      <c r="B3140" s="98">
        <f t="shared" si="197"/>
        <v>16.805356288993099</v>
      </c>
      <c r="C3140" s="98">
        <v>0.08</v>
      </c>
      <c r="D3140" s="2">
        <v>3138</v>
      </c>
      <c r="E3140" s="2">
        <f t="shared" si="198"/>
        <v>80</v>
      </c>
      <c r="F3140" s="2">
        <f t="shared" ref="F3140:F3203" si="199">IF(G3140&lt;15,15,IF(G3140&lt;20,20,IF(G3140&lt;=25,25,IF(G3140&lt;=32,32,IF(G3140&lt;=40,40,IF(G3140&lt;=50,50,IF(G3140&lt;=65,65,IF(G3140&lt;=80,80,IF(G3140&lt;=100,100)))))))))</f>
        <v>100</v>
      </c>
      <c r="G3140" s="2">
        <f t="shared" si="196"/>
        <v>86</v>
      </c>
    </row>
    <row r="3141" spans="1:7">
      <c r="A3141" s="2">
        <v>3139</v>
      </c>
      <c r="B3141" s="98">
        <f t="shared" si="197"/>
        <v>16.808033793397726</v>
      </c>
      <c r="C3141" s="98">
        <v>0.08</v>
      </c>
      <c r="D3141" s="2">
        <v>3139</v>
      </c>
      <c r="E3141" s="2">
        <f t="shared" si="198"/>
        <v>80</v>
      </c>
      <c r="F3141" s="2">
        <f t="shared" si="199"/>
        <v>100</v>
      </c>
      <c r="G3141" s="2">
        <f t="shared" si="196"/>
        <v>86</v>
      </c>
    </row>
    <row r="3142" spans="1:7">
      <c r="A3142" s="2">
        <v>3140</v>
      </c>
      <c r="B3142" s="98">
        <f t="shared" si="197"/>
        <v>16.810710871346281</v>
      </c>
      <c r="C3142" s="98">
        <v>0.08</v>
      </c>
      <c r="D3142" s="2">
        <v>3140</v>
      </c>
      <c r="E3142" s="2">
        <f t="shared" si="198"/>
        <v>80</v>
      </c>
      <c r="F3142" s="2">
        <f t="shared" si="199"/>
        <v>100</v>
      </c>
      <c r="G3142" s="2">
        <f t="shared" si="196"/>
        <v>86</v>
      </c>
    </row>
    <row r="3143" spans="1:7">
      <c r="A3143" s="2">
        <v>3141</v>
      </c>
      <c r="B3143" s="98">
        <f t="shared" si="197"/>
        <v>16.813387523042465</v>
      </c>
      <c r="C3143" s="98">
        <v>0.08</v>
      </c>
      <c r="D3143" s="2">
        <v>3141</v>
      </c>
      <c r="E3143" s="2">
        <f t="shared" si="198"/>
        <v>80</v>
      </c>
      <c r="F3143" s="2">
        <f t="shared" si="199"/>
        <v>100</v>
      </c>
      <c r="G3143" s="2">
        <f t="shared" si="196"/>
        <v>86</v>
      </c>
    </row>
    <row r="3144" spans="1:7">
      <c r="A3144" s="2">
        <v>3142</v>
      </c>
      <c r="B3144" s="98">
        <f t="shared" si="197"/>
        <v>16.816063748689821</v>
      </c>
      <c r="C3144" s="98">
        <v>0.08</v>
      </c>
      <c r="D3144" s="2">
        <v>3142</v>
      </c>
      <c r="E3144" s="2">
        <f t="shared" si="198"/>
        <v>80</v>
      </c>
      <c r="F3144" s="2">
        <f t="shared" si="199"/>
        <v>100</v>
      </c>
      <c r="G3144" s="2">
        <f t="shared" si="196"/>
        <v>86</v>
      </c>
    </row>
    <row r="3145" spans="1:7">
      <c r="A3145" s="2">
        <v>3143</v>
      </c>
      <c r="B3145" s="98">
        <f t="shared" si="197"/>
        <v>16.818739548491735</v>
      </c>
      <c r="C3145" s="98">
        <v>0.08</v>
      </c>
      <c r="D3145" s="2">
        <v>3143</v>
      </c>
      <c r="E3145" s="2">
        <f t="shared" si="198"/>
        <v>80</v>
      </c>
      <c r="F3145" s="2">
        <f t="shared" si="199"/>
        <v>100</v>
      </c>
      <c r="G3145" s="2">
        <f t="shared" si="196"/>
        <v>86</v>
      </c>
    </row>
    <row r="3146" spans="1:7">
      <c r="A3146" s="2">
        <v>3144</v>
      </c>
      <c r="B3146" s="98">
        <f t="shared" si="197"/>
        <v>16.821414922651424</v>
      </c>
      <c r="C3146" s="98">
        <v>0.08</v>
      </c>
      <c r="D3146" s="2">
        <v>3144</v>
      </c>
      <c r="E3146" s="2">
        <f t="shared" si="198"/>
        <v>80</v>
      </c>
      <c r="F3146" s="2">
        <f t="shared" si="199"/>
        <v>100</v>
      </c>
      <c r="G3146" s="2">
        <f t="shared" si="196"/>
        <v>86</v>
      </c>
    </row>
    <row r="3147" spans="1:7">
      <c r="A3147" s="2">
        <v>3145</v>
      </c>
      <c r="B3147" s="98">
        <f t="shared" si="197"/>
        <v>16.824089871371942</v>
      </c>
      <c r="C3147" s="98">
        <v>0.08</v>
      </c>
      <c r="D3147" s="2">
        <v>3145</v>
      </c>
      <c r="E3147" s="2">
        <f t="shared" si="198"/>
        <v>80</v>
      </c>
      <c r="F3147" s="2">
        <f t="shared" si="199"/>
        <v>100</v>
      </c>
      <c r="G3147" s="2">
        <f t="shared" si="196"/>
        <v>86</v>
      </c>
    </row>
    <row r="3148" spans="1:7">
      <c r="A3148" s="2">
        <v>3146</v>
      </c>
      <c r="B3148" s="98">
        <f t="shared" si="197"/>
        <v>16.826764394856191</v>
      </c>
      <c r="C3148" s="98">
        <v>0.08</v>
      </c>
      <c r="D3148" s="2">
        <v>3146</v>
      </c>
      <c r="E3148" s="2">
        <f t="shared" si="198"/>
        <v>80</v>
      </c>
      <c r="F3148" s="2">
        <f t="shared" si="199"/>
        <v>100</v>
      </c>
      <c r="G3148" s="2">
        <f t="shared" si="196"/>
        <v>86</v>
      </c>
    </row>
    <row r="3149" spans="1:7">
      <c r="A3149" s="2">
        <v>3147</v>
      </c>
      <c r="B3149" s="98">
        <f t="shared" si="197"/>
        <v>16.829438493306899</v>
      </c>
      <c r="C3149" s="98">
        <v>0.08</v>
      </c>
      <c r="D3149" s="2">
        <v>3147</v>
      </c>
      <c r="E3149" s="2">
        <f t="shared" si="198"/>
        <v>80</v>
      </c>
      <c r="F3149" s="2">
        <f t="shared" si="199"/>
        <v>100</v>
      </c>
      <c r="G3149" s="2">
        <f t="shared" si="196"/>
        <v>86</v>
      </c>
    </row>
    <row r="3150" spans="1:7">
      <c r="A3150" s="2">
        <v>3148</v>
      </c>
      <c r="B3150" s="98">
        <f t="shared" si="197"/>
        <v>16.832112166926645</v>
      </c>
      <c r="C3150" s="98">
        <v>0.08</v>
      </c>
      <c r="D3150" s="2">
        <v>3148</v>
      </c>
      <c r="E3150" s="2">
        <f t="shared" si="198"/>
        <v>80</v>
      </c>
      <c r="F3150" s="2">
        <f t="shared" si="199"/>
        <v>100</v>
      </c>
      <c r="G3150" s="2">
        <f t="shared" si="196"/>
        <v>86</v>
      </c>
    </row>
    <row r="3151" spans="1:7">
      <c r="A3151" s="2">
        <v>3149</v>
      </c>
      <c r="B3151" s="98">
        <f t="shared" si="197"/>
        <v>16.834785415917839</v>
      </c>
      <c r="C3151" s="98">
        <v>0.08</v>
      </c>
      <c r="D3151" s="2">
        <v>3149</v>
      </c>
      <c r="E3151" s="2">
        <f t="shared" si="198"/>
        <v>80</v>
      </c>
      <c r="F3151" s="2">
        <f t="shared" si="199"/>
        <v>100</v>
      </c>
      <c r="G3151" s="2">
        <f t="shared" si="196"/>
        <v>86</v>
      </c>
    </row>
    <row r="3152" spans="1:7">
      <c r="A3152" s="2">
        <v>3150</v>
      </c>
      <c r="B3152" s="98">
        <f t="shared" si="197"/>
        <v>16.837458240482736</v>
      </c>
      <c r="C3152" s="98">
        <v>0.08</v>
      </c>
      <c r="D3152" s="2">
        <v>3150</v>
      </c>
      <c r="E3152" s="2">
        <f t="shared" si="198"/>
        <v>80</v>
      </c>
      <c r="F3152" s="2">
        <f t="shared" si="199"/>
        <v>100</v>
      </c>
      <c r="G3152" s="2">
        <f t="shared" si="196"/>
        <v>86</v>
      </c>
    </row>
    <row r="3153" spans="1:7">
      <c r="A3153" s="2">
        <v>3151</v>
      </c>
      <c r="B3153" s="98">
        <f t="shared" si="197"/>
        <v>16.840130640823425</v>
      </c>
      <c r="C3153" s="98">
        <v>0.08</v>
      </c>
      <c r="D3153" s="2">
        <v>3151</v>
      </c>
      <c r="E3153" s="2">
        <f t="shared" si="198"/>
        <v>80</v>
      </c>
      <c r="F3153" s="2">
        <f t="shared" si="199"/>
        <v>100</v>
      </c>
      <c r="G3153" s="2">
        <f t="shared" si="196"/>
        <v>86</v>
      </c>
    </row>
    <row r="3154" spans="1:7">
      <c r="A3154" s="2">
        <v>3152</v>
      </c>
      <c r="B3154" s="98">
        <f t="shared" si="197"/>
        <v>16.842802617141839</v>
      </c>
      <c r="C3154" s="98">
        <v>0.08</v>
      </c>
      <c r="D3154" s="2">
        <v>3152</v>
      </c>
      <c r="E3154" s="2">
        <f t="shared" si="198"/>
        <v>80</v>
      </c>
      <c r="F3154" s="2">
        <f t="shared" si="199"/>
        <v>100</v>
      </c>
      <c r="G3154" s="2">
        <f t="shared" si="196"/>
        <v>86</v>
      </c>
    </row>
    <row r="3155" spans="1:7">
      <c r="A3155" s="2">
        <v>3153</v>
      </c>
      <c r="B3155" s="98">
        <f t="shared" si="197"/>
        <v>16.845474169639747</v>
      </c>
      <c r="C3155" s="98">
        <v>0.08</v>
      </c>
      <c r="D3155" s="2">
        <v>3153</v>
      </c>
      <c r="E3155" s="2">
        <f t="shared" si="198"/>
        <v>80</v>
      </c>
      <c r="F3155" s="2">
        <f t="shared" si="199"/>
        <v>100</v>
      </c>
      <c r="G3155" s="2">
        <f t="shared" si="196"/>
        <v>86</v>
      </c>
    </row>
    <row r="3156" spans="1:7">
      <c r="A3156" s="2">
        <v>3154</v>
      </c>
      <c r="B3156" s="98">
        <f t="shared" si="197"/>
        <v>16.848145298518766</v>
      </c>
      <c r="C3156" s="98">
        <v>0.08</v>
      </c>
      <c r="D3156" s="2">
        <v>3154</v>
      </c>
      <c r="E3156" s="2">
        <f t="shared" si="198"/>
        <v>80</v>
      </c>
      <c r="F3156" s="2">
        <f t="shared" si="199"/>
        <v>100</v>
      </c>
      <c r="G3156" s="2">
        <f t="shared" si="196"/>
        <v>86</v>
      </c>
    </row>
    <row r="3157" spans="1:7">
      <c r="A3157" s="2">
        <v>3155</v>
      </c>
      <c r="B3157" s="98">
        <f t="shared" si="197"/>
        <v>16.850816003980341</v>
      </c>
      <c r="C3157" s="98">
        <v>0.08</v>
      </c>
      <c r="D3157" s="2">
        <v>3155</v>
      </c>
      <c r="E3157" s="2">
        <f t="shared" si="198"/>
        <v>80</v>
      </c>
      <c r="F3157" s="2">
        <f t="shared" si="199"/>
        <v>100</v>
      </c>
      <c r="G3157" s="2">
        <f t="shared" si="196"/>
        <v>86</v>
      </c>
    </row>
    <row r="3158" spans="1:7">
      <c r="A3158" s="2">
        <v>3156</v>
      </c>
      <c r="B3158" s="98">
        <f t="shared" si="197"/>
        <v>16.853486286225767</v>
      </c>
      <c r="C3158" s="98">
        <v>0.08</v>
      </c>
      <c r="D3158" s="2">
        <v>3156</v>
      </c>
      <c r="E3158" s="2">
        <f t="shared" si="198"/>
        <v>80</v>
      </c>
      <c r="F3158" s="2">
        <f t="shared" si="199"/>
        <v>100</v>
      </c>
      <c r="G3158" s="2">
        <f t="shared" si="196"/>
        <v>86</v>
      </c>
    </row>
    <row r="3159" spans="1:7">
      <c r="A3159" s="2">
        <v>3157</v>
      </c>
      <c r="B3159" s="98">
        <f t="shared" si="197"/>
        <v>16.856156145456175</v>
      </c>
      <c r="C3159" s="98">
        <v>0.08</v>
      </c>
      <c r="D3159" s="2">
        <v>3157</v>
      </c>
      <c r="E3159" s="2">
        <f t="shared" si="198"/>
        <v>80</v>
      </c>
      <c r="F3159" s="2">
        <f t="shared" si="199"/>
        <v>100</v>
      </c>
      <c r="G3159" s="2">
        <f t="shared" si="196"/>
        <v>86</v>
      </c>
    </row>
    <row r="3160" spans="1:7">
      <c r="A3160" s="2">
        <v>3158</v>
      </c>
      <c r="B3160" s="98">
        <f t="shared" si="197"/>
        <v>16.858825581872541</v>
      </c>
      <c r="C3160" s="98">
        <v>0.08</v>
      </c>
      <c r="D3160" s="2">
        <v>3158</v>
      </c>
      <c r="E3160" s="2">
        <f t="shared" si="198"/>
        <v>80</v>
      </c>
      <c r="F3160" s="2">
        <f t="shared" si="199"/>
        <v>100</v>
      </c>
      <c r="G3160" s="2">
        <f t="shared" si="196"/>
        <v>86</v>
      </c>
    </row>
    <row r="3161" spans="1:7">
      <c r="A3161" s="2">
        <v>3159</v>
      </c>
      <c r="B3161" s="98">
        <f t="shared" si="197"/>
        <v>16.861494595675673</v>
      </c>
      <c r="C3161" s="98">
        <v>0.08</v>
      </c>
      <c r="D3161" s="2">
        <v>3159</v>
      </c>
      <c r="E3161" s="2">
        <f t="shared" si="198"/>
        <v>80</v>
      </c>
      <c r="F3161" s="2">
        <f t="shared" si="199"/>
        <v>100</v>
      </c>
      <c r="G3161" s="2">
        <f t="shared" si="196"/>
        <v>86</v>
      </c>
    </row>
    <row r="3162" spans="1:7">
      <c r="A3162" s="2">
        <v>3160</v>
      </c>
      <c r="B3162" s="98">
        <f t="shared" si="197"/>
        <v>16.864163187066236</v>
      </c>
      <c r="C3162" s="98">
        <v>0.08</v>
      </c>
      <c r="D3162" s="2">
        <v>3160</v>
      </c>
      <c r="E3162" s="2">
        <f t="shared" si="198"/>
        <v>80</v>
      </c>
      <c r="F3162" s="2">
        <f t="shared" si="199"/>
        <v>100</v>
      </c>
      <c r="G3162" s="2">
        <f t="shared" si="196"/>
        <v>86</v>
      </c>
    </row>
    <row r="3163" spans="1:7">
      <c r="A3163" s="2">
        <v>3161</v>
      </c>
      <c r="B3163" s="98">
        <f t="shared" si="197"/>
        <v>16.866831356244717</v>
      </c>
      <c r="C3163" s="98">
        <v>0.08</v>
      </c>
      <c r="D3163" s="2">
        <v>3161</v>
      </c>
      <c r="E3163" s="2">
        <f t="shared" si="198"/>
        <v>80</v>
      </c>
      <c r="F3163" s="2">
        <f t="shared" si="199"/>
        <v>100</v>
      </c>
      <c r="G3163" s="2">
        <f t="shared" si="196"/>
        <v>86</v>
      </c>
    </row>
    <row r="3164" spans="1:7">
      <c r="A3164" s="2">
        <v>3162</v>
      </c>
      <c r="B3164" s="98">
        <f t="shared" si="197"/>
        <v>16.869499103411457</v>
      </c>
      <c r="C3164" s="98">
        <v>0.08</v>
      </c>
      <c r="D3164" s="2">
        <v>3162</v>
      </c>
      <c r="E3164" s="2">
        <f t="shared" si="198"/>
        <v>80</v>
      </c>
      <c r="F3164" s="2">
        <f t="shared" si="199"/>
        <v>100</v>
      </c>
      <c r="G3164" s="2">
        <f t="shared" si="196"/>
        <v>86</v>
      </c>
    </row>
    <row r="3165" spans="1:7">
      <c r="A3165" s="2">
        <v>3163</v>
      </c>
      <c r="B3165" s="98">
        <f t="shared" si="197"/>
        <v>16.872166428766636</v>
      </c>
      <c r="C3165" s="98">
        <v>0.08</v>
      </c>
      <c r="D3165" s="2">
        <v>3163</v>
      </c>
      <c r="E3165" s="2">
        <f t="shared" si="198"/>
        <v>80</v>
      </c>
      <c r="F3165" s="2">
        <f t="shared" si="199"/>
        <v>100</v>
      </c>
      <c r="G3165" s="2">
        <f t="shared" si="196"/>
        <v>86</v>
      </c>
    </row>
    <row r="3166" spans="1:7">
      <c r="A3166" s="2">
        <v>3164</v>
      </c>
      <c r="B3166" s="98">
        <f t="shared" si="197"/>
        <v>16.874833332510278</v>
      </c>
      <c r="C3166" s="98">
        <v>0.08</v>
      </c>
      <c r="D3166" s="2">
        <v>3164</v>
      </c>
      <c r="E3166" s="2">
        <f t="shared" si="198"/>
        <v>80</v>
      </c>
      <c r="F3166" s="2">
        <f t="shared" si="199"/>
        <v>100</v>
      </c>
      <c r="G3166" s="2">
        <f t="shared" si="196"/>
        <v>86</v>
      </c>
    </row>
    <row r="3167" spans="1:7">
      <c r="A3167" s="2">
        <v>3165</v>
      </c>
      <c r="B3167" s="98">
        <f t="shared" si="197"/>
        <v>16.877499814842242</v>
      </c>
      <c r="C3167" s="98">
        <v>0.08</v>
      </c>
      <c r="D3167" s="2">
        <v>3165</v>
      </c>
      <c r="E3167" s="2">
        <f t="shared" si="198"/>
        <v>80</v>
      </c>
      <c r="F3167" s="2">
        <f t="shared" si="199"/>
        <v>100</v>
      </c>
      <c r="G3167" s="2">
        <f t="shared" si="196"/>
        <v>86</v>
      </c>
    </row>
    <row r="3168" spans="1:7">
      <c r="A3168" s="2">
        <v>3166</v>
      </c>
      <c r="B3168" s="98">
        <f t="shared" si="197"/>
        <v>16.880165875962238</v>
      </c>
      <c r="C3168" s="98">
        <v>0.08</v>
      </c>
      <c r="D3168" s="2">
        <v>3166</v>
      </c>
      <c r="E3168" s="2">
        <f t="shared" si="198"/>
        <v>80</v>
      </c>
      <c r="F3168" s="2">
        <f t="shared" si="199"/>
        <v>100</v>
      </c>
      <c r="G3168" s="2">
        <f t="shared" si="196"/>
        <v>86</v>
      </c>
    </row>
    <row r="3169" spans="1:7">
      <c r="A3169" s="2">
        <v>3167</v>
      </c>
      <c r="B3169" s="98">
        <f t="shared" si="197"/>
        <v>16.882831516069807</v>
      </c>
      <c r="C3169" s="98">
        <v>0.08</v>
      </c>
      <c r="D3169" s="2">
        <v>3167</v>
      </c>
      <c r="E3169" s="2">
        <f t="shared" si="198"/>
        <v>80</v>
      </c>
      <c r="F3169" s="2">
        <f t="shared" si="199"/>
        <v>100</v>
      </c>
      <c r="G3169" s="2">
        <f t="shared" si="196"/>
        <v>86</v>
      </c>
    </row>
    <row r="3170" spans="1:7">
      <c r="A3170" s="2">
        <v>3168</v>
      </c>
      <c r="B3170" s="98">
        <f t="shared" si="197"/>
        <v>16.885496735364345</v>
      </c>
      <c r="C3170" s="98">
        <v>0.08</v>
      </c>
      <c r="D3170" s="2">
        <v>3168</v>
      </c>
      <c r="E3170" s="2">
        <f t="shared" si="198"/>
        <v>80</v>
      </c>
      <c r="F3170" s="2">
        <f t="shared" si="199"/>
        <v>100</v>
      </c>
      <c r="G3170" s="2">
        <f t="shared" si="196"/>
        <v>86</v>
      </c>
    </row>
    <row r="3171" spans="1:7">
      <c r="A3171" s="2">
        <v>3169</v>
      </c>
      <c r="B3171" s="98">
        <f t="shared" si="197"/>
        <v>16.888161534045082</v>
      </c>
      <c r="C3171" s="98">
        <v>0.08</v>
      </c>
      <c r="D3171" s="2">
        <v>3169</v>
      </c>
      <c r="E3171" s="2">
        <f t="shared" si="198"/>
        <v>80</v>
      </c>
      <c r="F3171" s="2">
        <f t="shared" si="199"/>
        <v>100</v>
      </c>
      <c r="G3171" s="2">
        <f t="shared" si="196"/>
        <v>86</v>
      </c>
    </row>
    <row r="3172" spans="1:7">
      <c r="A3172" s="2">
        <v>3170</v>
      </c>
      <c r="B3172" s="98">
        <f t="shared" si="197"/>
        <v>16.890825912311094</v>
      </c>
      <c r="C3172" s="98">
        <v>0.08</v>
      </c>
      <c r="D3172" s="2">
        <v>3170</v>
      </c>
      <c r="E3172" s="2">
        <f t="shared" si="198"/>
        <v>80</v>
      </c>
      <c r="F3172" s="2">
        <f t="shared" si="199"/>
        <v>100</v>
      </c>
      <c r="G3172" s="2">
        <f t="shared" si="196"/>
        <v>86</v>
      </c>
    </row>
    <row r="3173" spans="1:7">
      <c r="A3173" s="2">
        <v>3171</v>
      </c>
      <c r="B3173" s="98">
        <f t="shared" si="197"/>
        <v>16.893489870361304</v>
      </c>
      <c r="C3173" s="98">
        <v>0.08</v>
      </c>
      <c r="D3173" s="2">
        <v>3171</v>
      </c>
      <c r="E3173" s="2">
        <f t="shared" si="198"/>
        <v>80</v>
      </c>
      <c r="F3173" s="2">
        <f t="shared" si="199"/>
        <v>100</v>
      </c>
      <c r="G3173" s="2">
        <f t="shared" si="196"/>
        <v>86</v>
      </c>
    </row>
    <row r="3174" spans="1:7">
      <c r="A3174" s="2">
        <v>3172</v>
      </c>
      <c r="B3174" s="98">
        <f t="shared" si="197"/>
        <v>16.896153408394468</v>
      </c>
      <c r="C3174" s="98">
        <v>0.08</v>
      </c>
      <c r="D3174" s="2">
        <v>3172</v>
      </c>
      <c r="E3174" s="2">
        <f t="shared" si="198"/>
        <v>80</v>
      </c>
      <c r="F3174" s="2">
        <f t="shared" si="199"/>
        <v>100</v>
      </c>
      <c r="G3174" s="2">
        <f t="shared" si="196"/>
        <v>86</v>
      </c>
    </row>
    <row r="3175" spans="1:7">
      <c r="A3175" s="2">
        <v>3173</v>
      </c>
      <c r="B3175" s="98">
        <f t="shared" si="197"/>
        <v>16.898816526609192</v>
      </c>
      <c r="C3175" s="98">
        <v>0.08</v>
      </c>
      <c r="D3175" s="2">
        <v>3173</v>
      </c>
      <c r="E3175" s="2">
        <f t="shared" si="198"/>
        <v>80</v>
      </c>
      <c r="F3175" s="2">
        <f t="shared" si="199"/>
        <v>100</v>
      </c>
      <c r="G3175" s="2">
        <f t="shared" si="196"/>
        <v>86</v>
      </c>
    </row>
    <row r="3176" spans="1:7">
      <c r="A3176" s="2">
        <v>3174</v>
      </c>
      <c r="B3176" s="98">
        <f t="shared" si="197"/>
        <v>16.901479225203929</v>
      </c>
      <c r="C3176" s="98">
        <v>0.08</v>
      </c>
      <c r="D3176" s="2">
        <v>3174</v>
      </c>
      <c r="E3176" s="2">
        <f t="shared" si="198"/>
        <v>80</v>
      </c>
      <c r="F3176" s="2">
        <f t="shared" si="199"/>
        <v>100</v>
      </c>
      <c r="G3176" s="2">
        <f t="shared" si="196"/>
        <v>86</v>
      </c>
    </row>
    <row r="3177" spans="1:7">
      <c r="A3177" s="2">
        <v>3175</v>
      </c>
      <c r="B3177" s="98">
        <f t="shared" si="197"/>
        <v>16.904141504376966</v>
      </c>
      <c r="C3177" s="98">
        <v>0.08</v>
      </c>
      <c r="D3177" s="2">
        <v>3175</v>
      </c>
      <c r="E3177" s="2">
        <f t="shared" si="198"/>
        <v>80</v>
      </c>
      <c r="F3177" s="2">
        <f t="shared" si="199"/>
        <v>100</v>
      </c>
      <c r="G3177" s="2">
        <f t="shared" si="196"/>
        <v>86</v>
      </c>
    </row>
    <row r="3178" spans="1:7">
      <c r="A3178" s="2">
        <v>3176</v>
      </c>
      <c r="B3178" s="98">
        <f t="shared" si="197"/>
        <v>16.906803364326446</v>
      </c>
      <c r="C3178" s="98">
        <v>0.08</v>
      </c>
      <c r="D3178" s="2">
        <v>3176</v>
      </c>
      <c r="E3178" s="2">
        <f t="shared" si="198"/>
        <v>80</v>
      </c>
      <c r="F3178" s="2">
        <f t="shared" si="199"/>
        <v>100</v>
      </c>
      <c r="G3178" s="2">
        <f t="shared" si="196"/>
        <v>86</v>
      </c>
    </row>
    <row r="3179" spans="1:7">
      <c r="A3179" s="2">
        <v>3177</v>
      </c>
      <c r="B3179" s="98">
        <f t="shared" si="197"/>
        <v>16.909464805250341</v>
      </c>
      <c r="C3179" s="98">
        <v>0.08</v>
      </c>
      <c r="D3179" s="2">
        <v>3177</v>
      </c>
      <c r="E3179" s="2">
        <f t="shared" si="198"/>
        <v>80</v>
      </c>
      <c r="F3179" s="2">
        <f t="shared" si="199"/>
        <v>100</v>
      </c>
      <c r="G3179" s="2">
        <f t="shared" ref="G3179:G3242" si="200">ROUNDUP(1000*((B3179/1000)/(55.934*C3179^0.571))^(1/2.714),0)</f>
        <v>86</v>
      </c>
    </row>
    <row r="3180" spans="1:7">
      <c r="A3180" s="2">
        <v>3178</v>
      </c>
      <c r="B3180" s="98">
        <f t="shared" si="197"/>
        <v>16.912125827346483</v>
      </c>
      <c r="C3180" s="98">
        <v>0.08</v>
      </c>
      <c r="D3180" s="2">
        <v>3178</v>
      </c>
      <c r="E3180" s="2">
        <f t="shared" si="198"/>
        <v>80</v>
      </c>
      <c r="F3180" s="2">
        <f t="shared" si="199"/>
        <v>100</v>
      </c>
      <c r="G3180" s="2">
        <f t="shared" si="200"/>
        <v>86</v>
      </c>
    </row>
    <row r="3181" spans="1:7">
      <c r="A3181" s="2">
        <v>3179</v>
      </c>
      <c r="B3181" s="98">
        <f t="shared" si="197"/>
        <v>16.914786430812537</v>
      </c>
      <c r="C3181" s="98">
        <v>0.08</v>
      </c>
      <c r="D3181" s="2">
        <v>3179</v>
      </c>
      <c r="E3181" s="2">
        <f t="shared" si="198"/>
        <v>80</v>
      </c>
      <c r="F3181" s="2">
        <f t="shared" si="199"/>
        <v>100</v>
      </c>
      <c r="G3181" s="2">
        <f t="shared" si="200"/>
        <v>86</v>
      </c>
    </row>
    <row r="3182" spans="1:7">
      <c r="A3182" s="2">
        <v>3180</v>
      </c>
      <c r="B3182" s="98">
        <f t="shared" si="197"/>
        <v>16.917446615846021</v>
      </c>
      <c r="C3182" s="98">
        <v>0.08</v>
      </c>
      <c r="D3182" s="2">
        <v>3180</v>
      </c>
      <c r="E3182" s="2">
        <f t="shared" si="198"/>
        <v>80</v>
      </c>
      <c r="F3182" s="2">
        <f t="shared" si="199"/>
        <v>100</v>
      </c>
      <c r="G3182" s="2">
        <f t="shared" si="200"/>
        <v>86</v>
      </c>
    </row>
    <row r="3183" spans="1:7">
      <c r="A3183" s="2">
        <v>3181</v>
      </c>
      <c r="B3183" s="98">
        <f t="shared" si="197"/>
        <v>16.920106382644288</v>
      </c>
      <c r="C3183" s="98">
        <v>0.08</v>
      </c>
      <c r="D3183" s="2">
        <v>3181</v>
      </c>
      <c r="E3183" s="2">
        <f t="shared" si="198"/>
        <v>80</v>
      </c>
      <c r="F3183" s="2">
        <f t="shared" si="199"/>
        <v>100</v>
      </c>
      <c r="G3183" s="2">
        <f t="shared" si="200"/>
        <v>86</v>
      </c>
    </row>
    <row r="3184" spans="1:7">
      <c r="A3184" s="2">
        <v>3182</v>
      </c>
      <c r="B3184" s="98">
        <f t="shared" si="197"/>
        <v>16.922765731404546</v>
      </c>
      <c r="C3184" s="98">
        <v>0.08</v>
      </c>
      <c r="D3184" s="2">
        <v>3182</v>
      </c>
      <c r="E3184" s="2">
        <f t="shared" si="198"/>
        <v>80</v>
      </c>
      <c r="F3184" s="2">
        <f t="shared" si="199"/>
        <v>100</v>
      </c>
      <c r="G3184" s="2">
        <f t="shared" si="200"/>
        <v>86</v>
      </c>
    </row>
    <row r="3185" spans="1:7">
      <c r="A3185" s="2">
        <v>3183</v>
      </c>
      <c r="B3185" s="98">
        <f t="shared" si="197"/>
        <v>16.925424662323838</v>
      </c>
      <c r="C3185" s="98">
        <v>0.08</v>
      </c>
      <c r="D3185" s="2">
        <v>3183</v>
      </c>
      <c r="E3185" s="2">
        <f t="shared" si="198"/>
        <v>80</v>
      </c>
      <c r="F3185" s="2">
        <f t="shared" si="199"/>
        <v>100</v>
      </c>
      <c r="G3185" s="2">
        <f t="shared" si="200"/>
        <v>86</v>
      </c>
    </row>
    <row r="3186" spans="1:7">
      <c r="A3186" s="2">
        <v>3184</v>
      </c>
      <c r="B3186" s="98">
        <f t="shared" si="197"/>
        <v>16.92808317559906</v>
      </c>
      <c r="C3186" s="98">
        <v>0.08</v>
      </c>
      <c r="D3186" s="2">
        <v>3184</v>
      </c>
      <c r="E3186" s="2">
        <f t="shared" si="198"/>
        <v>80</v>
      </c>
      <c r="F3186" s="2">
        <f t="shared" si="199"/>
        <v>100</v>
      </c>
      <c r="G3186" s="2">
        <f t="shared" si="200"/>
        <v>86</v>
      </c>
    </row>
    <row r="3187" spans="1:7">
      <c r="A3187" s="2">
        <v>3185</v>
      </c>
      <c r="B3187" s="98">
        <f t="shared" si="197"/>
        <v>16.930741271426953</v>
      </c>
      <c r="C3187" s="98">
        <v>0.08</v>
      </c>
      <c r="D3187" s="2">
        <v>3185</v>
      </c>
      <c r="E3187" s="2">
        <f t="shared" si="198"/>
        <v>80</v>
      </c>
      <c r="F3187" s="2">
        <f t="shared" si="199"/>
        <v>100</v>
      </c>
      <c r="G3187" s="2">
        <f t="shared" si="200"/>
        <v>86</v>
      </c>
    </row>
    <row r="3188" spans="1:7">
      <c r="A3188" s="2">
        <v>3186</v>
      </c>
      <c r="B3188" s="98">
        <f t="shared" si="197"/>
        <v>16.933398950004101</v>
      </c>
      <c r="C3188" s="98">
        <v>0.08</v>
      </c>
      <c r="D3188" s="2">
        <v>3186</v>
      </c>
      <c r="E3188" s="2">
        <f t="shared" si="198"/>
        <v>80</v>
      </c>
      <c r="F3188" s="2">
        <f t="shared" si="199"/>
        <v>100</v>
      </c>
      <c r="G3188" s="2">
        <f t="shared" si="200"/>
        <v>86</v>
      </c>
    </row>
    <row r="3189" spans="1:7">
      <c r="A3189" s="2">
        <v>3187</v>
      </c>
      <c r="B3189" s="98">
        <f t="shared" si="197"/>
        <v>16.936056211526932</v>
      </c>
      <c r="C3189" s="98">
        <v>0.08</v>
      </c>
      <c r="D3189" s="2">
        <v>3187</v>
      </c>
      <c r="E3189" s="2">
        <f t="shared" si="198"/>
        <v>80</v>
      </c>
      <c r="F3189" s="2">
        <f t="shared" si="199"/>
        <v>100</v>
      </c>
      <c r="G3189" s="2">
        <f t="shared" si="200"/>
        <v>86</v>
      </c>
    </row>
    <row r="3190" spans="1:7">
      <c r="A3190" s="2">
        <v>3188</v>
      </c>
      <c r="B3190" s="98">
        <f t="shared" si="197"/>
        <v>16.938713056191723</v>
      </c>
      <c r="C3190" s="98">
        <v>0.08</v>
      </c>
      <c r="D3190" s="2">
        <v>3188</v>
      </c>
      <c r="E3190" s="2">
        <f t="shared" si="198"/>
        <v>80</v>
      </c>
      <c r="F3190" s="2">
        <f t="shared" si="199"/>
        <v>100</v>
      </c>
      <c r="G3190" s="2">
        <f t="shared" si="200"/>
        <v>86</v>
      </c>
    </row>
    <row r="3191" spans="1:7">
      <c r="A3191" s="2">
        <v>3189</v>
      </c>
      <c r="B3191" s="98">
        <f t="shared" si="197"/>
        <v>16.941369484194599</v>
      </c>
      <c r="C3191" s="98">
        <v>0.08</v>
      </c>
      <c r="D3191" s="2">
        <v>3189</v>
      </c>
      <c r="E3191" s="2">
        <f t="shared" si="198"/>
        <v>80</v>
      </c>
      <c r="F3191" s="2">
        <f t="shared" si="199"/>
        <v>100</v>
      </c>
      <c r="G3191" s="2">
        <f t="shared" si="200"/>
        <v>86</v>
      </c>
    </row>
    <row r="3192" spans="1:7">
      <c r="A3192" s="2">
        <v>3190</v>
      </c>
      <c r="B3192" s="98">
        <f t="shared" si="197"/>
        <v>16.944025495731527</v>
      </c>
      <c r="C3192" s="98">
        <v>0.08</v>
      </c>
      <c r="D3192" s="2">
        <v>3190</v>
      </c>
      <c r="E3192" s="2">
        <f t="shared" si="198"/>
        <v>80</v>
      </c>
      <c r="F3192" s="2">
        <f t="shared" si="199"/>
        <v>100</v>
      </c>
      <c r="G3192" s="2">
        <f t="shared" si="200"/>
        <v>86</v>
      </c>
    </row>
    <row r="3193" spans="1:7">
      <c r="A3193" s="2">
        <v>3191</v>
      </c>
      <c r="B3193" s="98">
        <f t="shared" si="197"/>
        <v>16.946681090998318</v>
      </c>
      <c r="C3193" s="98">
        <v>0.08</v>
      </c>
      <c r="D3193" s="2">
        <v>3191</v>
      </c>
      <c r="E3193" s="2">
        <f t="shared" si="198"/>
        <v>80</v>
      </c>
      <c r="F3193" s="2">
        <f t="shared" si="199"/>
        <v>100</v>
      </c>
      <c r="G3193" s="2">
        <f t="shared" si="200"/>
        <v>86</v>
      </c>
    </row>
    <row r="3194" spans="1:7">
      <c r="A3194" s="2">
        <v>3192</v>
      </c>
      <c r="B3194" s="98">
        <f t="shared" si="197"/>
        <v>16.949336270190642</v>
      </c>
      <c r="C3194" s="98">
        <v>0.08</v>
      </c>
      <c r="D3194" s="2">
        <v>3192</v>
      </c>
      <c r="E3194" s="2">
        <f t="shared" si="198"/>
        <v>80</v>
      </c>
      <c r="F3194" s="2">
        <f t="shared" si="199"/>
        <v>100</v>
      </c>
      <c r="G3194" s="2">
        <f t="shared" si="200"/>
        <v>86</v>
      </c>
    </row>
    <row r="3195" spans="1:7">
      <c r="A3195" s="2">
        <v>3193</v>
      </c>
      <c r="B3195" s="98">
        <f t="shared" si="197"/>
        <v>16.951991033504001</v>
      </c>
      <c r="C3195" s="98">
        <v>0.08</v>
      </c>
      <c r="D3195" s="2">
        <v>3193</v>
      </c>
      <c r="E3195" s="2">
        <f t="shared" si="198"/>
        <v>80</v>
      </c>
      <c r="F3195" s="2">
        <f t="shared" si="199"/>
        <v>100</v>
      </c>
      <c r="G3195" s="2">
        <f t="shared" si="200"/>
        <v>86</v>
      </c>
    </row>
    <row r="3196" spans="1:7">
      <c r="A3196" s="2">
        <v>3194</v>
      </c>
      <c r="B3196" s="98">
        <f t="shared" si="197"/>
        <v>16.954645381133748</v>
      </c>
      <c r="C3196" s="98">
        <v>0.08</v>
      </c>
      <c r="D3196" s="2">
        <v>3194</v>
      </c>
      <c r="E3196" s="2">
        <f t="shared" si="198"/>
        <v>80</v>
      </c>
      <c r="F3196" s="2">
        <f t="shared" si="199"/>
        <v>100</v>
      </c>
      <c r="G3196" s="2">
        <f t="shared" si="200"/>
        <v>86</v>
      </c>
    </row>
    <row r="3197" spans="1:7">
      <c r="A3197" s="2">
        <v>3195</v>
      </c>
      <c r="B3197" s="98">
        <f t="shared" si="197"/>
        <v>16.957299313275094</v>
      </c>
      <c r="C3197" s="98">
        <v>0.08</v>
      </c>
      <c r="D3197" s="2">
        <v>3195</v>
      </c>
      <c r="E3197" s="2">
        <f t="shared" si="198"/>
        <v>80</v>
      </c>
      <c r="F3197" s="2">
        <f t="shared" si="199"/>
        <v>100</v>
      </c>
      <c r="G3197" s="2">
        <f t="shared" si="200"/>
        <v>86</v>
      </c>
    </row>
    <row r="3198" spans="1:7">
      <c r="A3198" s="2">
        <v>3196</v>
      </c>
      <c r="B3198" s="98">
        <f t="shared" si="197"/>
        <v>16.959952830123083</v>
      </c>
      <c r="C3198" s="98">
        <v>0.08</v>
      </c>
      <c r="D3198" s="2">
        <v>3196</v>
      </c>
      <c r="E3198" s="2">
        <f t="shared" si="198"/>
        <v>80</v>
      </c>
      <c r="F3198" s="2">
        <f t="shared" si="199"/>
        <v>100</v>
      </c>
      <c r="G3198" s="2">
        <f t="shared" si="200"/>
        <v>86</v>
      </c>
    </row>
    <row r="3199" spans="1:7">
      <c r="A3199" s="2">
        <v>3197</v>
      </c>
      <c r="B3199" s="98">
        <f t="shared" si="197"/>
        <v>16.962605931872613</v>
      </c>
      <c r="C3199" s="98">
        <v>0.08</v>
      </c>
      <c r="D3199" s="2">
        <v>3197</v>
      </c>
      <c r="E3199" s="2">
        <f t="shared" si="198"/>
        <v>80</v>
      </c>
      <c r="F3199" s="2">
        <f t="shared" si="199"/>
        <v>100</v>
      </c>
      <c r="G3199" s="2">
        <f t="shared" si="200"/>
        <v>86</v>
      </c>
    </row>
    <row r="3200" spans="1:7">
      <c r="A3200" s="2">
        <v>3198</v>
      </c>
      <c r="B3200" s="98">
        <f t="shared" si="197"/>
        <v>16.96525861871843</v>
      </c>
      <c r="C3200" s="98">
        <v>0.08</v>
      </c>
      <c r="D3200" s="2">
        <v>3198</v>
      </c>
      <c r="E3200" s="2">
        <f t="shared" si="198"/>
        <v>80</v>
      </c>
      <c r="F3200" s="2">
        <f t="shared" si="199"/>
        <v>100</v>
      </c>
      <c r="G3200" s="2">
        <f t="shared" si="200"/>
        <v>86</v>
      </c>
    </row>
    <row r="3201" spans="1:7">
      <c r="A3201" s="2">
        <v>3199</v>
      </c>
      <c r="B3201" s="98">
        <f t="shared" si="197"/>
        <v>16.967910890855126</v>
      </c>
      <c r="C3201" s="98">
        <v>0.08</v>
      </c>
      <c r="D3201" s="2">
        <v>3199</v>
      </c>
      <c r="E3201" s="2">
        <f t="shared" si="198"/>
        <v>80</v>
      </c>
      <c r="F3201" s="2">
        <f t="shared" si="199"/>
        <v>100</v>
      </c>
      <c r="G3201" s="2">
        <f t="shared" si="200"/>
        <v>87</v>
      </c>
    </row>
    <row r="3202" spans="1:7">
      <c r="A3202" s="2">
        <v>3200</v>
      </c>
      <c r="B3202" s="98">
        <f t="shared" si="197"/>
        <v>16.970562748477139</v>
      </c>
      <c r="C3202" s="98">
        <v>0.08</v>
      </c>
      <c r="D3202" s="2">
        <v>3200</v>
      </c>
      <c r="E3202" s="2">
        <f t="shared" si="198"/>
        <v>80</v>
      </c>
      <c r="F3202" s="2">
        <f t="shared" si="199"/>
        <v>100</v>
      </c>
      <c r="G3202" s="2">
        <f t="shared" si="200"/>
        <v>87</v>
      </c>
    </row>
    <row r="3203" spans="1:7">
      <c r="A3203" s="2">
        <v>3201</v>
      </c>
      <c r="B3203" s="98">
        <f t="shared" ref="B3203:B3266" si="201">0.3*SQRT(A3203)</f>
        <v>16.973214191778762</v>
      </c>
      <c r="C3203" s="98">
        <v>0.08</v>
      </c>
      <c r="D3203" s="2">
        <v>3201</v>
      </c>
      <c r="E3203" s="2">
        <f t="shared" ref="E3203:E3266" si="202">IF(A3203&lt;0.4,15,IF(A3203&lt;3,20,IF(A3203&lt;15,25,IF(A3203&lt;43,32,IF(A3203&lt;100,40,IF(A3203&lt;450,50,IF(A3203&lt;1300,65,IF(A3203&lt;3500,80,IF(A3203&lt;12000,100)))))))))</f>
        <v>80</v>
      </c>
      <c r="F3203" s="2">
        <f t="shared" si="199"/>
        <v>100</v>
      </c>
      <c r="G3203" s="2">
        <f t="shared" si="200"/>
        <v>87</v>
      </c>
    </row>
    <row r="3204" spans="1:7">
      <c r="A3204" s="2">
        <v>3202</v>
      </c>
      <c r="B3204" s="98">
        <f t="shared" si="201"/>
        <v>16.97586522095413</v>
      </c>
      <c r="C3204" s="98">
        <v>0.08</v>
      </c>
      <c r="D3204" s="2">
        <v>3202</v>
      </c>
      <c r="E3204" s="2">
        <f t="shared" si="202"/>
        <v>80</v>
      </c>
      <c r="F3204" s="2">
        <f t="shared" ref="F3204:F3267" si="203">IF(G3204&lt;15,15,IF(G3204&lt;20,20,IF(G3204&lt;=25,25,IF(G3204&lt;=32,32,IF(G3204&lt;=40,40,IF(G3204&lt;=50,50,IF(G3204&lt;=65,65,IF(G3204&lt;=80,80,IF(G3204&lt;=100,100)))))))))</f>
        <v>100</v>
      </c>
      <c r="G3204" s="2">
        <f t="shared" si="200"/>
        <v>87</v>
      </c>
    </row>
    <row r="3205" spans="1:7">
      <c r="A3205" s="2">
        <v>3203</v>
      </c>
      <c r="B3205" s="98">
        <f t="shared" si="201"/>
        <v>16.978515836197225</v>
      </c>
      <c r="C3205" s="98">
        <v>0.08</v>
      </c>
      <c r="D3205" s="2">
        <v>3203</v>
      </c>
      <c r="E3205" s="2">
        <f t="shared" si="202"/>
        <v>80</v>
      </c>
      <c r="F3205" s="2">
        <f t="shared" si="203"/>
        <v>100</v>
      </c>
      <c r="G3205" s="2">
        <f t="shared" si="200"/>
        <v>87</v>
      </c>
    </row>
    <row r="3206" spans="1:7">
      <c r="A3206" s="2">
        <v>3204</v>
      </c>
      <c r="B3206" s="98">
        <f t="shared" si="201"/>
        <v>16.981166037701886</v>
      </c>
      <c r="C3206" s="98">
        <v>0.08</v>
      </c>
      <c r="D3206" s="2">
        <v>3204</v>
      </c>
      <c r="E3206" s="2">
        <f t="shared" si="202"/>
        <v>80</v>
      </c>
      <c r="F3206" s="2">
        <f t="shared" si="203"/>
        <v>100</v>
      </c>
      <c r="G3206" s="2">
        <f t="shared" si="200"/>
        <v>87</v>
      </c>
    </row>
    <row r="3207" spans="1:7">
      <c r="A3207" s="2">
        <v>3205</v>
      </c>
      <c r="B3207" s="98">
        <f t="shared" si="201"/>
        <v>16.983815825661793</v>
      </c>
      <c r="C3207" s="98">
        <v>0.08</v>
      </c>
      <c r="D3207" s="2">
        <v>3205</v>
      </c>
      <c r="E3207" s="2">
        <f t="shared" si="202"/>
        <v>80</v>
      </c>
      <c r="F3207" s="2">
        <f t="shared" si="203"/>
        <v>100</v>
      </c>
      <c r="G3207" s="2">
        <f t="shared" si="200"/>
        <v>87</v>
      </c>
    </row>
    <row r="3208" spans="1:7">
      <c r="A3208" s="2">
        <v>3206</v>
      </c>
      <c r="B3208" s="98">
        <f t="shared" si="201"/>
        <v>16.98646520027048</v>
      </c>
      <c r="C3208" s="98">
        <v>0.08</v>
      </c>
      <c r="D3208" s="2">
        <v>3206</v>
      </c>
      <c r="E3208" s="2">
        <f t="shared" si="202"/>
        <v>80</v>
      </c>
      <c r="F3208" s="2">
        <f t="shared" si="203"/>
        <v>100</v>
      </c>
      <c r="G3208" s="2">
        <f t="shared" si="200"/>
        <v>87</v>
      </c>
    </row>
    <row r="3209" spans="1:7">
      <c r="A3209" s="2">
        <v>3207</v>
      </c>
      <c r="B3209" s="98">
        <f t="shared" si="201"/>
        <v>16.989114161721321</v>
      </c>
      <c r="C3209" s="98">
        <v>0.08</v>
      </c>
      <c r="D3209" s="2">
        <v>3207</v>
      </c>
      <c r="E3209" s="2">
        <f t="shared" si="202"/>
        <v>80</v>
      </c>
      <c r="F3209" s="2">
        <f t="shared" si="203"/>
        <v>100</v>
      </c>
      <c r="G3209" s="2">
        <f t="shared" si="200"/>
        <v>87</v>
      </c>
    </row>
    <row r="3210" spans="1:7">
      <c r="A3210" s="2">
        <v>3208</v>
      </c>
      <c r="B3210" s="98">
        <f t="shared" si="201"/>
        <v>16.991762710207556</v>
      </c>
      <c r="C3210" s="98">
        <v>0.08</v>
      </c>
      <c r="D3210" s="2">
        <v>3208</v>
      </c>
      <c r="E3210" s="2">
        <f t="shared" si="202"/>
        <v>80</v>
      </c>
      <c r="F3210" s="2">
        <f t="shared" si="203"/>
        <v>100</v>
      </c>
      <c r="G3210" s="2">
        <f t="shared" si="200"/>
        <v>87</v>
      </c>
    </row>
    <row r="3211" spans="1:7">
      <c r="A3211" s="2">
        <v>3209</v>
      </c>
      <c r="B3211" s="98">
        <f t="shared" si="201"/>
        <v>16.994410845922257</v>
      </c>
      <c r="C3211" s="98">
        <v>0.08</v>
      </c>
      <c r="D3211" s="2">
        <v>3209</v>
      </c>
      <c r="E3211" s="2">
        <f t="shared" si="202"/>
        <v>80</v>
      </c>
      <c r="F3211" s="2">
        <f t="shared" si="203"/>
        <v>100</v>
      </c>
      <c r="G3211" s="2">
        <f t="shared" si="200"/>
        <v>87</v>
      </c>
    </row>
    <row r="3212" spans="1:7">
      <c r="A3212" s="2">
        <v>3210</v>
      </c>
      <c r="B3212" s="98">
        <f t="shared" si="201"/>
        <v>16.997058569058353</v>
      </c>
      <c r="C3212" s="98">
        <v>0.08</v>
      </c>
      <c r="D3212" s="2">
        <v>3210</v>
      </c>
      <c r="E3212" s="2">
        <f t="shared" si="202"/>
        <v>80</v>
      </c>
      <c r="F3212" s="2">
        <f t="shared" si="203"/>
        <v>100</v>
      </c>
      <c r="G3212" s="2">
        <f t="shared" si="200"/>
        <v>87</v>
      </c>
    </row>
    <row r="3213" spans="1:7">
      <c r="A3213" s="2">
        <v>3211</v>
      </c>
      <c r="B3213" s="98">
        <f t="shared" si="201"/>
        <v>16.999705879808626</v>
      </c>
      <c r="C3213" s="98">
        <v>0.08</v>
      </c>
      <c r="D3213" s="2">
        <v>3211</v>
      </c>
      <c r="E3213" s="2">
        <f t="shared" si="202"/>
        <v>80</v>
      </c>
      <c r="F3213" s="2">
        <f t="shared" si="203"/>
        <v>100</v>
      </c>
      <c r="G3213" s="2">
        <f t="shared" si="200"/>
        <v>87</v>
      </c>
    </row>
    <row r="3214" spans="1:7">
      <c r="A3214" s="2">
        <v>3212</v>
      </c>
      <c r="B3214" s="98">
        <f t="shared" si="201"/>
        <v>17.002352778365704</v>
      </c>
      <c r="C3214" s="98">
        <v>0.08</v>
      </c>
      <c r="D3214" s="2">
        <v>3212</v>
      </c>
      <c r="E3214" s="2">
        <f t="shared" si="202"/>
        <v>80</v>
      </c>
      <c r="F3214" s="2">
        <f t="shared" si="203"/>
        <v>100</v>
      </c>
      <c r="G3214" s="2">
        <f t="shared" si="200"/>
        <v>87</v>
      </c>
    </row>
    <row r="3215" spans="1:7">
      <c r="A3215" s="2">
        <v>3213</v>
      </c>
      <c r="B3215" s="98">
        <f t="shared" si="201"/>
        <v>17.004999264922066</v>
      </c>
      <c r="C3215" s="98">
        <v>0.08</v>
      </c>
      <c r="D3215" s="2">
        <v>3213</v>
      </c>
      <c r="E3215" s="2">
        <f t="shared" si="202"/>
        <v>80</v>
      </c>
      <c r="F3215" s="2">
        <f t="shared" si="203"/>
        <v>100</v>
      </c>
      <c r="G3215" s="2">
        <f t="shared" si="200"/>
        <v>87</v>
      </c>
    </row>
    <row r="3216" spans="1:7">
      <c r="A3216" s="2">
        <v>3214</v>
      </c>
      <c r="B3216" s="98">
        <f t="shared" si="201"/>
        <v>17.007645339670038</v>
      </c>
      <c r="C3216" s="98">
        <v>0.08</v>
      </c>
      <c r="D3216" s="2">
        <v>3214</v>
      </c>
      <c r="E3216" s="2">
        <f t="shared" si="202"/>
        <v>80</v>
      </c>
      <c r="F3216" s="2">
        <f t="shared" si="203"/>
        <v>100</v>
      </c>
      <c r="G3216" s="2">
        <f t="shared" si="200"/>
        <v>87</v>
      </c>
    </row>
    <row r="3217" spans="1:7">
      <c r="A3217" s="2">
        <v>3215</v>
      </c>
      <c r="B3217" s="98">
        <f t="shared" si="201"/>
        <v>17.010291002801804</v>
      </c>
      <c r="C3217" s="98">
        <v>0.08</v>
      </c>
      <c r="D3217" s="2">
        <v>3215</v>
      </c>
      <c r="E3217" s="2">
        <f t="shared" si="202"/>
        <v>80</v>
      </c>
      <c r="F3217" s="2">
        <f t="shared" si="203"/>
        <v>100</v>
      </c>
      <c r="G3217" s="2">
        <f t="shared" si="200"/>
        <v>87</v>
      </c>
    </row>
    <row r="3218" spans="1:7">
      <c r="A3218" s="2">
        <v>3216</v>
      </c>
      <c r="B3218" s="98">
        <f t="shared" si="201"/>
        <v>17.012936254509391</v>
      </c>
      <c r="C3218" s="98">
        <v>0.08</v>
      </c>
      <c r="D3218" s="2">
        <v>3216</v>
      </c>
      <c r="E3218" s="2">
        <f t="shared" si="202"/>
        <v>80</v>
      </c>
      <c r="F3218" s="2">
        <f t="shared" si="203"/>
        <v>100</v>
      </c>
      <c r="G3218" s="2">
        <f t="shared" si="200"/>
        <v>87</v>
      </c>
    </row>
    <row r="3219" spans="1:7">
      <c r="A3219" s="2">
        <v>3217</v>
      </c>
      <c r="B3219" s="98">
        <f t="shared" si="201"/>
        <v>17.015581094984679</v>
      </c>
      <c r="C3219" s="98">
        <v>0.08</v>
      </c>
      <c r="D3219" s="2">
        <v>3217</v>
      </c>
      <c r="E3219" s="2">
        <f t="shared" si="202"/>
        <v>80</v>
      </c>
      <c r="F3219" s="2">
        <f t="shared" si="203"/>
        <v>100</v>
      </c>
      <c r="G3219" s="2">
        <f t="shared" si="200"/>
        <v>87</v>
      </c>
    </row>
    <row r="3220" spans="1:7">
      <c r="A3220" s="2">
        <v>3218</v>
      </c>
      <c r="B3220" s="98">
        <f t="shared" si="201"/>
        <v>17.0182255244194</v>
      </c>
      <c r="C3220" s="98">
        <v>0.08</v>
      </c>
      <c r="D3220" s="2">
        <v>3218</v>
      </c>
      <c r="E3220" s="2">
        <f t="shared" si="202"/>
        <v>80</v>
      </c>
      <c r="F3220" s="2">
        <f t="shared" si="203"/>
        <v>100</v>
      </c>
      <c r="G3220" s="2">
        <f t="shared" si="200"/>
        <v>87</v>
      </c>
    </row>
    <row r="3221" spans="1:7">
      <c r="A3221" s="2">
        <v>3219</v>
      </c>
      <c r="B3221" s="98">
        <f t="shared" si="201"/>
        <v>17.020869543005137</v>
      </c>
      <c r="C3221" s="98">
        <v>0.08</v>
      </c>
      <c r="D3221" s="2">
        <v>3219</v>
      </c>
      <c r="E3221" s="2">
        <f t="shared" si="202"/>
        <v>80</v>
      </c>
      <c r="F3221" s="2">
        <f t="shared" si="203"/>
        <v>100</v>
      </c>
      <c r="G3221" s="2">
        <f t="shared" si="200"/>
        <v>87</v>
      </c>
    </row>
    <row r="3222" spans="1:7">
      <c r="A3222" s="2">
        <v>3220</v>
      </c>
      <c r="B3222" s="98">
        <f t="shared" si="201"/>
        <v>17.023513150933329</v>
      </c>
      <c r="C3222" s="98">
        <v>0.08</v>
      </c>
      <c r="D3222" s="2">
        <v>3220</v>
      </c>
      <c r="E3222" s="2">
        <f t="shared" si="202"/>
        <v>80</v>
      </c>
      <c r="F3222" s="2">
        <f t="shared" si="203"/>
        <v>100</v>
      </c>
      <c r="G3222" s="2">
        <f t="shared" si="200"/>
        <v>87</v>
      </c>
    </row>
    <row r="3223" spans="1:7">
      <c r="A3223" s="2">
        <v>3221</v>
      </c>
      <c r="B3223" s="98">
        <f t="shared" si="201"/>
        <v>17.026156348395254</v>
      </c>
      <c r="C3223" s="98">
        <v>0.08</v>
      </c>
      <c r="D3223" s="2">
        <v>3221</v>
      </c>
      <c r="E3223" s="2">
        <f t="shared" si="202"/>
        <v>80</v>
      </c>
      <c r="F3223" s="2">
        <f t="shared" si="203"/>
        <v>100</v>
      </c>
      <c r="G3223" s="2">
        <f t="shared" si="200"/>
        <v>87</v>
      </c>
    </row>
    <row r="3224" spans="1:7">
      <c r="A3224" s="2">
        <v>3222</v>
      </c>
      <c r="B3224" s="98">
        <f t="shared" si="201"/>
        <v>17.028799135582052</v>
      </c>
      <c r="C3224" s="98">
        <v>0.08</v>
      </c>
      <c r="D3224" s="2">
        <v>3222</v>
      </c>
      <c r="E3224" s="2">
        <f t="shared" si="202"/>
        <v>80</v>
      </c>
      <c r="F3224" s="2">
        <f t="shared" si="203"/>
        <v>100</v>
      </c>
      <c r="G3224" s="2">
        <f t="shared" si="200"/>
        <v>87</v>
      </c>
    </row>
    <row r="3225" spans="1:7">
      <c r="A3225" s="2">
        <v>3223</v>
      </c>
      <c r="B3225" s="98">
        <f t="shared" si="201"/>
        <v>17.031441512684708</v>
      </c>
      <c r="C3225" s="98">
        <v>0.08</v>
      </c>
      <c r="D3225" s="2">
        <v>3223</v>
      </c>
      <c r="E3225" s="2">
        <f t="shared" si="202"/>
        <v>80</v>
      </c>
      <c r="F3225" s="2">
        <f t="shared" si="203"/>
        <v>100</v>
      </c>
      <c r="G3225" s="2">
        <f t="shared" si="200"/>
        <v>87</v>
      </c>
    </row>
    <row r="3226" spans="1:7">
      <c r="A3226" s="2">
        <v>3224</v>
      </c>
      <c r="B3226" s="98">
        <f t="shared" si="201"/>
        <v>17.034083479894068</v>
      </c>
      <c r="C3226" s="98">
        <v>0.08</v>
      </c>
      <c r="D3226" s="2">
        <v>3224</v>
      </c>
      <c r="E3226" s="2">
        <f t="shared" si="202"/>
        <v>80</v>
      </c>
      <c r="F3226" s="2">
        <f t="shared" si="203"/>
        <v>100</v>
      </c>
      <c r="G3226" s="2">
        <f t="shared" si="200"/>
        <v>87</v>
      </c>
    </row>
    <row r="3227" spans="1:7">
      <c r="A3227" s="2">
        <v>3225</v>
      </c>
      <c r="B3227" s="98">
        <f t="shared" si="201"/>
        <v>17.036725037400821</v>
      </c>
      <c r="C3227" s="98">
        <v>0.08</v>
      </c>
      <c r="D3227" s="2">
        <v>3225</v>
      </c>
      <c r="E3227" s="2">
        <f t="shared" si="202"/>
        <v>80</v>
      </c>
      <c r="F3227" s="2">
        <f t="shared" si="203"/>
        <v>100</v>
      </c>
      <c r="G3227" s="2">
        <f t="shared" si="200"/>
        <v>87</v>
      </c>
    </row>
    <row r="3228" spans="1:7">
      <c r="A3228" s="2">
        <v>3226</v>
      </c>
      <c r="B3228" s="98">
        <f t="shared" si="201"/>
        <v>17.039366185395512</v>
      </c>
      <c r="C3228" s="98">
        <v>0.08</v>
      </c>
      <c r="D3228" s="2">
        <v>3226</v>
      </c>
      <c r="E3228" s="2">
        <f t="shared" si="202"/>
        <v>80</v>
      </c>
      <c r="F3228" s="2">
        <f t="shared" si="203"/>
        <v>100</v>
      </c>
      <c r="G3228" s="2">
        <f t="shared" si="200"/>
        <v>87</v>
      </c>
    </row>
    <row r="3229" spans="1:7">
      <c r="A3229" s="2">
        <v>3227</v>
      </c>
      <c r="B3229" s="98">
        <f t="shared" si="201"/>
        <v>17.042006924068538</v>
      </c>
      <c r="C3229" s="98">
        <v>0.08</v>
      </c>
      <c r="D3229" s="2">
        <v>3227</v>
      </c>
      <c r="E3229" s="2">
        <f t="shared" si="202"/>
        <v>80</v>
      </c>
      <c r="F3229" s="2">
        <f t="shared" si="203"/>
        <v>100</v>
      </c>
      <c r="G3229" s="2">
        <f t="shared" si="200"/>
        <v>87</v>
      </c>
    </row>
    <row r="3230" spans="1:7">
      <c r="A3230" s="2">
        <v>3228</v>
      </c>
      <c r="B3230" s="98">
        <f t="shared" si="201"/>
        <v>17.044647253610147</v>
      </c>
      <c r="C3230" s="98">
        <v>0.08</v>
      </c>
      <c r="D3230" s="2">
        <v>3228</v>
      </c>
      <c r="E3230" s="2">
        <f t="shared" si="202"/>
        <v>80</v>
      </c>
      <c r="F3230" s="2">
        <f t="shared" si="203"/>
        <v>100</v>
      </c>
      <c r="G3230" s="2">
        <f t="shared" si="200"/>
        <v>87</v>
      </c>
    </row>
    <row r="3231" spans="1:7">
      <c r="A3231" s="2">
        <v>3229</v>
      </c>
      <c r="B3231" s="98">
        <f t="shared" si="201"/>
        <v>17.047287174210446</v>
      </c>
      <c r="C3231" s="98">
        <v>0.08</v>
      </c>
      <c r="D3231" s="2">
        <v>3229</v>
      </c>
      <c r="E3231" s="2">
        <f t="shared" si="202"/>
        <v>80</v>
      </c>
      <c r="F3231" s="2">
        <f t="shared" si="203"/>
        <v>100</v>
      </c>
      <c r="G3231" s="2">
        <f t="shared" si="200"/>
        <v>87</v>
      </c>
    </row>
    <row r="3232" spans="1:7">
      <c r="A3232" s="2">
        <v>3230</v>
      </c>
      <c r="B3232" s="98">
        <f t="shared" si="201"/>
        <v>17.049926686059386</v>
      </c>
      <c r="C3232" s="98">
        <v>0.08</v>
      </c>
      <c r="D3232" s="2">
        <v>3230</v>
      </c>
      <c r="E3232" s="2">
        <f t="shared" si="202"/>
        <v>80</v>
      </c>
      <c r="F3232" s="2">
        <f t="shared" si="203"/>
        <v>100</v>
      </c>
      <c r="G3232" s="2">
        <f t="shared" si="200"/>
        <v>87</v>
      </c>
    </row>
    <row r="3233" spans="1:7">
      <c r="A3233" s="2">
        <v>3231</v>
      </c>
      <c r="B3233" s="98">
        <f t="shared" si="201"/>
        <v>17.052565789346776</v>
      </c>
      <c r="C3233" s="98">
        <v>0.08</v>
      </c>
      <c r="D3233" s="2">
        <v>3231</v>
      </c>
      <c r="E3233" s="2">
        <f t="shared" si="202"/>
        <v>80</v>
      </c>
      <c r="F3233" s="2">
        <f t="shared" si="203"/>
        <v>100</v>
      </c>
      <c r="G3233" s="2">
        <f t="shared" si="200"/>
        <v>87</v>
      </c>
    </row>
    <row r="3234" spans="1:7">
      <c r="A3234" s="2">
        <v>3232</v>
      </c>
      <c r="B3234" s="98">
        <f t="shared" si="201"/>
        <v>17.055204484262273</v>
      </c>
      <c r="C3234" s="98">
        <v>0.08</v>
      </c>
      <c r="D3234" s="2">
        <v>3232</v>
      </c>
      <c r="E3234" s="2">
        <f t="shared" si="202"/>
        <v>80</v>
      </c>
      <c r="F3234" s="2">
        <f t="shared" si="203"/>
        <v>100</v>
      </c>
      <c r="G3234" s="2">
        <f t="shared" si="200"/>
        <v>87</v>
      </c>
    </row>
    <row r="3235" spans="1:7">
      <c r="A3235" s="2">
        <v>3233</v>
      </c>
      <c r="B3235" s="98">
        <f t="shared" si="201"/>
        <v>17.0578427709954</v>
      </c>
      <c r="C3235" s="98">
        <v>0.08</v>
      </c>
      <c r="D3235" s="2">
        <v>3233</v>
      </c>
      <c r="E3235" s="2">
        <f t="shared" si="202"/>
        <v>80</v>
      </c>
      <c r="F3235" s="2">
        <f t="shared" si="203"/>
        <v>100</v>
      </c>
      <c r="G3235" s="2">
        <f t="shared" si="200"/>
        <v>87</v>
      </c>
    </row>
    <row r="3236" spans="1:7">
      <c r="A3236" s="2">
        <v>3234</v>
      </c>
      <c r="B3236" s="98">
        <f t="shared" si="201"/>
        <v>17.060480649735517</v>
      </c>
      <c r="C3236" s="98">
        <v>0.08</v>
      </c>
      <c r="D3236" s="2">
        <v>3234</v>
      </c>
      <c r="E3236" s="2">
        <f t="shared" si="202"/>
        <v>80</v>
      </c>
      <c r="F3236" s="2">
        <f t="shared" si="203"/>
        <v>100</v>
      </c>
      <c r="G3236" s="2">
        <f t="shared" si="200"/>
        <v>87</v>
      </c>
    </row>
    <row r="3237" spans="1:7">
      <c r="A3237" s="2">
        <v>3235</v>
      </c>
      <c r="B3237" s="98">
        <f t="shared" si="201"/>
        <v>17.063118120671849</v>
      </c>
      <c r="C3237" s="98">
        <v>0.08</v>
      </c>
      <c r="D3237" s="2">
        <v>3235</v>
      </c>
      <c r="E3237" s="2">
        <f t="shared" si="202"/>
        <v>80</v>
      </c>
      <c r="F3237" s="2">
        <f t="shared" si="203"/>
        <v>100</v>
      </c>
      <c r="G3237" s="2">
        <f t="shared" si="200"/>
        <v>87</v>
      </c>
    </row>
    <row r="3238" spans="1:7">
      <c r="A3238" s="2">
        <v>3236</v>
      </c>
      <c r="B3238" s="98">
        <f t="shared" si="201"/>
        <v>17.06575518399347</v>
      </c>
      <c r="C3238" s="98">
        <v>0.08</v>
      </c>
      <c r="D3238" s="2">
        <v>3236</v>
      </c>
      <c r="E3238" s="2">
        <f t="shared" si="202"/>
        <v>80</v>
      </c>
      <c r="F3238" s="2">
        <f t="shared" si="203"/>
        <v>100</v>
      </c>
      <c r="G3238" s="2">
        <f t="shared" si="200"/>
        <v>87</v>
      </c>
    </row>
    <row r="3239" spans="1:7">
      <c r="A3239" s="2">
        <v>3237</v>
      </c>
      <c r="B3239" s="98">
        <f t="shared" si="201"/>
        <v>17.068391839889312</v>
      </c>
      <c r="C3239" s="98">
        <v>0.08</v>
      </c>
      <c r="D3239" s="2">
        <v>3237</v>
      </c>
      <c r="E3239" s="2">
        <f t="shared" si="202"/>
        <v>80</v>
      </c>
      <c r="F3239" s="2">
        <f t="shared" si="203"/>
        <v>100</v>
      </c>
      <c r="G3239" s="2">
        <f t="shared" si="200"/>
        <v>87</v>
      </c>
    </row>
    <row r="3240" spans="1:7">
      <c r="A3240" s="2">
        <v>3238</v>
      </c>
      <c r="B3240" s="98">
        <f t="shared" si="201"/>
        <v>17.071028088548154</v>
      </c>
      <c r="C3240" s="98">
        <v>0.08</v>
      </c>
      <c r="D3240" s="2">
        <v>3238</v>
      </c>
      <c r="E3240" s="2">
        <f t="shared" si="202"/>
        <v>80</v>
      </c>
      <c r="F3240" s="2">
        <f t="shared" si="203"/>
        <v>100</v>
      </c>
      <c r="G3240" s="2">
        <f t="shared" si="200"/>
        <v>87</v>
      </c>
    </row>
    <row r="3241" spans="1:7">
      <c r="A3241" s="2">
        <v>3239</v>
      </c>
      <c r="B3241" s="98">
        <f t="shared" si="201"/>
        <v>17.073663930158634</v>
      </c>
      <c r="C3241" s="98">
        <v>0.08</v>
      </c>
      <c r="D3241" s="2">
        <v>3239</v>
      </c>
      <c r="E3241" s="2">
        <f t="shared" si="202"/>
        <v>80</v>
      </c>
      <c r="F3241" s="2">
        <f t="shared" si="203"/>
        <v>100</v>
      </c>
      <c r="G3241" s="2">
        <f t="shared" si="200"/>
        <v>87</v>
      </c>
    </row>
    <row r="3242" spans="1:7">
      <c r="A3242" s="2">
        <v>3240</v>
      </c>
      <c r="B3242" s="98">
        <f t="shared" si="201"/>
        <v>17.076299364909246</v>
      </c>
      <c r="C3242" s="98">
        <v>0.08</v>
      </c>
      <c r="D3242" s="2">
        <v>3240</v>
      </c>
      <c r="E3242" s="2">
        <f t="shared" si="202"/>
        <v>80</v>
      </c>
      <c r="F3242" s="2">
        <f t="shared" si="203"/>
        <v>100</v>
      </c>
      <c r="G3242" s="2">
        <f t="shared" si="200"/>
        <v>87</v>
      </c>
    </row>
    <row r="3243" spans="1:7">
      <c r="A3243" s="2">
        <v>3241</v>
      </c>
      <c r="B3243" s="98">
        <f t="shared" si="201"/>
        <v>17.078934392988341</v>
      </c>
      <c r="C3243" s="98">
        <v>0.08</v>
      </c>
      <c r="D3243" s="2">
        <v>3241</v>
      </c>
      <c r="E3243" s="2">
        <f t="shared" si="202"/>
        <v>80</v>
      </c>
      <c r="F3243" s="2">
        <f t="shared" si="203"/>
        <v>100</v>
      </c>
      <c r="G3243" s="2">
        <f t="shared" ref="G3243:G3306" si="204">ROUNDUP(1000*((B3243/1000)/(55.934*C3243^0.571))^(1/2.714),0)</f>
        <v>87</v>
      </c>
    </row>
    <row r="3244" spans="1:7">
      <c r="A3244" s="2">
        <v>3242</v>
      </c>
      <c r="B3244" s="98">
        <f t="shared" si="201"/>
        <v>17.081569014584108</v>
      </c>
      <c r="C3244" s="98">
        <v>0.08</v>
      </c>
      <c r="D3244" s="2">
        <v>3242</v>
      </c>
      <c r="E3244" s="2">
        <f t="shared" si="202"/>
        <v>80</v>
      </c>
      <c r="F3244" s="2">
        <f t="shared" si="203"/>
        <v>100</v>
      </c>
      <c r="G3244" s="2">
        <f t="shared" si="204"/>
        <v>87</v>
      </c>
    </row>
    <row r="3245" spans="1:7">
      <c r="A3245" s="2">
        <v>3243</v>
      </c>
      <c r="B3245" s="98">
        <f t="shared" si="201"/>
        <v>17.084203229884618</v>
      </c>
      <c r="C3245" s="98">
        <v>0.08</v>
      </c>
      <c r="D3245" s="2">
        <v>3243</v>
      </c>
      <c r="E3245" s="2">
        <f t="shared" si="202"/>
        <v>80</v>
      </c>
      <c r="F3245" s="2">
        <f t="shared" si="203"/>
        <v>100</v>
      </c>
      <c r="G3245" s="2">
        <f t="shared" si="204"/>
        <v>87</v>
      </c>
    </row>
    <row r="3246" spans="1:7">
      <c r="A3246" s="2">
        <v>3244</v>
      </c>
      <c r="B3246" s="98">
        <f t="shared" si="201"/>
        <v>17.086837039077771</v>
      </c>
      <c r="C3246" s="98">
        <v>0.08</v>
      </c>
      <c r="D3246" s="2">
        <v>3244</v>
      </c>
      <c r="E3246" s="2">
        <f t="shared" si="202"/>
        <v>80</v>
      </c>
      <c r="F3246" s="2">
        <f t="shared" si="203"/>
        <v>100</v>
      </c>
      <c r="G3246" s="2">
        <f t="shared" si="204"/>
        <v>87</v>
      </c>
    </row>
    <row r="3247" spans="1:7">
      <c r="A3247" s="2">
        <v>3245</v>
      </c>
      <c r="B3247" s="98">
        <f t="shared" si="201"/>
        <v>17.089470442351338</v>
      </c>
      <c r="C3247" s="98">
        <v>0.08</v>
      </c>
      <c r="D3247" s="2">
        <v>3245</v>
      </c>
      <c r="E3247" s="2">
        <f t="shared" si="202"/>
        <v>80</v>
      </c>
      <c r="F3247" s="2">
        <f t="shared" si="203"/>
        <v>100</v>
      </c>
      <c r="G3247" s="2">
        <f t="shared" si="204"/>
        <v>87</v>
      </c>
    </row>
    <row r="3248" spans="1:7">
      <c r="A3248" s="2">
        <v>3246</v>
      </c>
      <c r="B3248" s="98">
        <f t="shared" si="201"/>
        <v>17.092103439892938</v>
      </c>
      <c r="C3248" s="98">
        <v>0.08</v>
      </c>
      <c r="D3248" s="2">
        <v>3246</v>
      </c>
      <c r="E3248" s="2">
        <f t="shared" si="202"/>
        <v>80</v>
      </c>
      <c r="F3248" s="2">
        <f t="shared" si="203"/>
        <v>100</v>
      </c>
      <c r="G3248" s="2">
        <f t="shared" si="204"/>
        <v>87</v>
      </c>
    </row>
    <row r="3249" spans="1:7">
      <c r="A3249" s="2">
        <v>3247</v>
      </c>
      <c r="B3249" s="98">
        <f t="shared" si="201"/>
        <v>17.094736031890051</v>
      </c>
      <c r="C3249" s="98">
        <v>0.08</v>
      </c>
      <c r="D3249" s="2">
        <v>3247</v>
      </c>
      <c r="E3249" s="2">
        <f t="shared" si="202"/>
        <v>80</v>
      </c>
      <c r="F3249" s="2">
        <f t="shared" si="203"/>
        <v>100</v>
      </c>
      <c r="G3249" s="2">
        <f t="shared" si="204"/>
        <v>87</v>
      </c>
    </row>
    <row r="3250" spans="1:7">
      <c r="A3250" s="2">
        <v>3248</v>
      </c>
      <c r="B3250" s="98">
        <f t="shared" si="201"/>
        <v>17.097368218530008</v>
      </c>
      <c r="C3250" s="98">
        <v>0.08</v>
      </c>
      <c r="D3250" s="2">
        <v>3248</v>
      </c>
      <c r="E3250" s="2">
        <f t="shared" si="202"/>
        <v>80</v>
      </c>
      <c r="F3250" s="2">
        <f t="shared" si="203"/>
        <v>100</v>
      </c>
      <c r="G3250" s="2">
        <f t="shared" si="204"/>
        <v>87</v>
      </c>
    </row>
    <row r="3251" spans="1:7">
      <c r="A3251" s="2">
        <v>3249</v>
      </c>
      <c r="B3251" s="98">
        <f t="shared" si="201"/>
        <v>17.099999999999998</v>
      </c>
      <c r="C3251" s="98">
        <v>0.08</v>
      </c>
      <c r="D3251" s="2">
        <v>3249</v>
      </c>
      <c r="E3251" s="2">
        <f t="shared" si="202"/>
        <v>80</v>
      </c>
      <c r="F3251" s="2">
        <f t="shared" si="203"/>
        <v>100</v>
      </c>
      <c r="G3251" s="2">
        <f t="shared" si="204"/>
        <v>87</v>
      </c>
    </row>
    <row r="3252" spans="1:7">
      <c r="A3252" s="2">
        <v>3250</v>
      </c>
      <c r="B3252" s="98">
        <f t="shared" si="201"/>
        <v>17.102631376487068</v>
      </c>
      <c r="C3252" s="98">
        <v>0.08</v>
      </c>
      <c r="D3252" s="2">
        <v>3250</v>
      </c>
      <c r="E3252" s="2">
        <f t="shared" si="202"/>
        <v>80</v>
      </c>
      <c r="F3252" s="2">
        <f t="shared" si="203"/>
        <v>100</v>
      </c>
      <c r="G3252" s="2">
        <f t="shared" si="204"/>
        <v>87</v>
      </c>
    </row>
    <row r="3253" spans="1:7">
      <c r="A3253" s="2">
        <v>3251</v>
      </c>
      <c r="B3253" s="98">
        <f t="shared" si="201"/>
        <v>17.105262348178119</v>
      </c>
      <c r="C3253" s="98">
        <v>0.08</v>
      </c>
      <c r="D3253" s="2">
        <v>3251</v>
      </c>
      <c r="E3253" s="2">
        <f t="shared" si="202"/>
        <v>80</v>
      </c>
      <c r="F3253" s="2">
        <f t="shared" si="203"/>
        <v>100</v>
      </c>
      <c r="G3253" s="2">
        <f t="shared" si="204"/>
        <v>87</v>
      </c>
    </row>
    <row r="3254" spans="1:7">
      <c r="A3254" s="2">
        <v>3252</v>
      </c>
      <c r="B3254" s="98">
        <f t="shared" si="201"/>
        <v>17.107892915259903</v>
      </c>
      <c r="C3254" s="98">
        <v>0.08</v>
      </c>
      <c r="D3254" s="2">
        <v>3252</v>
      </c>
      <c r="E3254" s="2">
        <f t="shared" si="202"/>
        <v>80</v>
      </c>
      <c r="F3254" s="2">
        <f t="shared" si="203"/>
        <v>100</v>
      </c>
      <c r="G3254" s="2">
        <f t="shared" si="204"/>
        <v>87</v>
      </c>
    </row>
    <row r="3255" spans="1:7">
      <c r="A3255" s="2">
        <v>3253</v>
      </c>
      <c r="B3255" s="98">
        <f t="shared" si="201"/>
        <v>17.110523077919037</v>
      </c>
      <c r="C3255" s="98">
        <v>0.08</v>
      </c>
      <c r="D3255" s="2">
        <v>3253</v>
      </c>
      <c r="E3255" s="2">
        <f t="shared" si="202"/>
        <v>80</v>
      </c>
      <c r="F3255" s="2">
        <f t="shared" si="203"/>
        <v>100</v>
      </c>
      <c r="G3255" s="2">
        <f t="shared" si="204"/>
        <v>87</v>
      </c>
    </row>
    <row r="3256" spans="1:7">
      <c r="A3256" s="2">
        <v>3254</v>
      </c>
      <c r="B3256" s="98">
        <f t="shared" si="201"/>
        <v>17.113152836341992</v>
      </c>
      <c r="C3256" s="98">
        <v>0.08</v>
      </c>
      <c r="D3256" s="2">
        <v>3254</v>
      </c>
      <c r="E3256" s="2">
        <f t="shared" si="202"/>
        <v>80</v>
      </c>
      <c r="F3256" s="2">
        <f t="shared" si="203"/>
        <v>100</v>
      </c>
      <c r="G3256" s="2">
        <f t="shared" si="204"/>
        <v>87</v>
      </c>
    </row>
    <row r="3257" spans="1:7">
      <c r="A3257" s="2">
        <v>3255</v>
      </c>
      <c r="B3257" s="98">
        <f t="shared" si="201"/>
        <v>17.115782190715095</v>
      </c>
      <c r="C3257" s="98">
        <v>0.08</v>
      </c>
      <c r="D3257" s="2">
        <v>3255</v>
      </c>
      <c r="E3257" s="2">
        <f t="shared" si="202"/>
        <v>80</v>
      </c>
      <c r="F3257" s="2">
        <f t="shared" si="203"/>
        <v>100</v>
      </c>
      <c r="G3257" s="2">
        <f t="shared" si="204"/>
        <v>87</v>
      </c>
    </row>
    <row r="3258" spans="1:7">
      <c r="A3258" s="2">
        <v>3256</v>
      </c>
      <c r="B3258" s="98">
        <f t="shared" si="201"/>
        <v>17.118411141224527</v>
      </c>
      <c r="C3258" s="98">
        <v>0.08</v>
      </c>
      <c r="D3258" s="2">
        <v>3256</v>
      </c>
      <c r="E3258" s="2">
        <f t="shared" si="202"/>
        <v>80</v>
      </c>
      <c r="F3258" s="2">
        <f t="shared" si="203"/>
        <v>100</v>
      </c>
      <c r="G3258" s="2">
        <f t="shared" si="204"/>
        <v>87</v>
      </c>
    </row>
    <row r="3259" spans="1:7">
      <c r="A3259" s="2">
        <v>3257</v>
      </c>
      <c r="B3259" s="98">
        <f t="shared" si="201"/>
        <v>17.121039688056328</v>
      </c>
      <c r="C3259" s="98">
        <v>0.08</v>
      </c>
      <c r="D3259" s="2">
        <v>3257</v>
      </c>
      <c r="E3259" s="2">
        <f t="shared" si="202"/>
        <v>80</v>
      </c>
      <c r="F3259" s="2">
        <f t="shared" si="203"/>
        <v>100</v>
      </c>
      <c r="G3259" s="2">
        <f t="shared" si="204"/>
        <v>87</v>
      </c>
    </row>
    <row r="3260" spans="1:7">
      <c r="A3260" s="2">
        <v>3258</v>
      </c>
      <c r="B3260" s="98">
        <f t="shared" si="201"/>
        <v>17.123667831396403</v>
      </c>
      <c r="C3260" s="98">
        <v>0.08</v>
      </c>
      <c r="D3260" s="2">
        <v>3258</v>
      </c>
      <c r="E3260" s="2">
        <f t="shared" si="202"/>
        <v>80</v>
      </c>
      <c r="F3260" s="2">
        <f t="shared" si="203"/>
        <v>100</v>
      </c>
      <c r="G3260" s="2">
        <f t="shared" si="204"/>
        <v>87</v>
      </c>
    </row>
    <row r="3261" spans="1:7">
      <c r="A3261" s="2">
        <v>3259</v>
      </c>
      <c r="B3261" s="98">
        <f t="shared" si="201"/>
        <v>17.1262955714305</v>
      </c>
      <c r="C3261" s="98">
        <v>0.08</v>
      </c>
      <c r="D3261" s="2">
        <v>3259</v>
      </c>
      <c r="E3261" s="2">
        <f t="shared" si="202"/>
        <v>80</v>
      </c>
      <c r="F3261" s="2">
        <f t="shared" si="203"/>
        <v>100</v>
      </c>
      <c r="G3261" s="2">
        <f t="shared" si="204"/>
        <v>87</v>
      </c>
    </row>
    <row r="3262" spans="1:7">
      <c r="A3262" s="2">
        <v>3260</v>
      </c>
      <c r="B3262" s="98">
        <f t="shared" si="201"/>
        <v>17.128922908344236</v>
      </c>
      <c r="C3262" s="98">
        <v>0.08</v>
      </c>
      <c r="D3262" s="2">
        <v>3260</v>
      </c>
      <c r="E3262" s="2">
        <f t="shared" si="202"/>
        <v>80</v>
      </c>
      <c r="F3262" s="2">
        <f t="shared" si="203"/>
        <v>100</v>
      </c>
      <c r="G3262" s="2">
        <f t="shared" si="204"/>
        <v>87</v>
      </c>
    </row>
    <row r="3263" spans="1:7">
      <c r="A3263" s="2">
        <v>3261</v>
      </c>
      <c r="B3263" s="98">
        <f t="shared" si="201"/>
        <v>17.131549842323079</v>
      </c>
      <c r="C3263" s="98">
        <v>0.08</v>
      </c>
      <c r="D3263" s="2">
        <v>3261</v>
      </c>
      <c r="E3263" s="2">
        <f t="shared" si="202"/>
        <v>80</v>
      </c>
      <c r="F3263" s="2">
        <f t="shared" si="203"/>
        <v>100</v>
      </c>
      <c r="G3263" s="2">
        <f t="shared" si="204"/>
        <v>87</v>
      </c>
    </row>
    <row r="3264" spans="1:7">
      <c r="A3264" s="2">
        <v>3262</v>
      </c>
      <c r="B3264" s="98">
        <f t="shared" si="201"/>
        <v>17.134176373552364</v>
      </c>
      <c r="C3264" s="98">
        <v>0.08</v>
      </c>
      <c r="D3264" s="2">
        <v>3262</v>
      </c>
      <c r="E3264" s="2">
        <f t="shared" si="202"/>
        <v>80</v>
      </c>
      <c r="F3264" s="2">
        <f t="shared" si="203"/>
        <v>100</v>
      </c>
      <c r="G3264" s="2">
        <f t="shared" si="204"/>
        <v>87</v>
      </c>
    </row>
    <row r="3265" spans="1:7">
      <c r="A3265" s="2">
        <v>3263</v>
      </c>
      <c r="B3265" s="98">
        <f t="shared" si="201"/>
        <v>17.136802502217265</v>
      </c>
      <c r="C3265" s="98">
        <v>0.08</v>
      </c>
      <c r="D3265" s="2">
        <v>3263</v>
      </c>
      <c r="E3265" s="2">
        <f t="shared" si="202"/>
        <v>80</v>
      </c>
      <c r="F3265" s="2">
        <f t="shared" si="203"/>
        <v>100</v>
      </c>
      <c r="G3265" s="2">
        <f t="shared" si="204"/>
        <v>87</v>
      </c>
    </row>
    <row r="3266" spans="1:7">
      <c r="A3266" s="2">
        <v>3264</v>
      </c>
      <c r="B3266" s="98">
        <f t="shared" si="201"/>
        <v>17.13942822850284</v>
      </c>
      <c r="C3266" s="98">
        <v>0.08</v>
      </c>
      <c r="D3266" s="2">
        <v>3264</v>
      </c>
      <c r="E3266" s="2">
        <f t="shared" si="202"/>
        <v>80</v>
      </c>
      <c r="F3266" s="2">
        <f t="shared" si="203"/>
        <v>100</v>
      </c>
      <c r="G3266" s="2">
        <f t="shared" si="204"/>
        <v>87</v>
      </c>
    </row>
    <row r="3267" spans="1:7">
      <c r="A3267" s="2">
        <v>3265</v>
      </c>
      <c r="B3267" s="98">
        <f t="shared" ref="B3267:B3330" si="205">0.3*SQRT(A3267)</f>
        <v>17.142053552593982</v>
      </c>
      <c r="C3267" s="98">
        <v>0.08</v>
      </c>
      <c r="D3267" s="2">
        <v>3265</v>
      </c>
      <c r="E3267" s="2">
        <f t="shared" ref="E3267:E3330" si="206">IF(A3267&lt;0.4,15,IF(A3267&lt;3,20,IF(A3267&lt;15,25,IF(A3267&lt;43,32,IF(A3267&lt;100,40,IF(A3267&lt;450,50,IF(A3267&lt;1300,65,IF(A3267&lt;3500,80,IF(A3267&lt;12000,100)))))))))</f>
        <v>80</v>
      </c>
      <c r="F3267" s="2">
        <f t="shared" si="203"/>
        <v>100</v>
      </c>
      <c r="G3267" s="2">
        <f t="shared" si="204"/>
        <v>87</v>
      </c>
    </row>
    <row r="3268" spans="1:7">
      <c r="A3268" s="2">
        <v>3266</v>
      </c>
      <c r="B3268" s="98">
        <f t="shared" si="205"/>
        <v>17.144678474675459</v>
      </c>
      <c r="C3268" s="98">
        <v>0.08</v>
      </c>
      <c r="D3268" s="2">
        <v>3266</v>
      </c>
      <c r="E3268" s="2">
        <f t="shared" si="206"/>
        <v>80</v>
      </c>
      <c r="F3268" s="2">
        <f t="shared" ref="F3268:F3331" si="207">IF(G3268&lt;15,15,IF(G3268&lt;20,20,IF(G3268&lt;=25,25,IF(G3268&lt;=32,32,IF(G3268&lt;=40,40,IF(G3268&lt;=50,50,IF(G3268&lt;=65,65,IF(G3268&lt;=80,80,IF(G3268&lt;=100,100)))))))))</f>
        <v>100</v>
      </c>
      <c r="G3268" s="2">
        <f t="shared" si="204"/>
        <v>87</v>
      </c>
    </row>
    <row r="3269" spans="1:7">
      <c r="A3269" s="2">
        <v>3267</v>
      </c>
      <c r="B3269" s="98">
        <f t="shared" si="205"/>
        <v>17.147302994931884</v>
      </c>
      <c r="C3269" s="98">
        <v>0.08</v>
      </c>
      <c r="D3269" s="2">
        <v>3267</v>
      </c>
      <c r="E3269" s="2">
        <f t="shared" si="206"/>
        <v>80</v>
      </c>
      <c r="F3269" s="2">
        <f t="shared" si="207"/>
        <v>100</v>
      </c>
      <c r="G3269" s="2">
        <f t="shared" si="204"/>
        <v>87</v>
      </c>
    </row>
    <row r="3270" spans="1:7">
      <c r="A3270" s="2">
        <v>3268</v>
      </c>
      <c r="B3270" s="98">
        <f t="shared" si="205"/>
        <v>17.14992711354774</v>
      </c>
      <c r="C3270" s="98">
        <v>0.08</v>
      </c>
      <c r="D3270" s="2">
        <v>3268</v>
      </c>
      <c r="E3270" s="2">
        <f t="shared" si="206"/>
        <v>80</v>
      </c>
      <c r="F3270" s="2">
        <f t="shared" si="207"/>
        <v>100</v>
      </c>
      <c r="G3270" s="2">
        <f t="shared" si="204"/>
        <v>87</v>
      </c>
    </row>
    <row r="3271" spans="1:7">
      <c r="A3271" s="2">
        <v>3269</v>
      </c>
      <c r="B3271" s="98">
        <f t="shared" si="205"/>
        <v>17.152550830707366</v>
      </c>
      <c r="C3271" s="98">
        <v>0.08</v>
      </c>
      <c r="D3271" s="2">
        <v>3269</v>
      </c>
      <c r="E3271" s="2">
        <f t="shared" si="206"/>
        <v>80</v>
      </c>
      <c r="F3271" s="2">
        <f t="shared" si="207"/>
        <v>100</v>
      </c>
      <c r="G3271" s="2">
        <f t="shared" si="204"/>
        <v>87</v>
      </c>
    </row>
    <row r="3272" spans="1:7">
      <c r="A3272" s="2">
        <v>3270</v>
      </c>
      <c r="B3272" s="98">
        <f t="shared" si="205"/>
        <v>17.155174146594955</v>
      </c>
      <c r="C3272" s="98">
        <v>0.08</v>
      </c>
      <c r="D3272" s="2">
        <v>3270</v>
      </c>
      <c r="E3272" s="2">
        <f t="shared" si="206"/>
        <v>80</v>
      </c>
      <c r="F3272" s="2">
        <f t="shared" si="207"/>
        <v>100</v>
      </c>
      <c r="G3272" s="2">
        <f t="shared" si="204"/>
        <v>87</v>
      </c>
    </row>
    <row r="3273" spans="1:7">
      <c r="A3273" s="2">
        <v>3271</v>
      </c>
      <c r="B3273" s="98">
        <f t="shared" si="205"/>
        <v>17.157797061394565</v>
      </c>
      <c r="C3273" s="98">
        <v>0.08</v>
      </c>
      <c r="D3273" s="2">
        <v>3271</v>
      </c>
      <c r="E3273" s="2">
        <f t="shared" si="206"/>
        <v>80</v>
      </c>
      <c r="F3273" s="2">
        <f t="shared" si="207"/>
        <v>100</v>
      </c>
      <c r="G3273" s="2">
        <f t="shared" si="204"/>
        <v>87</v>
      </c>
    </row>
    <row r="3274" spans="1:7">
      <c r="A3274" s="2">
        <v>3272</v>
      </c>
      <c r="B3274" s="98">
        <f t="shared" si="205"/>
        <v>17.16041957529011</v>
      </c>
      <c r="C3274" s="98">
        <v>0.08</v>
      </c>
      <c r="D3274" s="2">
        <v>3272</v>
      </c>
      <c r="E3274" s="2">
        <f t="shared" si="206"/>
        <v>80</v>
      </c>
      <c r="F3274" s="2">
        <f t="shared" si="207"/>
        <v>100</v>
      </c>
      <c r="G3274" s="2">
        <f t="shared" si="204"/>
        <v>87</v>
      </c>
    </row>
    <row r="3275" spans="1:7">
      <c r="A3275" s="2">
        <v>3273</v>
      </c>
      <c r="B3275" s="98">
        <f t="shared" si="205"/>
        <v>17.163041688465363</v>
      </c>
      <c r="C3275" s="98">
        <v>0.08</v>
      </c>
      <c r="D3275" s="2">
        <v>3273</v>
      </c>
      <c r="E3275" s="2">
        <f t="shared" si="206"/>
        <v>80</v>
      </c>
      <c r="F3275" s="2">
        <f t="shared" si="207"/>
        <v>100</v>
      </c>
      <c r="G3275" s="2">
        <f t="shared" si="204"/>
        <v>87</v>
      </c>
    </row>
    <row r="3276" spans="1:7">
      <c r="A3276" s="2">
        <v>3274</v>
      </c>
      <c r="B3276" s="98">
        <f t="shared" si="205"/>
        <v>17.165663401103959</v>
      </c>
      <c r="C3276" s="98">
        <v>0.08</v>
      </c>
      <c r="D3276" s="2">
        <v>3274</v>
      </c>
      <c r="E3276" s="2">
        <f t="shared" si="206"/>
        <v>80</v>
      </c>
      <c r="F3276" s="2">
        <f t="shared" si="207"/>
        <v>100</v>
      </c>
      <c r="G3276" s="2">
        <f t="shared" si="204"/>
        <v>87</v>
      </c>
    </row>
    <row r="3277" spans="1:7">
      <c r="A3277" s="2">
        <v>3275</v>
      </c>
      <c r="B3277" s="98">
        <f t="shared" si="205"/>
        <v>17.168284713389394</v>
      </c>
      <c r="C3277" s="98">
        <v>0.08</v>
      </c>
      <c r="D3277" s="2">
        <v>3275</v>
      </c>
      <c r="E3277" s="2">
        <f t="shared" si="206"/>
        <v>80</v>
      </c>
      <c r="F3277" s="2">
        <f t="shared" si="207"/>
        <v>100</v>
      </c>
      <c r="G3277" s="2">
        <f t="shared" si="204"/>
        <v>87</v>
      </c>
    </row>
    <row r="3278" spans="1:7">
      <c r="A3278" s="2">
        <v>3276</v>
      </c>
      <c r="B3278" s="98">
        <f t="shared" si="205"/>
        <v>17.170905625505021</v>
      </c>
      <c r="C3278" s="98">
        <v>0.08</v>
      </c>
      <c r="D3278" s="2">
        <v>3276</v>
      </c>
      <c r="E3278" s="2">
        <f t="shared" si="206"/>
        <v>80</v>
      </c>
      <c r="F3278" s="2">
        <f t="shared" si="207"/>
        <v>100</v>
      </c>
      <c r="G3278" s="2">
        <f t="shared" si="204"/>
        <v>87</v>
      </c>
    </row>
    <row r="3279" spans="1:7">
      <c r="A3279" s="2">
        <v>3277</v>
      </c>
      <c r="B3279" s="98">
        <f t="shared" si="205"/>
        <v>17.173526137634052</v>
      </c>
      <c r="C3279" s="98">
        <v>0.08</v>
      </c>
      <c r="D3279" s="2">
        <v>3277</v>
      </c>
      <c r="E3279" s="2">
        <f t="shared" si="206"/>
        <v>80</v>
      </c>
      <c r="F3279" s="2">
        <f t="shared" si="207"/>
        <v>100</v>
      </c>
      <c r="G3279" s="2">
        <f t="shared" si="204"/>
        <v>87</v>
      </c>
    </row>
    <row r="3280" spans="1:7">
      <c r="A3280" s="2">
        <v>3278</v>
      </c>
      <c r="B3280" s="98">
        <f t="shared" si="205"/>
        <v>17.176146249959562</v>
      </c>
      <c r="C3280" s="98">
        <v>0.08</v>
      </c>
      <c r="D3280" s="2">
        <v>3278</v>
      </c>
      <c r="E3280" s="2">
        <f t="shared" si="206"/>
        <v>80</v>
      </c>
      <c r="F3280" s="2">
        <f t="shared" si="207"/>
        <v>100</v>
      </c>
      <c r="G3280" s="2">
        <f t="shared" si="204"/>
        <v>87</v>
      </c>
    </row>
    <row r="3281" spans="1:7">
      <c r="A3281" s="2">
        <v>3279</v>
      </c>
      <c r="B3281" s="98">
        <f t="shared" si="205"/>
        <v>17.178765962664489</v>
      </c>
      <c r="C3281" s="98">
        <v>0.08</v>
      </c>
      <c r="D3281" s="2">
        <v>3279</v>
      </c>
      <c r="E3281" s="2">
        <f t="shared" si="206"/>
        <v>80</v>
      </c>
      <c r="F3281" s="2">
        <f t="shared" si="207"/>
        <v>100</v>
      </c>
      <c r="G3281" s="2">
        <f t="shared" si="204"/>
        <v>87</v>
      </c>
    </row>
    <row r="3282" spans="1:7">
      <c r="A3282" s="2">
        <v>3280</v>
      </c>
      <c r="B3282" s="98">
        <f t="shared" si="205"/>
        <v>17.181385275931625</v>
      </c>
      <c r="C3282" s="98">
        <v>0.08</v>
      </c>
      <c r="D3282" s="2">
        <v>3280</v>
      </c>
      <c r="E3282" s="2">
        <f t="shared" si="206"/>
        <v>80</v>
      </c>
      <c r="F3282" s="2">
        <f t="shared" si="207"/>
        <v>100</v>
      </c>
      <c r="G3282" s="2">
        <f t="shared" si="204"/>
        <v>87</v>
      </c>
    </row>
    <row r="3283" spans="1:7">
      <c r="A3283" s="2">
        <v>3281</v>
      </c>
      <c r="B3283" s="98">
        <f t="shared" si="205"/>
        <v>17.184004189943622</v>
      </c>
      <c r="C3283" s="98">
        <v>0.08</v>
      </c>
      <c r="D3283" s="2">
        <v>3281</v>
      </c>
      <c r="E3283" s="2">
        <f t="shared" si="206"/>
        <v>80</v>
      </c>
      <c r="F3283" s="2">
        <f t="shared" si="207"/>
        <v>100</v>
      </c>
      <c r="G3283" s="2">
        <f t="shared" si="204"/>
        <v>87</v>
      </c>
    </row>
    <row r="3284" spans="1:7">
      <c r="A3284" s="2">
        <v>3282</v>
      </c>
      <c r="B3284" s="98">
        <f t="shared" si="205"/>
        <v>17.186622704883003</v>
      </c>
      <c r="C3284" s="98">
        <v>0.08</v>
      </c>
      <c r="D3284" s="2">
        <v>3282</v>
      </c>
      <c r="E3284" s="2">
        <f t="shared" si="206"/>
        <v>80</v>
      </c>
      <c r="F3284" s="2">
        <f t="shared" si="207"/>
        <v>100</v>
      </c>
      <c r="G3284" s="2">
        <f t="shared" si="204"/>
        <v>87</v>
      </c>
    </row>
    <row r="3285" spans="1:7">
      <c r="A3285" s="2">
        <v>3283</v>
      </c>
      <c r="B3285" s="98">
        <f t="shared" si="205"/>
        <v>17.189240820932145</v>
      </c>
      <c r="C3285" s="98">
        <v>0.08</v>
      </c>
      <c r="D3285" s="2">
        <v>3283</v>
      </c>
      <c r="E3285" s="2">
        <f t="shared" si="206"/>
        <v>80</v>
      </c>
      <c r="F3285" s="2">
        <f t="shared" si="207"/>
        <v>100</v>
      </c>
      <c r="G3285" s="2">
        <f t="shared" si="204"/>
        <v>87</v>
      </c>
    </row>
    <row r="3286" spans="1:7">
      <c r="A3286" s="2">
        <v>3284</v>
      </c>
      <c r="B3286" s="98">
        <f t="shared" si="205"/>
        <v>17.191858538273284</v>
      </c>
      <c r="C3286" s="98">
        <v>0.08</v>
      </c>
      <c r="D3286" s="2">
        <v>3284</v>
      </c>
      <c r="E3286" s="2">
        <f t="shared" si="206"/>
        <v>80</v>
      </c>
      <c r="F3286" s="2">
        <f t="shared" si="207"/>
        <v>100</v>
      </c>
      <c r="G3286" s="2">
        <f t="shared" si="204"/>
        <v>87</v>
      </c>
    </row>
    <row r="3287" spans="1:7">
      <c r="A3287" s="2">
        <v>3285</v>
      </c>
      <c r="B3287" s="98">
        <f t="shared" si="205"/>
        <v>17.19447585708852</v>
      </c>
      <c r="C3287" s="98">
        <v>0.08</v>
      </c>
      <c r="D3287" s="2">
        <v>3285</v>
      </c>
      <c r="E3287" s="2">
        <f t="shared" si="206"/>
        <v>80</v>
      </c>
      <c r="F3287" s="2">
        <f t="shared" si="207"/>
        <v>100</v>
      </c>
      <c r="G3287" s="2">
        <f t="shared" si="204"/>
        <v>87</v>
      </c>
    </row>
    <row r="3288" spans="1:7">
      <c r="A3288" s="2">
        <v>3286</v>
      </c>
      <c r="B3288" s="98">
        <f t="shared" si="205"/>
        <v>17.197092777559817</v>
      </c>
      <c r="C3288" s="98">
        <v>0.08</v>
      </c>
      <c r="D3288" s="2">
        <v>3286</v>
      </c>
      <c r="E3288" s="2">
        <f t="shared" si="206"/>
        <v>80</v>
      </c>
      <c r="F3288" s="2">
        <f t="shared" si="207"/>
        <v>100</v>
      </c>
      <c r="G3288" s="2">
        <f t="shared" si="204"/>
        <v>87</v>
      </c>
    </row>
    <row r="3289" spans="1:7">
      <c r="A3289" s="2">
        <v>3287</v>
      </c>
      <c r="B3289" s="98">
        <f t="shared" si="205"/>
        <v>17.199709299868996</v>
      </c>
      <c r="C3289" s="98">
        <v>0.08</v>
      </c>
      <c r="D3289" s="2">
        <v>3287</v>
      </c>
      <c r="E3289" s="2">
        <f t="shared" si="206"/>
        <v>80</v>
      </c>
      <c r="F3289" s="2">
        <f t="shared" si="207"/>
        <v>100</v>
      </c>
      <c r="G3289" s="2">
        <f t="shared" si="204"/>
        <v>87</v>
      </c>
    </row>
    <row r="3290" spans="1:7">
      <c r="A3290" s="2">
        <v>3288</v>
      </c>
      <c r="B3290" s="98">
        <f t="shared" si="205"/>
        <v>17.202325424197738</v>
      </c>
      <c r="C3290" s="98">
        <v>0.08</v>
      </c>
      <c r="D3290" s="2">
        <v>3288</v>
      </c>
      <c r="E3290" s="2">
        <f t="shared" si="206"/>
        <v>80</v>
      </c>
      <c r="F3290" s="2">
        <f t="shared" si="207"/>
        <v>100</v>
      </c>
      <c r="G3290" s="2">
        <f t="shared" si="204"/>
        <v>87</v>
      </c>
    </row>
    <row r="3291" spans="1:7">
      <c r="A3291" s="2">
        <v>3289</v>
      </c>
      <c r="B3291" s="98">
        <f t="shared" si="205"/>
        <v>17.204941150727599</v>
      </c>
      <c r="C3291" s="98">
        <v>0.08</v>
      </c>
      <c r="D3291" s="2">
        <v>3289</v>
      </c>
      <c r="E3291" s="2">
        <f t="shared" si="206"/>
        <v>80</v>
      </c>
      <c r="F3291" s="2">
        <f t="shared" si="207"/>
        <v>100</v>
      </c>
      <c r="G3291" s="2">
        <f t="shared" si="204"/>
        <v>87</v>
      </c>
    </row>
    <row r="3292" spans="1:7">
      <c r="A3292" s="2">
        <v>3290</v>
      </c>
      <c r="B3292" s="98">
        <f t="shared" si="205"/>
        <v>17.207556479639983</v>
      </c>
      <c r="C3292" s="98">
        <v>0.08</v>
      </c>
      <c r="D3292" s="2">
        <v>3290</v>
      </c>
      <c r="E3292" s="2">
        <f t="shared" si="206"/>
        <v>80</v>
      </c>
      <c r="F3292" s="2">
        <f t="shared" si="207"/>
        <v>100</v>
      </c>
      <c r="G3292" s="2">
        <f t="shared" si="204"/>
        <v>87</v>
      </c>
    </row>
    <row r="3293" spans="1:7">
      <c r="A3293" s="2">
        <v>3291</v>
      </c>
      <c r="B3293" s="98">
        <f t="shared" si="205"/>
        <v>17.210171411116161</v>
      </c>
      <c r="C3293" s="98">
        <v>0.08</v>
      </c>
      <c r="D3293" s="2">
        <v>3291</v>
      </c>
      <c r="E3293" s="2">
        <f t="shared" si="206"/>
        <v>80</v>
      </c>
      <c r="F3293" s="2">
        <f t="shared" si="207"/>
        <v>100</v>
      </c>
      <c r="G3293" s="2">
        <f t="shared" si="204"/>
        <v>87</v>
      </c>
    </row>
    <row r="3294" spans="1:7">
      <c r="A3294" s="2">
        <v>3292</v>
      </c>
      <c r="B3294" s="98">
        <f t="shared" si="205"/>
        <v>17.212785945337263</v>
      </c>
      <c r="C3294" s="98">
        <v>0.08</v>
      </c>
      <c r="D3294" s="2">
        <v>3292</v>
      </c>
      <c r="E3294" s="2">
        <f t="shared" si="206"/>
        <v>80</v>
      </c>
      <c r="F3294" s="2">
        <f t="shared" si="207"/>
        <v>100</v>
      </c>
      <c r="G3294" s="2">
        <f t="shared" si="204"/>
        <v>87</v>
      </c>
    </row>
    <row r="3295" spans="1:7">
      <c r="A3295" s="2">
        <v>3293</v>
      </c>
      <c r="B3295" s="98">
        <f t="shared" si="205"/>
        <v>17.215400082484287</v>
      </c>
      <c r="C3295" s="98">
        <v>0.08</v>
      </c>
      <c r="D3295" s="2">
        <v>3293</v>
      </c>
      <c r="E3295" s="2">
        <f t="shared" si="206"/>
        <v>80</v>
      </c>
      <c r="F3295" s="2">
        <f t="shared" si="207"/>
        <v>100</v>
      </c>
      <c r="G3295" s="2">
        <f t="shared" si="204"/>
        <v>87</v>
      </c>
    </row>
    <row r="3296" spans="1:7">
      <c r="A3296" s="2">
        <v>3294</v>
      </c>
      <c r="B3296" s="98">
        <f t="shared" si="205"/>
        <v>17.21801382273809</v>
      </c>
      <c r="C3296" s="98">
        <v>0.08</v>
      </c>
      <c r="D3296" s="2">
        <v>3294</v>
      </c>
      <c r="E3296" s="2">
        <f t="shared" si="206"/>
        <v>80</v>
      </c>
      <c r="F3296" s="2">
        <f t="shared" si="207"/>
        <v>100</v>
      </c>
      <c r="G3296" s="2">
        <f t="shared" si="204"/>
        <v>87</v>
      </c>
    </row>
    <row r="3297" spans="1:7">
      <c r="A3297" s="2">
        <v>3295</v>
      </c>
      <c r="B3297" s="98">
        <f t="shared" si="205"/>
        <v>17.220627166279396</v>
      </c>
      <c r="C3297" s="98">
        <v>0.08</v>
      </c>
      <c r="D3297" s="2">
        <v>3295</v>
      </c>
      <c r="E3297" s="2">
        <f t="shared" si="206"/>
        <v>80</v>
      </c>
      <c r="F3297" s="2">
        <f t="shared" si="207"/>
        <v>100</v>
      </c>
      <c r="G3297" s="2">
        <f t="shared" si="204"/>
        <v>87</v>
      </c>
    </row>
    <row r="3298" spans="1:7">
      <c r="A3298" s="2">
        <v>3296</v>
      </c>
      <c r="B3298" s="98">
        <f t="shared" si="205"/>
        <v>17.223240113288789</v>
      </c>
      <c r="C3298" s="98">
        <v>0.08</v>
      </c>
      <c r="D3298" s="2">
        <v>3296</v>
      </c>
      <c r="E3298" s="2">
        <f t="shared" si="206"/>
        <v>80</v>
      </c>
      <c r="F3298" s="2">
        <f t="shared" si="207"/>
        <v>100</v>
      </c>
      <c r="G3298" s="2">
        <f t="shared" si="204"/>
        <v>87</v>
      </c>
    </row>
    <row r="3299" spans="1:7">
      <c r="A3299" s="2">
        <v>3297</v>
      </c>
      <c r="B3299" s="98">
        <f t="shared" si="205"/>
        <v>17.225852663946711</v>
      </c>
      <c r="C3299" s="98">
        <v>0.08</v>
      </c>
      <c r="D3299" s="2">
        <v>3297</v>
      </c>
      <c r="E3299" s="2">
        <f t="shared" si="206"/>
        <v>80</v>
      </c>
      <c r="F3299" s="2">
        <f t="shared" si="207"/>
        <v>100</v>
      </c>
      <c r="G3299" s="2">
        <f t="shared" si="204"/>
        <v>87</v>
      </c>
    </row>
    <row r="3300" spans="1:7">
      <c r="A3300" s="2">
        <v>3298</v>
      </c>
      <c r="B3300" s="98">
        <f t="shared" si="205"/>
        <v>17.228464818433476</v>
      </c>
      <c r="C3300" s="98">
        <v>0.08</v>
      </c>
      <c r="D3300" s="2">
        <v>3298</v>
      </c>
      <c r="E3300" s="2">
        <f t="shared" si="206"/>
        <v>80</v>
      </c>
      <c r="F3300" s="2">
        <f t="shared" si="207"/>
        <v>100</v>
      </c>
      <c r="G3300" s="2">
        <f t="shared" si="204"/>
        <v>87</v>
      </c>
    </row>
    <row r="3301" spans="1:7">
      <c r="A3301" s="2">
        <v>3299</v>
      </c>
      <c r="B3301" s="98">
        <f t="shared" si="205"/>
        <v>17.231076576929254</v>
      </c>
      <c r="C3301" s="98">
        <v>0.08</v>
      </c>
      <c r="D3301" s="2">
        <v>3299</v>
      </c>
      <c r="E3301" s="2">
        <f t="shared" si="206"/>
        <v>80</v>
      </c>
      <c r="F3301" s="2">
        <f t="shared" si="207"/>
        <v>100</v>
      </c>
      <c r="G3301" s="2">
        <f t="shared" si="204"/>
        <v>87</v>
      </c>
    </row>
    <row r="3302" spans="1:7">
      <c r="A3302" s="2">
        <v>3300</v>
      </c>
      <c r="B3302" s="98">
        <f t="shared" si="205"/>
        <v>17.233687939614086</v>
      </c>
      <c r="C3302" s="98">
        <v>0.08</v>
      </c>
      <c r="D3302" s="2">
        <v>3300</v>
      </c>
      <c r="E3302" s="2">
        <f t="shared" si="206"/>
        <v>80</v>
      </c>
      <c r="F3302" s="2">
        <f t="shared" si="207"/>
        <v>100</v>
      </c>
      <c r="G3302" s="2">
        <f t="shared" si="204"/>
        <v>87</v>
      </c>
    </row>
    <row r="3303" spans="1:7">
      <c r="A3303" s="2">
        <v>3301</v>
      </c>
      <c r="B3303" s="98">
        <f t="shared" si="205"/>
        <v>17.236298906667869</v>
      </c>
      <c r="C3303" s="98">
        <v>0.08</v>
      </c>
      <c r="D3303" s="2">
        <v>3301</v>
      </c>
      <c r="E3303" s="2">
        <f t="shared" si="206"/>
        <v>80</v>
      </c>
      <c r="F3303" s="2">
        <f t="shared" si="207"/>
        <v>100</v>
      </c>
      <c r="G3303" s="2">
        <f t="shared" si="204"/>
        <v>87</v>
      </c>
    </row>
    <row r="3304" spans="1:7">
      <c r="A3304" s="2">
        <v>3302</v>
      </c>
      <c r="B3304" s="98">
        <f t="shared" si="205"/>
        <v>17.238909478270369</v>
      </c>
      <c r="C3304" s="98">
        <v>0.08</v>
      </c>
      <c r="D3304" s="2">
        <v>3302</v>
      </c>
      <c r="E3304" s="2">
        <f t="shared" si="206"/>
        <v>80</v>
      </c>
      <c r="F3304" s="2">
        <f t="shared" si="207"/>
        <v>100</v>
      </c>
      <c r="G3304" s="2">
        <f t="shared" si="204"/>
        <v>87</v>
      </c>
    </row>
    <row r="3305" spans="1:7">
      <c r="A3305" s="2">
        <v>3303</v>
      </c>
      <c r="B3305" s="98">
        <f t="shared" si="205"/>
        <v>17.241519654601213</v>
      </c>
      <c r="C3305" s="98">
        <v>0.08</v>
      </c>
      <c r="D3305" s="2">
        <v>3303</v>
      </c>
      <c r="E3305" s="2">
        <f t="shared" si="206"/>
        <v>80</v>
      </c>
      <c r="F3305" s="2">
        <f t="shared" si="207"/>
        <v>100</v>
      </c>
      <c r="G3305" s="2">
        <f t="shared" si="204"/>
        <v>87</v>
      </c>
    </row>
    <row r="3306" spans="1:7">
      <c r="A3306" s="2">
        <v>3304</v>
      </c>
      <c r="B3306" s="98">
        <f t="shared" si="205"/>
        <v>17.244129435839895</v>
      </c>
      <c r="C3306" s="98">
        <v>0.08</v>
      </c>
      <c r="D3306" s="2">
        <v>3304</v>
      </c>
      <c r="E3306" s="2">
        <f t="shared" si="206"/>
        <v>80</v>
      </c>
      <c r="F3306" s="2">
        <f t="shared" si="207"/>
        <v>100</v>
      </c>
      <c r="G3306" s="2">
        <f t="shared" si="204"/>
        <v>87</v>
      </c>
    </row>
    <row r="3307" spans="1:7">
      <c r="A3307" s="2">
        <v>3305</v>
      </c>
      <c r="B3307" s="98">
        <f t="shared" si="205"/>
        <v>17.246738822165771</v>
      </c>
      <c r="C3307" s="98">
        <v>0.08</v>
      </c>
      <c r="D3307" s="2">
        <v>3305</v>
      </c>
      <c r="E3307" s="2">
        <f t="shared" si="206"/>
        <v>80</v>
      </c>
      <c r="F3307" s="2">
        <f t="shared" si="207"/>
        <v>100</v>
      </c>
      <c r="G3307" s="2">
        <f t="shared" ref="G3307:G3370" si="208">ROUNDUP(1000*((B3307/1000)/(55.934*C3307^0.571))^(1/2.714),0)</f>
        <v>87</v>
      </c>
    </row>
    <row r="3308" spans="1:7">
      <c r="A3308" s="2">
        <v>3306</v>
      </c>
      <c r="B3308" s="98">
        <f t="shared" si="205"/>
        <v>17.24934781375806</v>
      </c>
      <c r="C3308" s="98">
        <v>0.08</v>
      </c>
      <c r="D3308" s="2">
        <v>3306</v>
      </c>
      <c r="E3308" s="2">
        <f t="shared" si="206"/>
        <v>80</v>
      </c>
      <c r="F3308" s="2">
        <f t="shared" si="207"/>
        <v>100</v>
      </c>
      <c r="G3308" s="2">
        <f t="shared" si="208"/>
        <v>87</v>
      </c>
    </row>
    <row r="3309" spans="1:7">
      <c r="A3309" s="2">
        <v>3307</v>
      </c>
      <c r="B3309" s="98">
        <f t="shared" si="205"/>
        <v>17.251956410795849</v>
      </c>
      <c r="C3309" s="98">
        <v>0.08</v>
      </c>
      <c r="D3309" s="2">
        <v>3307</v>
      </c>
      <c r="E3309" s="2">
        <f t="shared" si="206"/>
        <v>80</v>
      </c>
      <c r="F3309" s="2">
        <f t="shared" si="207"/>
        <v>100</v>
      </c>
      <c r="G3309" s="2">
        <f t="shared" si="208"/>
        <v>87</v>
      </c>
    </row>
    <row r="3310" spans="1:7">
      <c r="A3310" s="2">
        <v>3308</v>
      </c>
      <c r="B3310" s="98">
        <f t="shared" si="205"/>
        <v>17.254564613458086</v>
      </c>
      <c r="C3310" s="98">
        <v>0.08</v>
      </c>
      <c r="D3310" s="2">
        <v>3308</v>
      </c>
      <c r="E3310" s="2">
        <f t="shared" si="206"/>
        <v>80</v>
      </c>
      <c r="F3310" s="2">
        <f t="shared" si="207"/>
        <v>100</v>
      </c>
      <c r="G3310" s="2">
        <f t="shared" si="208"/>
        <v>87</v>
      </c>
    </row>
    <row r="3311" spans="1:7">
      <c r="A3311" s="2">
        <v>3309</v>
      </c>
      <c r="B3311" s="98">
        <f t="shared" si="205"/>
        <v>17.257172421923585</v>
      </c>
      <c r="C3311" s="98">
        <v>0.08</v>
      </c>
      <c r="D3311" s="2">
        <v>3309</v>
      </c>
      <c r="E3311" s="2">
        <f t="shared" si="206"/>
        <v>80</v>
      </c>
      <c r="F3311" s="2">
        <f t="shared" si="207"/>
        <v>100</v>
      </c>
      <c r="G3311" s="2">
        <f t="shared" si="208"/>
        <v>87</v>
      </c>
    </row>
    <row r="3312" spans="1:7">
      <c r="A3312" s="2">
        <v>3310</v>
      </c>
      <c r="B3312" s="98">
        <f t="shared" si="205"/>
        <v>17.259779836371031</v>
      </c>
      <c r="C3312" s="98">
        <v>0.08</v>
      </c>
      <c r="D3312" s="2">
        <v>3310</v>
      </c>
      <c r="E3312" s="2">
        <f t="shared" si="206"/>
        <v>80</v>
      </c>
      <c r="F3312" s="2">
        <f t="shared" si="207"/>
        <v>100</v>
      </c>
      <c r="G3312" s="2">
        <f t="shared" si="208"/>
        <v>87</v>
      </c>
    </row>
    <row r="3313" spans="1:7">
      <c r="A3313" s="2">
        <v>3311</v>
      </c>
      <c r="B3313" s="98">
        <f t="shared" si="205"/>
        <v>17.262386856978964</v>
      </c>
      <c r="C3313" s="98">
        <v>0.08</v>
      </c>
      <c r="D3313" s="2">
        <v>3311</v>
      </c>
      <c r="E3313" s="2">
        <f t="shared" si="206"/>
        <v>80</v>
      </c>
      <c r="F3313" s="2">
        <f t="shared" si="207"/>
        <v>100</v>
      </c>
      <c r="G3313" s="2">
        <f t="shared" si="208"/>
        <v>87</v>
      </c>
    </row>
    <row r="3314" spans="1:7">
      <c r="A3314" s="2">
        <v>3312</v>
      </c>
      <c r="B3314" s="98">
        <f t="shared" si="205"/>
        <v>17.264993483925789</v>
      </c>
      <c r="C3314" s="98">
        <v>0.08</v>
      </c>
      <c r="D3314" s="2">
        <v>3312</v>
      </c>
      <c r="E3314" s="2">
        <f t="shared" si="206"/>
        <v>80</v>
      </c>
      <c r="F3314" s="2">
        <f t="shared" si="207"/>
        <v>100</v>
      </c>
      <c r="G3314" s="2">
        <f t="shared" si="208"/>
        <v>87</v>
      </c>
    </row>
    <row r="3315" spans="1:7">
      <c r="A3315" s="2">
        <v>3313</v>
      </c>
      <c r="B3315" s="98">
        <f t="shared" si="205"/>
        <v>17.267599717389793</v>
      </c>
      <c r="C3315" s="98">
        <v>0.08</v>
      </c>
      <c r="D3315" s="2">
        <v>3313</v>
      </c>
      <c r="E3315" s="2">
        <f t="shared" si="206"/>
        <v>80</v>
      </c>
      <c r="F3315" s="2">
        <f t="shared" si="207"/>
        <v>100</v>
      </c>
      <c r="G3315" s="2">
        <f t="shared" si="208"/>
        <v>87</v>
      </c>
    </row>
    <row r="3316" spans="1:7">
      <c r="A3316" s="2">
        <v>3314</v>
      </c>
      <c r="B3316" s="98">
        <f t="shared" si="205"/>
        <v>17.270205557549104</v>
      </c>
      <c r="C3316" s="98">
        <v>0.08</v>
      </c>
      <c r="D3316" s="2">
        <v>3314</v>
      </c>
      <c r="E3316" s="2">
        <f t="shared" si="206"/>
        <v>80</v>
      </c>
      <c r="F3316" s="2">
        <f t="shared" si="207"/>
        <v>100</v>
      </c>
      <c r="G3316" s="2">
        <f t="shared" si="208"/>
        <v>87</v>
      </c>
    </row>
    <row r="3317" spans="1:7">
      <c r="A3317" s="2">
        <v>3315</v>
      </c>
      <c r="B3317" s="98">
        <f t="shared" si="205"/>
        <v>17.272811004581737</v>
      </c>
      <c r="C3317" s="98">
        <v>0.08</v>
      </c>
      <c r="D3317" s="2">
        <v>3315</v>
      </c>
      <c r="E3317" s="2">
        <f t="shared" si="206"/>
        <v>80</v>
      </c>
      <c r="F3317" s="2">
        <f t="shared" si="207"/>
        <v>100</v>
      </c>
      <c r="G3317" s="2">
        <f t="shared" si="208"/>
        <v>87</v>
      </c>
    </row>
    <row r="3318" spans="1:7">
      <c r="A3318" s="2">
        <v>3316</v>
      </c>
      <c r="B3318" s="98">
        <f t="shared" si="205"/>
        <v>17.275416058665563</v>
      </c>
      <c r="C3318" s="98">
        <v>0.08</v>
      </c>
      <c r="D3318" s="2">
        <v>3316</v>
      </c>
      <c r="E3318" s="2">
        <f t="shared" si="206"/>
        <v>80</v>
      </c>
      <c r="F3318" s="2">
        <f t="shared" si="207"/>
        <v>100</v>
      </c>
      <c r="G3318" s="2">
        <f t="shared" si="208"/>
        <v>87</v>
      </c>
    </row>
    <row r="3319" spans="1:7">
      <c r="A3319" s="2">
        <v>3317</v>
      </c>
      <c r="B3319" s="98">
        <f t="shared" si="205"/>
        <v>17.278020719978315</v>
      </c>
      <c r="C3319" s="98">
        <v>0.08</v>
      </c>
      <c r="D3319" s="2">
        <v>3317</v>
      </c>
      <c r="E3319" s="2">
        <f t="shared" si="206"/>
        <v>80</v>
      </c>
      <c r="F3319" s="2">
        <f t="shared" si="207"/>
        <v>100</v>
      </c>
      <c r="G3319" s="2">
        <f t="shared" si="208"/>
        <v>87</v>
      </c>
    </row>
    <row r="3320" spans="1:7">
      <c r="A3320" s="2">
        <v>3318</v>
      </c>
      <c r="B3320" s="98">
        <f t="shared" si="205"/>
        <v>17.2806249886976</v>
      </c>
      <c r="C3320" s="98">
        <v>0.08</v>
      </c>
      <c r="D3320" s="2">
        <v>3318</v>
      </c>
      <c r="E3320" s="2">
        <f t="shared" si="206"/>
        <v>80</v>
      </c>
      <c r="F3320" s="2">
        <f t="shared" si="207"/>
        <v>100</v>
      </c>
      <c r="G3320" s="2">
        <f t="shared" si="208"/>
        <v>87</v>
      </c>
    </row>
    <row r="3321" spans="1:7">
      <c r="A3321" s="2">
        <v>3319</v>
      </c>
      <c r="B3321" s="98">
        <f t="shared" si="205"/>
        <v>17.28322886500089</v>
      </c>
      <c r="C3321" s="98">
        <v>0.08</v>
      </c>
      <c r="D3321" s="2">
        <v>3319</v>
      </c>
      <c r="E3321" s="2">
        <f t="shared" si="206"/>
        <v>80</v>
      </c>
      <c r="F3321" s="2">
        <f t="shared" si="207"/>
        <v>100</v>
      </c>
      <c r="G3321" s="2">
        <f t="shared" si="208"/>
        <v>87</v>
      </c>
    </row>
    <row r="3322" spans="1:7">
      <c r="A3322" s="2">
        <v>3320</v>
      </c>
      <c r="B3322" s="98">
        <f t="shared" si="205"/>
        <v>17.285832349065519</v>
      </c>
      <c r="C3322" s="98">
        <v>0.08</v>
      </c>
      <c r="D3322" s="2">
        <v>3320</v>
      </c>
      <c r="E3322" s="2">
        <f t="shared" si="206"/>
        <v>80</v>
      </c>
      <c r="F3322" s="2">
        <f t="shared" si="207"/>
        <v>100</v>
      </c>
      <c r="G3322" s="2">
        <f t="shared" si="208"/>
        <v>87</v>
      </c>
    </row>
    <row r="3323" spans="1:7">
      <c r="A3323" s="2">
        <v>3321</v>
      </c>
      <c r="B3323" s="98">
        <f t="shared" si="205"/>
        <v>17.288435441068689</v>
      </c>
      <c r="C3323" s="98">
        <v>0.08</v>
      </c>
      <c r="D3323" s="2">
        <v>3321</v>
      </c>
      <c r="E3323" s="2">
        <f t="shared" si="206"/>
        <v>80</v>
      </c>
      <c r="F3323" s="2">
        <f t="shared" si="207"/>
        <v>100</v>
      </c>
      <c r="G3323" s="2">
        <f t="shared" si="208"/>
        <v>87</v>
      </c>
    </row>
    <row r="3324" spans="1:7">
      <c r="A3324" s="2">
        <v>3322</v>
      </c>
      <c r="B3324" s="98">
        <f t="shared" si="205"/>
        <v>17.291038141187475</v>
      </c>
      <c r="C3324" s="98">
        <v>0.08</v>
      </c>
      <c r="D3324" s="2">
        <v>3322</v>
      </c>
      <c r="E3324" s="2">
        <f t="shared" si="206"/>
        <v>80</v>
      </c>
      <c r="F3324" s="2">
        <f t="shared" si="207"/>
        <v>100</v>
      </c>
      <c r="G3324" s="2">
        <f t="shared" si="208"/>
        <v>87</v>
      </c>
    </row>
    <row r="3325" spans="1:7">
      <c r="A3325" s="2">
        <v>3323</v>
      </c>
      <c r="B3325" s="98">
        <f t="shared" si="205"/>
        <v>17.293640449598804</v>
      </c>
      <c r="C3325" s="98">
        <v>0.08</v>
      </c>
      <c r="D3325" s="2">
        <v>3323</v>
      </c>
      <c r="E3325" s="2">
        <f t="shared" si="206"/>
        <v>80</v>
      </c>
      <c r="F3325" s="2">
        <f t="shared" si="207"/>
        <v>100</v>
      </c>
      <c r="G3325" s="2">
        <f t="shared" si="208"/>
        <v>87</v>
      </c>
    </row>
    <row r="3326" spans="1:7">
      <c r="A3326" s="2">
        <v>3324</v>
      </c>
      <c r="B3326" s="98">
        <f t="shared" si="205"/>
        <v>17.296242366479486</v>
      </c>
      <c r="C3326" s="98">
        <v>0.08</v>
      </c>
      <c r="D3326" s="2">
        <v>3324</v>
      </c>
      <c r="E3326" s="2">
        <f t="shared" si="206"/>
        <v>80</v>
      </c>
      <c r="F3326" s="2">
        <f t="shared" si="207"/>
        <v>100</v>
      </c>
      <c r="G3326" s="2">
        <f t="shared" si="208"/>
        <v>87</v>
      </c>
    </row>
    <row r="3327" spans="1:7">
      <c r="A3327" s="2">
        <v>3325</v>
      </c>
      <c r="B3327" s="98">
        <f t="shared" si="205"/>
        <v>17.298843892006193</v>
      </c>
      <c r="C3327" s="98">
        <v>0.08</v>
      </c>
      <c r="D3327" s="2">
        <v>3325</v>
      </c>
      <c r="E3327" s="2">
        <f t="shared" si="206"/>
        <v>80</v>
      </c>
      <c r="F3327" s="2">
        <f t="shared" si="207"/>
        <v>100</v>
      </c>
      <c r="G3327" s="2">
        <f t="shared" si="208"/>
        <v>87</v>
      </c>
    </row>
    <row r="3328" spans="1:7">
      <c r="A3328" s="2">
        <v>3326</v>
      </c>
      <c r="B3328" s="98">
        <f t="shared" si="205"/>
        <v>17.301445026355456</v>
      </c>
      <c r="C3328" s="98">
        <v>0.08</v>
      </c>
      <c r="D3328" s="2">
        <v>3326</v>
      </c>
      <c r="E3328" s="2">
        <f t="shared" si="206"/>
        <v>80</v>
      </c>
      <c r="F3328" s="2">
        <f t="shared" si="207"/>
        <v>100</v>
      </c>
      <c r="G3328" s="2">
        <f t="shared" si="208"/>
        <v>87</v>
      </c>
    </row>
    <row r="3329" spans="1:7">
      <c r="A3329" s="2">
        <v>3327</v>
      </c>
      <c r="B3329" s="98">
        <f t="shared" si="205"/>
        <v>17.304045769703684</v>
      </c>
      <c r="C3329" s="98">
        <v>0.08</v>
      </c>
      <c r="D3329" s="2">
        <v>3327</v>
      </c>
      <c r="E3329" s="2">
        <f t="shared" si="206"/>
        <v>80</v>
      </c>
      <c r="F3329" s="2">
        <f t="shared" si="207"/>
        <v>100</v>
      </c>
      <c r="G3329" s="2">
        <f t="shared" si="208"/>
        <v>87</v>
      </c>
    </row>
    <row r="3330" spans="1:7">
      <c r="A3330" s="2">
        <v>3328</v>
      </c>
      <c r="B3330" s="98">
        <f t="shared" si="205"/>
        <v>17.306646122227146</v>
      </c>
      <c r="C3330" s="98">
        <v>0.08</v>
      </c>
      <c r="D3330" s="2">
        <v>3328</v>
      </c>
      <c r="E3330" s="2">
        <f t="shared" si="206"/>
        <v>80</v>
      </c>
      <c r="F3330" s="2">
        <f t="shared" si="207"/>
        <v>100</v>
      </c>
      <c r="G3330" s="2">
        <f t="shared" si="208"/>
        <v>87</v>
      </c>
    </row>
    <row r="3331" spans="1:7">
      <c r="A3331" s="2">
        <v>3329</v>
      </c>
      <c r="B3331" s="98">
        <f t="shared" ref="B3331:B3394" si="209">0.3*SQRT(A3331)</f>
        <v>17.309246084101986</v>
      </c>
      <c r="C3331" s="98">
        <v>0.08</v>
      </c>
      <c r="D3331" s="2">
        <v>3329</v>
      </c>
      <c r="E3331" s="2">
        <f t="shared" ref="E3331:E3394" si="210">IF(A3331&lt;0.4,15,IF(A3331&lt;3,20,IF(A3331&lt;15,25,IF(A3331&lt;43,32,IF(A3331&lt;100,40,IF(A3331&lt;450,50,IF(A3331&lt;1300,65,IF(A3331&lt;3500,80,IF(A3331&lt;12000,100)))))))))</f>
        <v>80</v>
      </c>
      <c r="F3331" s="2">
        <f t="shared" si="207"/>
        <v>100</v>
      </c>
      <c r="G3331" s="2">
        <f t="shared" si="208"/>
        <v>87</v>
      </c>
    </row>
    <row r="3332" spans="1:7">
      <c r="A3332" s="2">
        <v>3330</v>
      </c>
      <c r="B3332" s="98">
        <f t="shared" si="209"/>
        <v>17.311845655504211</v>
      </c>
      <c r="C3332" s="98">
        <v>0.08</v>
      </c>
      <c r="D3332" s="2">
        <v>3330</v>
      </c>
      <c r="E3332" s="2">
        <f t="shared" si="210"/>
        <v>80</v>
      </c>
      <c r="F3332" s="2">
        <f t="shared" ref="F3332:F3395" si="211">IF(G3332&lt;15,15,IF(G3332&lt;20,20,IF(G3332&lt;=25,25,IF(G3332&lt;=32,32,IF(G3332&lt;=40,40,IF(G3332&lt;=50,50,IF(G3332&lt;=65,65,IF(G3332&lt;=80,80,IF(G3332&lt;=100,100)))))))))</f>
        <v>100</v>
      </c>
      <c r="G3332" s="2">
        <f t="shared" si="208"/>
        <v>87</v>
      </c>
    </row>
    <row r="3333" spans="1:7">
      <c r="A3333" s="2">
        <v>3331</v>
      </c>
      <c r="B3333" s="98">
        <f t="shared" si="209"/>
        <v>17.314444836609692</v>
      </c>
      <c r="C3333" s="98">
        <v>0.08</v>
      </c>
      <c r="D3333" s="2">
        <v>3331</v>
      </c>
      <c r="E3333" s="2">
        <f t="shared" si="210"/>
        <v>80</v>
      </c>
      <c r="F3333" s="2">
        <f t="shared" si="211"/>
        <v>100</v>
      </c>
      <c r="G3333" s="2">
        <f t="shared" si="208"/>
        <v>87</v>
      </c>
    </row>
    <row r="3334" spans="1:7">
      <c r="A3334" s="2">
        <v>3332</v>
      </c>
      <c r="B3334" s="98">
        <f t="shared" si="209"/>
        <v>17.317043627594174</v>
      </c>
      <c r="C3334" s="98">
        <v>0.08</v>
      </c>
      <c r="D3334" s="2">
        <v>3332</v>
      </c>
      <c r="E3334" s="2">
        <f t="shared" si="210"/>
        <v>80</v>
      </c>
      <c r="F3334" s="2">
        <f t="shared" si="211"/>
        <v>100</v>
      </c>
      <c r="G3334" s="2">
        <f t="shared" si="208"/>
        <v>87</v>
      </c>
    </row>
    <row r="3335" spans="1:7">
      <c r="A3335" s="2">
        <v>3333</v>
      </c>
      <c r="B3335" s="98">
        <f t="shared" si="209"/>
        <v>17.319642028633272</v>
      </c>
      <c r="C3335" s="98">
        <v>0.08</v>
      </c>
      <c r="D3335" s="2">
        <v>3333</v>
      </c>
      <c r="E3335" s="2">
        <f t="shared" si="210"/>
        <v>80</v>
      </c>
      <c r="F3335" s="2">
        <f t="shared" si="211"/>
        <v>100</v>
      </c>
      <c r="G3335" s="2">
        <f t="shared" si="208"/>
        <v>87</v>
      </c>
    </row>
    <row r="3336" spans="1:7">
      <c r="A3336" s="2">
        <v>3334</v>
      </c>
      <c r="B3336" s="98">
        <f t="shared" si="209"/>
        <v>17.322240039902461</v>
      </c>
      <c r="C3336" s="98">
        <v>0.08</v>
      </c>
      <c r="D3336" s="2">
        <v>3334</v>
      </c>
      <c r="E3336" s="2">
        <f t="shared" si="210"/>
        <v>80</v>
      </c>
      <c r="F3336" s="2">
        <f t="shared" si="211"/>
        <v>100</v>
      </c>
      <c r="G3336" s="2">
        <f t="shared" si="208"/>
        <v>87</v>
      </c>
    </row>
    <row r="3337" spans="1:7">
      <c r="A3337" s="2">
        <v>3335</v>
      </c>
      <c r="B3337" s="98">
        <f t="shared" si="209"/>
        <v>17.324837661577092</v>
      </c>
      <c r="C3337" s="98">
        <v>0.08</v>
      </c>
      <c r="D3337" s="2">
        <v>3335</v>
      </c>
      <c r="E3337" s="2">
        <f t="shared" si="210"/>
        <v>80</v>
      </c>
      <c r="F3337" s="2">
        <f t="shared" si="211"/>
        <v>100</v>
      </c>
      <c r="G3337" s="2">
        <f t="shared" si="208"/>
        <v>87</v>
      </c>
    </row>
    <row r="3338" spans="1:7">
      <c r="A3338" s="2">
        <v>3336</v>
      </c>
      <c r="B3338" s="98">
        <f t="shared" si="209"/>
        <v>17.327434893832379</v>
      </c>
      <c r="C3338" s="98">
        <v>0.08</v>
      </c>
      <c r="D3338" s="2">
        <v>3336</v>
      </c>
      <c r="E3338" s="2">
        <f t="shared" si="210"/>
        <v>80</v>
      </c>
      <c r="F3338" s="2">
        <f t="shared" si="211"/>
        <v>100</v>
      </c>
      <c r="G3338" s="2">
        <f t="shared" si="208"/>
        <v>87</v>
      </c>
    </row>
    <row r="3339" spans="1:7">
      <c r="A3339" s="2">
        <v>3337</v>
      </c>
      <c r="B3339" s="98">
        <f t="shared" si="209"/>
        <v>17.330031736843413</v>
      </c>
      <c r="C3339" s="98">
        <v>0.08</v>
      </c>
      <c r="D3339" s="2">
        <v>3337</v>
      </c>
      <c r="E3339" s="2">
        <f t="shared" si="210"/>
        <v>80</v>
      </c>
      <c r="F3339" s="2">
        <f t="shared" si="211"/>
        <v>100</v>
      </c>
      <c r="G3339" s="2">
        <f t="shared" si="208"/>
        <v>87</v>
      </c>
    </row>
    <row r="3340" spans="1:7">
      <c r="A3340" s="2">
        <v>3338</v>
      </c>
      <c r="B3340" s="98">
        <f t="shared" si="209"/>
        <v>17.332628190785147</v>
      </c>
      <c r="C3340" s="98">
        <v>0.08</v>
      </c>
      <c r="D3340" s="2">
        <v>3338</v>
      </c>
      <c r="E3340" s="2">
        <f t="shared" si="210"/>
        <v>80</v>
      </c>
      <c r="F3340" s="2">
        <f t="shared" si="211"/>
        <v>100</v>
      </c>
      <c r="G3340" s="2">
        <f t="shared" si="208"/>
        <v>87</v>
      </c>
    </row>
    <row r="3341" spans="1:7">
      <c r="A3341" s="2">
        <v>3339</v>
      </c>
      <c r="B3341" s="98">
        <f t="shared" si="209"/>
        <v>17.335224255832397</v>
      </c>
      <c r="C3341" s="98">
        <v>0.08</v>
      </c>
      <c r="D3341" s="2">
        <v>3339</v>
      </c>
      <c r="E3341" s="2">
        <f t="shared" si="210"/>
        <v>80</v>
      </c>
      <c r="F3341" s="2">
        <f t="shared" si="211"/>
        <v>100</v>
      </c>
      <c r="G3341" s="2">
        <f t="shared" si="208"/>
        <v>87</v>
      </c>
    </row>
    <row r="3342" spans="1:7">
      <c r="A3342" s="2">
        <v>3340</v>
      </c>
      <c r="B3342" s="98">
        <f t="shared" si="209"/>
        <v>17.337819932159867</v>
      </c>
      <c r="C3342" s="98">
        <v>0.08</v>
      </c>
      <c r="D3342" s="2">
        <v>3340</v>
      </c>
      <c r="E3342" s="2">
        <f t="shared" si="210"/>
        <v>80</v>
      </c>
      <c r="F3342" s="2">
        <f t="shared" si="211"/>
        <v>100</v>
      </c>
      <c r="G3342" s="2">
        <f t="shared" si="208"/>
        <v>87</v>
      </c>
    </row>
    <row r="3343" spans="1:7">
      <c r="A3343" s="2">
        <v>3341</v>
      </c>
      <c r="B3343" s="98">
        <f t="shared" si="209"/>
        <v>17.340415219942109</v>
      </c>
      <c r="C3343" s="98">
        <v>0.08</v>
      </c>
      <c r="D3343" s="2">
        <v>3341</v>
      </c>
      <c r="E3343" s="2">
        <f t="shared" si="210"/>
        <v>80</v>
      </c>
      <c r="F3343" s="2">
        <f t="shared" si="211"/>
        <v>100</v>
      </c>
      <c r="G3343" s="2">
        <f t="shared" si="208"/>
        <v>87</v>
      </c>
    </row>
    <row r="3344" spans="1:7">
      <c r="A3344" s="2">
        <v>3342</v>
      </c>
      <c r="B3344" s="98">
        <f t="shared" si="209"/>
        <v>17.343010119353561</v>
      </c>
      <c r="C3344" s="98">
        <v>0.08</v>
      </c>
      <c r="D3344" s="2">
        <v>3342</v>
      </c>
      <c r="E3344" s="2">
        <f t="shared" si="210"/>
        <v>80</v>
      </c>
      <c r="F3344" s="2">
        <f t="shared" si="211"/>
        <v>100</v>
      </c>
      <c r="G3344" s="2">
        <f t="shared" si="208"/>
        <v>87</v>
      </c>
    </row>
    <row r="3345" spans="1:7">
      <c r="A3345" s="2">
        <v>3343</v>
      </c>
      <c r="B3345" s="98">
        <f t="shared" si="209"/>
        <v>17.345604630568516</v>
      </c>
      <c r="C3345" s="98">
        <v>0.08</v>
      </c>
      <c r="D3345" s="2">
        <v>3343</v>
      </c>
      <c r="E3345" s="2">
        <f t="shared" si="210"/>
        <v>80</v>
      </c>
      <c r="F3345" s="2">
        <f t="shared" si="211"/>
        <v>100</v>
      </c>
      <c r="G3345" s="2">
        <f t="shared" si="208"/>
        <v>87</v>
      </c>
    </row>
    <row r="3346" spans="1:7">
      <c r="A3346" s="2">
        <v>3344</v>
      </c>
      <c r="B3346" s="98">
        <f t="shared" si="209"/>
        <v>17.348198753761153</v>
      </c>
      <c r="C3346" s="98">
        <v>0.08</v>
      </c>
      <c r="D3346" s="2">
        <v>3344</v>
      </c>
      <c r="E3346" s="2">
        <f t="shared" si="210"/>
        <v>80</v>
      </c>
      <c r="F3346" s="2">
        <f t="shared" si="211"/>
        <v>100</v>
      </c>
      <c r="G3346" s="2">
        <f t="shared" si="208"/>
        <v>87</v>
      </c>
    </row>
    <row r="3347" spans="1:7">
      <c r="A3347" s="2">
        <v>3345</v>
      </c>
      <c r="B3347" s="98">
        <f t="shared" si="209"/>
        <v>17.350792489105505</v>
      </c>
      <c r="C3347" s="98">
        <v>0.08</v>
      </c>
      <c r="D3347" s="2">
        <v>3345</v>
      </c>
      <c r="E3347" s="2">
        <f t="shared" si="210"/>
        <v>80</v>
      </c>
      <c r="F3347" s="2">
        <f t="shared" si="211"/>
        <v>100</v>
      </c>
      <c r="G3347" s="2">
        <f t="shared" si="208"/>
        <v>87</v>
      </c>
    </row>
    <row r="3348" spans="1:7">
      <c r="A3348" s="2">
        <v>3346</v>
      </c>
      <c r="B3348" s="98">
        <f t="shared" si="209"/>
        <v>17.353385836775484</v>
      </c>
      <c r="C3348" s="98">
        <v>0.08</v>
      </c>
      <c r="D3348" s="2">
        <v>3346</v>
      </c>
      <c r="E3348" s="2">
        <f t="shared" si="210"/>
        <v>80</v>
      </c>
      <c r="F3348" s="2">
        <f t="shared" si="211"/>
        <v>100</v>
      </c>
      <c r="G3348" s="2">
        <f t="shared" si="208"/>
        <v>87</v>
      </c>
    </row>
    <row r="3349" spans="1:7">
      <c r="A3349" s="2">
        <v>3347</v>
      </c>
      <c r="B3349" s="98">
        <f t="shared" si="209"/>
        <v>17.355978796944871</v>
      </c>
      <c r="C3349" s="98">
        <v>0.08</v>
      </c>
      <c r="D3349" s="2">
        <v>3347</v>
      </c>
      <c r="E3349" s="2">
        <f t="shared" si="210"/>
        <v>80</v>
      </c>
      <c r="F3349" s="2">
        <f t="shared" si="211"/>
        <v>100</v>
      </c>
      <c r="G3349" s="2">
        <f t="shared" si="208"/>
        <v>87</v>
      </c>
    </row>
    <row r="3350" spans="1:7">
      <c r="A3350" s="2">
        <v>3348</v>
      </c>
      <c r="B3350" s="98">
        <f t="shared" si="209"/>
        <v>17.358571369787317</v>
      </c>
      <c r="C3350" s="98">
        <v>0.08</v>
      </c>
      <c r="D3350" s="2">
        <v>3348</v>
      </c>
      <c r="E3350" s="2">
        <f t="shared" si="210"/>
        <v>80</v>
      </c>
      <c r="F3350" s="2">
        <f t="shared" si="211"/>
        <v>100</v>
      </c>
      <c r="G3350" s="2">
        <f t="shared" si="208"/>
        <v>87</v>
      </c>
    </row>
    <row r="3351" spans="1:7">
      <c r="A3351" s="2">
        <v>3349</v>
      </c>
      <c r="B3351" s="98">
        <f t="shared" si="209"/>
        <v>17.361163555476345</v>
      </c>
      <c r="C3351" s="98">
        <v>0.08</v>
      </c>
      <c r="D3351" s="2">
        <v>3349</v>
      </c>
      <c r="E3351" s="2">
        <f t="shared" si="210"/>
        <v>80</v>
      </c>
      <c r="F3351" s="2">
        <f t="shared" si="211"/>
        <v>100</v>
      </c>
      <c r="G3351" s="2">
        <f t="shared" si="208"/>
        <v>87</v>
      </c>
    </row>
    <row r="3352" spans="1:7">
      <c r="A3352" s="2">
        <v>3350</v>
      </c>
      <c r="B3352" s="98">
        <f t="shared" si="209"/>
        <v>17.363755354185336</v>
      </c>
      <c r="C3352" s="98">
        <v>0.08</v>
      </c>
      <c r="D3352" s="2">
        <v>3350</v>
      </c>
      <c r="E3352" s="2">
        <f t="shared" si="210"/>
        <v>80</v>
      </c>
      <c r="F3352" s="2">
        <f t="shared" si="211"/>
        <v>100</v>
      </c>
      <c r="G3352" s="2">
        <f t="shared" si="208"/>
        <v>87</v>
      </c>
    </row>
    <row r="3353" spans="1:7">
      <c r="A3353" s="2">
        <v>3351</v>
      </c>
      <c r="B3353" s="98">
        <f t="shared" si="209"/>
        <v>17.366346766087563</v>
      </c>
      <c r="C3353" s="98">
        <v>0.08</v>
      </c>
      <c r="D3353" s="2">
        <v>3351</v>
      </c>
      <c r="E3353" s="2">
        <f t="shared" si="210"/>
        <v>80</v>
      </c>
      <c r="F3353" s="2">
        <f t="shared" si="211"/>
        <v>100</v>
      </c>
      <c r="G3353" s="2">
        <f t="shared" si="208"/>
        <v>87</v>
      </c>
    </row>
    <row r="3354" spans="1:7">
      <c r="A3354" s="2">
        <v>3352</v>
      </c>
      <c r="B3354" s="98">
        <f t="shared" si="209"/>
        <v>17.368937791356153</v>
      </c>
      <c r="C3354" s="98">
        <v>0.08</v>
      </c>
      <c r="D3354" s="2">
        <v>3352</v>
      </c>
      <c r="E3354" s="2">
        <f t="shared" si="210"/>
        <v>80</v>
      </c>
      <c r="F3354" s="2">
        <f t="shared" si="211"/>
        <v>100</v>
      </c>
      <c r="G3354" s="2">
        <f t="shared" si="208"/>
        <v>87</v>
      </c>
    </row>
    <row r="3355" spans="1:7">
      <c r="A3355" s="2">
        <v>3353</v>
      </c>
      <c r="B3355" s="98">
        <f t="shared" si="209"/>
        <v>17.371528430164112</v>
      </c>
      <c r="C3355" s="98">
        <v>0.08</v>
      </c>
      <c r="D3355" s="2">
        <v>3353</v>
      </c>
      <c r="E3355" s="2">
        <f t="shared" si="210"/>
        <v>80</v>
      </c>
      <c r="F3355" s="2">
        <f t="shared" si="211"/>
        <v>100</v>
      </c>
      <c r="G3355" s="2">
        <f t="shared" si="208"/>
        <v>87</v>
      </c>
    </row>
    <row r="3356" spans="1:7">
      <c r="A3356" s="2">
        <v>3354</v>
      </c>
      <c r="B3356" s="98">
        <f t="shared" si="209"/>
        <v>17.374118682684308</v>
      </c>
      <c r="C3356" s="98">
        <v>0.08</v>
      </c>
      <c r="D3356" s="2">
        <v>3354</v>
      </c>
      <c r="E3356" s="2">
        <f t="shared" si="210"/>
        <v>80</v>
      </c>
      <c r="F3356" s="2">
        <f t="shared" si="211"/>
        <v>100</v>
      </c>
      <c r="G3356" s="2">
        <f t="shared" si="208"/>
        <v>87</v>
      </c>
    </row>
    <row r="3357" spans="1:7">
      <c r="A3357" s="2">
        <v>3355</v>
      </c>
      <c r="B3357" s="98">
        <f t="shared" si="209"/>
        <v>17.376708549089496</v>
      </c>
      <c r="C3357" s="98">
        <v>0.08</v>
      </c>
      <c r="D3357" s="2">
        <v>3355</v>
      </c>
      <c r="E3357" s="2">
        <f t="shared" si="210"/>
        <v>80</v>
      </c>
      <c r="F3357" s="2">
        <f t="shared" si="211"/>
        <v>100</v>
      </c>
      <c r="G3357" s="2">
        <f t="shared" si="208"/>
        <v>87</v>
      </c>
    </row>
    <row r="3358" spans="1:7">
      <c r="A3358" s="2">
        <v>3356</v>
      </c>
      <c r="B3358" s="98">
        <f t="shared" si="209"/>
        <v>17.379298029552285</v>
      </c>
      <c r="C3358" s="98">
        <v>0.08</v>
      </c>
      <c r="D3358" s="2">
        <v>3356</v>
      </c>
      <c r="E3358" s="2">
        <f t="shared" si="210"/>
        <v>80</v>
      </c>
      <c r="F3358" s="2">
        <f t="shared" si="211"/>
        <v>100</v>
      </c>
      <c r="G3358" s="2">
        <f t="shared" si="208"/>
        <v>87</v>
      </c>
    </row>
    <row r="3359" spans="1:7">
      <c r="A3359" s="2">
        <v>3357</v>
      </c>
      <c r="B3359" s="98">
        <f t="shared" si="209"/>
        <v>17.381887124245168</v>
      </c>
      <c r="C3359" s="98">
        <v>0.08</v>
      </c>
      <c r="D3359" s="2">
        <v>3357</v>
      </c>
      <c r="E3359" s="2">
        <f t="shared" si="210"/>
        <v>80</v>
      </c>
      <c r="F3359" s="2">
        <f t="shared" si="211"/>
        <v>100</v>
      </c>
      <c r="G3359" s="2">
        <f t="shared" si="208"/>
        <v>87</v>
      </c>
    </row>
    <row r="3360" spans="1:7">
      <c r="A3360" s="2">
        <v>3358</v>
      </c>
      <c r="B3360" s="98">
        <f t="shared" si="209"/>
        <v>17.384475833340503</v>
      </c>
      <c r="C3360" s="98">
        <v>0.08</v>
      </c>
      <c r="D3360" s="2">
        <v>3358</v>
      </c>
      <c r="E3360" s="2">
        <f t="shared" si="210"/>
        <v>80</v>
      </c>
      <c r="F3360" s="2">
        <f t="shared" si="211"/>
        <v>100</v>
      </c>
      <c r="G3360" s="2">
        <f t="shared" si="208"/>
        <v>87</v>
      </c>
    </row>
    <row r="3361" spans="1:7">
      <c r="A3361" s="2">
        <v>3359</v>
      </c>
      <c r="B3361" s="98">
        <f t="shared" si="209"/>
        <v>17.387064157010521</v>
      </c>
      <c r="C3361" s="98">
        <v>0.08</v>
      </c>
      <c r="D3361" s="2">
        <v>3359</v>
      </c>
      <c r="E3361" s="2">
        <f t="shared" si="210"/>
        <v>80</v>
      </c>
      <c r="F3361" s="2">
        <f t="shared" si="211"/>
        <v>100</v>
      </c>
      <c r="G3361" s="2">
        <f t="shared" si="208"/>
        <v>87</v>
      </c>
    </row>
    <row r="3362" spans="1:7">
      <c r="A3362" s="2">
        <v>3360</v>
      </c>
      <c r="B3362" s="98">
        <f t="shared" si="209"/>
        <v>17.389652095427326</v>
      </c>
      <c r="C3362" s="98">
        <v>0.08</v>
      </c>
      <c r="D3362" s="2">
        <v>3360</v>
      </c>
      <c r="E3362" s="2">
        <f t="shared" si="210"/>
        <v>80</v>
      </c>
      <c r="F3362" s="2">
        <f t="shared" si="211"/>
        <v>100</v>
      </c>
      <c r="G3362" s="2">
        <f t="shared" si="208"/>
        <v>87</v>
      </c>
    </row>
    <row r="3363" spans="1:7">
      <c r="A3363" s="2">
        <v>3361</v>
      </c>
      <c r="B3363" s="98">
        <f t="shared" si="209"/>
        <v>17.392239648762892</v>
      </c>
      <c r="C3363" s="98">
        <v>0.08</v>
      </c>
      <c r="D3363" s="2">
        <v>3361</v>
      </c>
      <c r="E3363" s="2">
        <f t="shared" si="210"/>
        <v>80</v>
      </c>
      <c r="F3363" s="2">
        <f t="shared" si="211"/>
        <v>100</v>
      </c>
      <c r="G3363" s="2">
        <f t="shared" si="208"/>
        <v>87</v>
      </c>
    </row>
    <row r="3364" spans="1:7">
      <c r="A3364" s="2">
        <v>3362</v>
      </c>
      <c r="B3364" s="98">
        <f t="shared" si="209"/>
        <v>17.394826817189067</v>
      </c>
      <c r="C3364" s="98">
        <v>0.08</v>
      </c>
      <c r="D3364" s="2">
        <v>3362</v>
      </c>
      <c r="E3364" s="2">
        <f t="shared" si="210"/>
        <v>80</v>
      </c>
      <c r="F3364" s="2">
        <f t="shared" si="211"/>
        <v>100</v>
      </c>
      <c r="G3364" s="2">
        <f t="shared" si="208"/>
        <v>87</v>
      </c>
    </row>
    <row r="3365" spans="1:7">
      <c r="A3365" s="2">
        <v>3363</v>
      </c>
      <c r="B3365" s="98">
        <f t="shared" si="209"/>
        <v>17.397413600877574</v>
      </c>
      <c r="C3365" s="98">
        <v>0.08</v>
      </c>
      <c r="D3365" s="2">
        <v>3363</v>
      </c>
      <c r="E3365" s="2">
        <f t="shared" si="210"/>
        <v>80</v>
      </c>
      <c r="F3365" s="2">
        <f t="shared" si="211"/>
        <v>100</v>
      </c>
      <c r="G3365" s="2">
        <f t="shared" si="208"/>
        <v>87</v>
      </c>
    </row>
    <row r="3366" spans="1:7">
      <c r="A3366" s="2">
        <v>3364</v>
      </c>
      <c r="B3366" s="98">
        <f t="shared" si="209"/>
        <v>17.399999999999999</v>
      </c>
      <c r="C3366" s="98">
        <v>0.08</v>
      </c>
      <c r="D3366" s="2">
        <v>3364</v>
      </c>
      <c r="E3366" s="2">
        <f t="shared" si="210"/>
        <v>80</v>
      </c>
      <c r="F3366" s="2">
        <f t="shared" si="211"/>
        <v>100</v>
      </c>
      <c r="G3366" s="2">
        <f t="shared" si="208"/>
        <v>87</v>
      </c>
    </row>
    <row r="3367" spans="1:7">
      <c r="A3367" s="2">
        <v>3365</v>
      </c>
      <c r="B3367" s="98">
        <f t="shared" si="209"/>
        <v>17.40258601472781</v>
      </c>
      <c r="C3367" s="98">
        <v>0.08</v>
      </c>
      <c r="D3367" s="2">
        <v>3365</v>
      </c>
      <c r="E3367" s="2">
        <f t="shared" si="210"/>
        <v>80</v>
      </c>
      <c r="F3367" s="2">
        <f t="shared" si="211"/>
        <v>100</v>
      </c>
      <c r="G3367" s="2">
        <f t="shared" si="208"/>
        <v>87</v>
      </c>
    </row>
    <row r="3368" spans="1:7">
      <c r="A3368" s="2">
        <v>3366</v>
      </c>
      <c r="B3368" s="98">
        <f t="shared" si="209"/>
        <v>17.405171645232343</v>
      </c>
      <c r="C3368" s="98">
        <v>0.08</v>
      </c>
      <c r="D3368" s="2">
        <v>3366</v>
      </c>
      <c r="E3368" s="2">
        <f t="shared" si="210"/>
        <v>80</v>
      </c>
      <c r="F3368" s="2">
        <f t="shared" si="211"/>
        <v>100</v>
      </c>
      <c r="G3368" s="2">
        <f t="shared" si="208"/>
        <v>87</v>
      </c>
    </row>
    <row r="3369" spans="1:7">
      <c r="A3369" s="2">
        <v>3367</v>
      </c>
      <c r="B3369" s="98">
        <f t="shared" si="209"/>
        <v>17.407756891684809</v>
      </c>
      <c r="C3369" s="98">
        <v>0.08</v>
      </c>
      <c r="D3369" s="2">
        <v>3367</v>
      </c>
      <c r="E3369" s="2">
        <f t="shared" si="210"/>
        <v>80</v>
      </c>
      <c r="F3369" s="2">
        <f t="shared" si="211"/>
        <v>100</v>
      </c>
      <c r="G3369" s="2">
        <f t="shared" si="208"/>
        <v>87</v>
      </c>
    </row>
    <row r="3370" spans="1:7">
      <c r="A3370" s="2">
        <v>3368</v>
      </c>
      <c r="B3370" s="98">
        <f t="shared" si="209"/>
        <v>17.41034175425629</v>
      </c>
      <c r="C3370" s="98">
        <v>0.08</v>
      </c>
      <c r="D3370" s="2">
        <v>3368</v>
      </c>
      <c r="E3370" s="2">
        <f t="shared" si="210"/>
        <v>80</v>
      </c>
      <c r="F3370" s="2">
        <f t="shared" si="211"/>
        <v>100</v>
      </c>
      <c r="G3370" s="2">
        <f t="shared" si="208"/>
        <v>87</v>
      </c>
    </row>
    <row r="3371" spans="1:7">
      <c r="A3371" s="2">
        <v>3369</v>
      </c>
      <c r="B3371" s="98">
        <f t="shared" si="209"/>
        <v>17.412926233117741</v>
      </c>
      <c r="C3371" s="98">
        <v>0.08</v>
      </c>
      <c r="D3371" s="2">
        <v>3369</v>
      </c>
      <c r="E3371" s="2">
        <f t="shared" si="210"/>
        <v>80</v>
      </c>
      <c r="F3371" s="2">
        <f t="shared" si="211"/>
        <v>100</v>
      </c>
      <c r="G3371" s="2">
        <f t="shared" ref="G3371:G3434" si="212">ROUNDUP(1000*((B3371/1000)/(55.934*C3371^0.571))^(1/2.714),0)</f>
        <v>87</v>
      </c>
    </row>
    <row r="3372" spans="1:7">
      <c r="A3372" s="2">
        <v>3370</v>
      </c>
      <c r="B3372" s="98">
        <f t="shared" si="209"/>
        <v>17.415510328439989</v>
      </c>
      <c r="C3372" s="98">
        <v>0.08</v>
      </c>
      <c r="D3372" s="2">
        <v>3370</v>
      </c>
      <c r="E3372" s="2">
        <f t="shared" si="210"/>
        <v>80</v>
      </c>
      <c r="F3372" s="2">
        <f t="shared" si="211"/>
        <v>100</v>
      </c>
      <c r="G3372" s="2">
        <f t="shared" si="212"/>
        <v>87</v>
      </c>
    </row>
    <row r="3373" spans="1:7">
      <c r="A3373" s="2">
        <v>3371</v>
      </c>
      <c r="B3373" s="98">
        <f t="shared" si="209"/>
        <v>17.418094040393743</v>
      </c>
      <c r="C3373" s="98">
        <v>0.08</v>
      </c>
      <c r="D3373" s="2">
        <v>3371</v>
      </c>
      <c r="E3373" s="2">
        <f t="shared" si="210"/>
        <v>80</v>
      </c>
      <c r="F3373" s="2">
        <f t="shared" si="211"/>
        <v>100</v>
      </c>
      <c r="G3373" s="2">
        <f t="shared" si="212"/>
        <v>87</v>
      </c>
    </row>
    <row r="3374" spans="1:7">
      <c r="A3374" s="2">
        <v>3372</v>
      </c>
      <c r="B3374" s="98">
        <f t="shared" si="209"/>
        <v>17.420677369149569</v>
      </c>
      <c r="C3374" s="98">
        <v>0.08</v>
      </c>
      <c r="D3374" s="2">
        <v>3372</v>
      </c>
      <c r="E3374" s="2">
        <f t="shared" si="210"/>
        <v>80</v>
      </c>
      <c r="F3374" s="2">
        <f t="shared" si="211"/>
        <v>100</v>
      </c>
      <c r="G3374" s="2">
        <f t="shared" si="212"/>
        <v>87</v>
      </c>
    </row>
    <row r="3375" spans="1:7">
      <c r="A3375" s="2">
        <v>3373</v>
      </c>
      <c r="B3375" s="98">
        <f t="shared" si="209"/>
        <v>17.423260314877925</v>
      </c>
      <c r="C3375" s="98">
        <v>0.08</v>
      </c>
      <c r="D3375" s="2">
        <v>3373</v>
      </c>
      <c r="E3375" s="2">
        <f t="shared" si="210"/>
        <v>80</v>
      </c>
      <c r="F3375" s="2">
        <f t="shared" si="211"/>
        <v>100</v>
      </c>
      <c r="G3375" s="2">
        <f t="shared" si="212"/>
        <v>87</v>
      </c>
    </row>
    <row r="3376" spans="1:7">
      <c r="A3376" s="2">
        <v>3374</v>
      </c>
      <c r="B3376" s="98">
        <f t="shared" si="209"/>
        <v>17.425842877749126</v>
      </c>
      <c r="C3376" s="98">
        <v>0.08</v>
      </c>
      <c r="D3376" s="2">
        <v>3374</v>
      </c>
      <c r="E3376" s="2">
        <f t="shared" si="210"/>
        <v>80</v>
      </c>
      <c r="F3376" s="2">
        <f t="shared" si="211"/>
        <v>100</v>
      </c>
      <c r="G3376" s="2">
        <f t="shared" si="212"/>
        <v>87</v>
      </c>
    </row>
    <row r="3377" spans="1:7">
      <c r="A3377" s="2">
        <v>3375</v>
      </c>
      <c r="B3377" s="98">
        <f t="shared" si="209"/>
        <v>17.428425057933374</v>
      </c>
      <c r="C3377" s="98">
        <v>0.08</v>
      </c>
      <c r="D3377" s="2">
        <v>3375</v>
      </c>
      <c r="E3377" s="2">
        <f t="shared" si="210"/>
        <v>80</v>
      </c>
      <c r="F3377" s="2">
        <f t="shared" si="211"/>
        <v>100</v>
      </c>
      <c r="G3377" s="2">
        <f t="shared" si="212"/>
        <v>87</v>
      </c>
    </row>
    <row r="3378" spans="1:7">
      <c r="A3378" s="2">
        <v>3376</v>
      </c>
      <c r="B3378" s="98">
        <f t="shared" si="209"/>
        <v>17.431006855600739</v>
      </c>
      <c r="C3378" s="98">
        <v>0.08</v>
      </c>
      <c r="D3378" s="2">
        <v>3376</v>
      </c>
      <c r="E3378" s="2">
        <f t="shared" si="210"/>
        <v>80</v>
      </c>
      <c r="F3378" s="2">
        <f t="shared" si="211"/>
        <v>100</v>
      </c>
      <c r="G3378" s="2">
        <f t="shared" si="212"/>
        <v>87</v>
      </c>
    </row>
    <row r="3379" spans="1:7">
      <c r="A3379" s="2">
        <v>3377</v>
      </c>
      <c r="B3379" s="98">
        <f t="shared" si="209"/>
        <v>17.433588270921163</v>
      </c>
      <c r="C3379" s="98">
        <v>0.08</v>
      </c>
      <c r="D3379" s="2">
        <v>3377</v>
      </c>
      <c r="E3379" s="2">
        <f t="shared" si="210"/>
        <v>80</v>
      </c>
      <c r="F3379" s="2">
        <f t="shared" si="211"/>
        <v>100</v>
      </c>
      <c r="G3379" s="2">
        <f t="shared" si="212"/>
        <v>87</v>
      </c>
    </row>
    <row r="3380" spans="1:7">
      <c r="A3380" s="2">
        <v>3378</v>
      </c>
      <c r="B3380" s="98">
        <f t="shared" si="209"/>
        <v>17.436169304064467</v>
      </c>
      <c r="C3380" s="98">
        <v>0.08</v>
      </c>
      <c r="D3380" s="2">
        <v>3378</v>
      </c>
      <c r="E3380" s="2">
        <f t="shared" si="210"/>
        <v>80</v>
      </c>
      <c r="F3380" s="2">
        <f t="shared" si="211"/>
        <v>100</v>
      </c>
      <c r="G3380" s="2">
        <f t="shared" si="212"/>
        <v>87</v>
      </c>
    </row>
    <row r="3381" spans="1:7">
      <c r="A3381" s="2">
        <v>3379</v>
      </c>
      <c r="B3381" s="98">
        <f t="shared" si="209"/>
        <v>17.438749955200343</v>
      </c>
      <c r="C3381" s="98">
        <v>0.08</v>
      </c>
      <c r="D3381" s="2">
        <v>3379</v>
      </c>
      <c r="E3381" s="2">
        <f t="shared" si="210"/>
        <v>80</v>
      </c>
      <c r="F3381" s="2">
        <f t="shared" si="211"/>
        <v>100</v>
      </c>
      <c r="G3381" s="2">
        <f t="shared" si="212"/>
        <v>87</v>
      </c>
    </row>
    <row r="3382" spans="1:7">
      <c r="A3382" s="2">
        <v>3380</v>
      </c>
      <c r="B3382" s="98">
        <f t="shared" si="209"/>
        <v>17.441330224498358</v>
      </c>
      <c r="C3382" s="98">
        <v>0.08</v>
      </c>
      <c r="D3382" s="2">
        <v>3380</v>
      </c>
      <c r="E3382" s="2">
        <f t="shared" si="210"/>
        <v>80</v>
      </c>
      <c r="F3382" s="2">
        <f t="shared" si="211"/>
        <v>100</v>
      </c>
      <c r="G3382" s="2">
        <f t="shared" si="212"/>
        <v>87</v>
      </c>
    </row>
    <row r="3383" spans="1:7">
      <c r="A3383" s="2">
        <v>3381</v>
      </c>
      <c r="B3383" s="98">
        <f t="shared" si="209"/>
        <v>17.443910112127956</v>
      </c>
      <c r="C3383" s="98">
        <v>0.08</v>
      </c>
      <c r="D3383" s="2">
        <v>3381</v>
      </c>
      <c r="E3383" s="2">
        <f t="shared" si="210"/>
        <v>80</v>
      </c>
      <c r="F3383" s="2">
        <f t="shared" si="211"/>
        <v>100</v>
      </c>
      <c r="G3383" s="2">
        <f t="shared" si="212"/>
        <v>87</v>
      </c>
    </row>
    <row r="3384" spans="1:7">
      <c r="A3384" s="2">
        <v>3382</v>
      </c>
      <c r="B3384" s="98">
        <f t="shared" si="209"/>
        <v>17.446489618258454</v>
      </c>
      <c r="C3384" s="98">
        <v>0.08</v>
      </c>
      <c r="D3384" s="2">
        <v>3382</v>
      </c>
      <c r="E3384" s="2">
        <f t="shared" si="210"/>
        <v>80</v>
      </c>
      <c r="F3384" s="2">
        <f t="shared" si="211"/>
        <v>100</v>
      </c>
      <c r="G3384" s="2">
        <f t="shared" si="212"/>
        <v>87</v>
      </c>
    </row>
    <row r="3385" spans="1:7">
      <c r="A3385" s="2">
        <v>3383</v>
      </c>
      <c r="B3385" s="98">
        <f t="shared" si="209"/>
        <v>17.449068743059041</v>
      </c>
      <c r="C3385" s="98">
        <v>0.08</v>
      </c>
      <c r="D3385" s="2">
        <v>3383</v>
      </c>
      <c r="E3385" s="2">
        <f t="shared" si="210"/>
        <v>80</v>
      </c>
      <c r="F3385" s="2">
        <f t="shared" si="211"/>
        <v>100</v>
      </c>
      <c r="G3385" s="2">
        <f t="shared" si="212"/>
        <v>87</v>
      </c>
    </row>
    <row r="3386" spans="1:7">
      <c r="A3386" s="2">
        <v>3384</v>
      </c>
      <c r="B3386" s="98">
        <f t="shared" si="209"/>
        <v>17.451647486698782</v>
      </c>
      <c r="C3386" s="98">
        <v>0.08</v>
      </c>
      <c r="D3386" s="2">
        <v>3384</v>
      </c>
      <c r="E3386" s="2">
        <f t="shared" si="210"/>
        <v>80</v>
      </c>
      <c r="F3386" s="2">
        <f t="shared" si="211"/>
        <v>100</v>
      </c>
      <c r="G3386" s="2">
        <f t="shared" si="212"/>
        <v>87</v>
      </c>
    </row>
    <row r="3387" spans="1:7">
      <c r="A3387" s="2">
        <v>3385</v>
      </c>
      <c r="B3387" s="98">
        <f t="shared" si="209"/>
        <v>17.454225849346628</v>
      </c>
      <c r="C3387" s="98">
        <v>0.08</v>
      </c>
      <c r="D3387" s="2">
        <v>3385</v>
      </c>
      <c r="E3387" s="2">
        <f t="shared" si="210"/>
        <v>80</v>
      </c>
      <c r="F3387" s="2">
        <f t="shared" si="211"/>
        <v>100</v>
      </c>
      <c r="G3387" s="2">
        <f t="shared" si="212"/>
        <v>87</v>
      </c>
    </row>
    <row r="3388" spans="1:7">
      <c r="A3388" s="2">
        <v>3386</v>
      </c>
      <c r="B3388" s="98">
        <f t="shared" si="209"/>
        <v>17.456803831171385</v>
      </c>
      <c r="C3388" s="98">
        <v>0.08</v>
      </c>
      <c r="D3388" s="2">
        <v>3386</v>
      </c>
      <c r="E3388" s="2">
        <f t="shared" si="210"/>
        <v>80</v>
      </c>
      <c r="F3388" s="2">
        <f t="shared" si="211"/>
        <v>100</v>
      </c>
      <c r="G3388" s="2">
        <f t="shared" si="212"/>
        <v>87</v>
      </c>
    </row>
    <row r="3389" spans="1:7">
      <c r="A3389" s="2">
        <v>3387</v>
      </c>
      <c r="B3389" s="98">
        <f t="shared" si="209"/>
        <v>17.459381432341754</v>
      </c>
      <c r="C3389" s="98">
        <v>0.08</v>
      </c>
      <c r="D3389" s="2">
        <v>3387</v>
      </c>
      <c r="E3389" s="2">
        <f t="shared" si="210"/>
        <v>80</v>
      </c>
      <c r="F3389" s="2">
        <f t="shared" si="211"/>
        <v>100</v>
      </c>
      <c r="G3389" s="2">
        <f t="shared" si="212"/>
        <v>87</v>
      </c>
    </row>
    <row r="3390" spans="1:7">
      <c r="A3390" s="2">
        <v>3388</v>
      </c>
      <c r="B3390" s="98">
        <f t="shared" si="209"/>
        <v>17.461958653026297</v>
      </c>
      <c r="C3390" s="98">
        <v>0.08</v>
      </c>
      <c r="D3390" s="2">
        <v>3388</v>
      </c>
      <c r="E3390" s="2">
        <f t="shared" si="210"/>
        <v>80</v>
      </c>
      <c r="F3390" s="2">
        <f t="shared" si="211"/>
        <v>100</v>
      </c>
      <c r="G3390" s="2">
        <f t="shared" si="212"/>
        <v>87</v>
      </c>
    </row>
    <row r="3391" spans="1:7">
      <c r="A3391" s="2">
        <v>3389</v>
      </c>
      <c r="B3391" s="98">
        <f t="shared" si="209"/>
        <v>17.464535493393459</v>
      </c>
      <c r="C3391" s="98">
        <v>0.08</v>
      </c>
      <c r="D3391" s="2">
        <v>3389</v>
      </c>
      <c r="E3391" s="2">
        <f t="shared" si="210"/>
        <v>80</v>
      </c>
      <c r="F3391" s="2">
        <f t="shared" si="211"/>
        <v>100</v>
      </c>
      <c r="G3391" s="2">
        <f t="shared" si="212"/>
        <v>87</v>
      </c>
    </row>
    <row r="3392" spans="1:7">
      <c r="A3392" s="2">
        <v>3390</v>
      </c>
      <c r="B3392" s="98">
        <f t="shared" si="209"/>
        <v>17.467111953611564</v>
      </c>
      <c r="C3392" s="98">
        <v>0.08</v>
      </c>
      <c r="D3392" s="2">
        <v>3390</v>
      </c>
      <c r="E3392" s="2">
        <f t="shared" si="210"/>
        <v>80</v>
      </c>
      <c r="F3392" s="2">
        <f t="shared" si="211"/>
        <v>100</v>
      </c>
      <c r="G3392" s="2">
        <f t="shared" si="212"/>
        <v>87</v>
      </c>
    </row>
    <row r="3393" spans="1:7">
      <c r="A3393" s="2">
        <v>3391</v>
      </c>
      <c r="B3393" s="98">
        <f t="shared" si="209"/>
        <v>17.469688033848801</v>
      </c>
      <c r="C3393" s="98">
        <v>0.08</v>
      </c>
      <c r="D3393" s="2">
        <v>3391</v>
      </c>
      <c r="E3393" s="2">
        <f t="shared" si="210"/>
        <v>80</v>
      </c>
      <c r="F3393" s="2">
        <f t="shared" si="211"/>
        <v>100</v>
      </c>
      <c r="G3393" s="2">
        <f t="shared" si="212"/>
        <v>87</v>
      </c>
    </row>
    <row r="3394" spans="1:7">
      <c r="A3394" s="2">
        <v>3392</v>
      </c>
      <c r="B3394" s="98">
        <f t="shared" si="209"/>
        <v>17.472263734273241</v>
      </c>
      <c r="C3394" s="98">
        <v>0.08</v>
      </c>
      <c r="D3394" s="2">
        <v>3392</v>
      </c>
      <c r="E3394" s="2">
        <f t="shared" si="210"/>
        <v>80</v>
      </c>
      <c r="F3394" s="2">
        <f t="shared" si="211"/>
        <v>100</v>
      </c>
      <c r="G3394" s="2">
        <f t="shared" si="212"/>
        <v>87</v>
      </c>
    </row>
    <row r="3395" spans="1:7">
      <c r="A3395" s="2">
        <v>3393</v>
      </c>
      <c r="B3395" s="98">
        <f t="shared" ref="B3395:B3458" si="213">0.3*SQRT(A3395)</f>
        <v>17.474839055052836</v>
      </c>
      <c r="C3395" s="98">
        <v>0.08</v>
      </c>
      <c r="D3395" s="2">
        <v>3393</v>
      </c>
      <c r="E3395" s="2">
        <f t="shared" ref="E3395:E3458" si="214">IF(A3395&lt;0.4,15,IF(A3395&lt;3,20,IF(A3395&lt;15,25,IF(A3395&lt;43,32,IF(A3395&lt;100,40,IF(A3395&lt;450,50,IF(A3395&lt;1300,65,IF(A3395&lt;3500,80,IF(A3395&lt;12000,100)))))))))</f>
        <v>80</v>
      </c>
      <c r="F3395" s="2">
        <f t="shared" si="211"/>
        <v>100</v>
      </c>
      <c r="G3395" s="2">
        <f t="shared" si="212"/>
        <v>87</v>
      </c>
    </row>
    <row r="3396" spans="1:7">
      <c r="A3396" s="2">
        <v>3394</v>
      </c>
      <c r="B3396" s="98">
        <f t="shared" si="213"/>
        <v>17.477413996355409</v>
      </c>
      <c r="C3396" s="98">
        <v>0.08</v>
      </c>
      <c r="D3396" s="2">
        <v>3394</v>
      </c>
      <c r="E3396" s="2">
        <f t="shared" si="214"/>
        <v>80</v>
      </c>
      <c r="F3396" s="2">
        <f t="shared" ref="F3396:F3459" si="215">IF(G3396&lt;15,15,IF(G3396&lt;20,20,IF(G3396&lt;=25,25,IF(G3396&lt;=32,32,IF(G3396&lt;=40,40,IF(G3396&lt;=50,50,IF(G3396&lt;=65,65,IF(G3396&lt;=80,80,IF(G3396&lt;=100,100)))))))))</f>
        <v>100</v>
      </c>
      <c r="G3396" s="2">
        <f t="shared" si="212"/>
        <v>87</v>
      </c>
    </row>
    <row r="3397" spans="1:7">
      <c r="A3397" s="2">
        <v>3395</v>
      </c>
      <c r="B3397" s="98">
        <f t="shared" si="213"/>
        <v>17.479988558348655</v>
      </c>
      <c r="C3397" s="98">
        <v>0.08</v>
      </c>
      <c r="D3397" s="2">
        <v>3395</v>
      </c>
      <c r="E3397" s="2">
        <f t="shared" si="214"/>
        <v>80</v>
      </c>
      <c r="F3397" s="2">
        <f t="shared" si="215"/>
        <v>100</v>
      </c>
      <c r="G3397" s="2">
        <f t="shared" si="212"/>
        <v>87</v>
      </c>
    </row>
    <row r="3398" spans="1:7">
      <c r="A3398" s="2">
        <v>3396</v>
      </c>
      <c r="B3398" s="98">
        <f t="shared" si="213"/>
        <v>17.482562741200159</v>
      </c>
      <c r="C3398" s="98">
        <v>0.08</v>
      </c>
      <c r="D3398" s="2">
        <v>3396</v>
      </c>
      <c r="E3398" s="2">
        <f t="shared" si="214"/>
        <v>80</v>
      </c>
      <c r="F3398" s="2">
        <f t="shared" si="215"/>
        <v>100</v>
      </c>
      <c r="G3398" s="2">
        <f t="shared" si="212"/>
        <v>87</v>
      </c>
    </row>
    <row r="3399" spans="1:7">
      <c r="A3399" s="2">
        <v>3397</v>
      </c>
      <c r="B3399" s="98">
        <f t="shared" si="213"/>
        <v>17.485136545077363</v>
      </c>
      <c r="C3399" s="98">
        <v>0.08</v>
      </c>
      <c r="D3399" s="2">
        <v>3397</v>
      </c>
      <c r="E3399" s="2">
        <f t="shared" si="214"/>
        <v>80</v>
      </c>
      <c r="F3399" s="2">
        <f t="shared" si="215"/>
        <v>100</v>
      </c>
      <c r="G3399" s="2">
        <f t="shared" si="212"/>
        <v>87</v>
      </c>
    </row>
    <row r="3400" spans="1:7">
      <c r="A3400" s="2">
        <v>3398</v>
      </c>
      <c r="B3400" s="98">
        <f t="shared" si="213"/>
        <v>17.487709970147606</v>
      </c>
      <c r="C3400" s="98">
        <v>0.08</v>
      </c>
      <c r="D3400" s="2">
        <v>3398</v>
      </c>
      <c r="E3400" s="2">
        <f t="shared" si="214"/>
        <v>80</v>
      </c>
      <c r="F3400" s="2">
        <f t="shared" si="215"/>
        <v>100</v>
      </c>
      <c r="G3400" s="2">
        <f t="shared" si="212"/>
        <v>87</v>
      </c>
    </row>
    <row r="3401" spans="1:7">
      <c r="A3401" s="2">
        <v>3399</v>
      </c>
      <c r="B3401" s="98">
        <f t="shared" si="213"/>
        <v>17.49028301657809</v>
      </c>
      <c r="C3401" s="98">
        <v>0.08</v>
      </c>
      <c r="D3401" s="2">
        <v>3399</v>
      </c>
      <c r="E3401" s="2">
        <f t="shared" si="214"/>
        <v>80</v>
      </c>
      <c r="F3401" s="2">
        <f t="shared" si="215"/>
        <v>100</v>
      </c>
      <c r="G3401" s="2">
        <f t="shared" si="212"/>
        <v>87</v>
      </c>
    </row>
    <row r="3402" spans="1:7">
      <c r="A3402" s="2">
        <v>3400</v>
      </c>
      <c r="B3402" s="98">
        <f t="shared" si="213"/>
        <v>17.4928556845359</v>
      </c>
      <c r="C3402" s="98">
        <v>0.08</v>
      </c>
      <c r="D3402" s="2">
        <v>3400</v>
      </c>
      <c r="E3402" s="2">
        <f t="shared" si="214"/>
        <v>80</v>
      </c>
      <c r="F3402" s="2">
        <f t="shared" si="215"/>
        <v>100</v>
      </c>
      <c r="G3402" s="2">
        <f t="shared" si="212"/>
        <v>87</v>
      </c>
    </row>
    <row r="3403" spans="1:7">
      <c r="A3403" s="2">
        <v>3401</v>
      </c>
      <c r="B3403" s="98">
        <f t="shared" si="213"/>
        <v>17.495427974188001</v>
      </c>
      <c r="C3403" s="98">
        <v>0.08</v>
      </c>
      <c r="D3403" s="2">
        <v>3401</v>
      </c>
      <c r="E3403" s="2">
        <f t="shared" si="214"/>
        <v>80</v>
      </c>
      <c r="F3403" s="2">
        <f t="shared" si="215"/>
        <v>100</v>
      </c>
      <c r="G3403" s="2">
        <f t="shared" si="212"/>
        <v>87</v>
      </c>
    </row>
    <row r="3404" spans="1:7">
      <c r="A3404" s="2">
        <v>3402</v>
      </c>
      <c r="B3404" s="98">
        <f t="shared" si="213"/>
        <v>17.497999885701223</v>
      </c>
      <c r="C3404" s="98">
        <v>0.08</v>
      </c>
      <c r="D3404" s="2">
        <v>3402</v>
      </c>
      <c r="E3404" s="2">
        <f t="shared" si="214"/>
        <v>80</v>
      </c>
      <c r="F3404" s="2">
        <f t="shared" si="215"/>
        <v>100</v>
      </c>
      <c r="G3404" s="2">
        <f t="shared" si="212"/>
        <v>87</v>
      </c>
    </row>
    <row r="3405" spans="1:7">
      <c r="A3405" s="2">
        <v>3403</v>
      </c>
      <c r="B3405" s="98">
        <f t="shared" si="213"/>
        <v>17.500571419242288</v>
      </c>
      <c r="C3405" s="98">
        <v>0.08</v>
      </c>
      <c r="D3405" s="2">
        <v>3403</v>
      </c>
      <c r="E3405" s="2">
        <f t="shared" si="214"/>
        <v>80</v>
      </c>
      <c r="F3405" s="2">
        <f t="shared" si="215"/>
        <v>100</v>
      </c>
      <c r="G3405" s="2">
        <f t="shared" si="212"/>
        <v>87</v>
      </c>
    </row>
    <row r="3406" spans="1:7">
      <c r="A3406" s="2">
        <v>3404</v>
      </c>
      <c r="B3406" s="98">
        <f t="shared" si="213"/>
        <v>17.503142574977787</v>
      </c>
      <c r="C3406" s="98">
        <v>0.08</v>
      </c>
      <c r="D3406" s="2">
        <v>3404</v>
      </c>
      <c r="E3406" s="2">
        <f t="shared" si="214"/>
        <v>80</v>
      </c>
      <c r="F3406" s="2">
        <f t="shared" si="215"/>
        <v>100</v>
      </c>
      <c r="G3406" s="2">
        <f t="shared" si="212"/>
        <v>87</v>
      </c>
    </row>
    <row r="3407" spans="1:7">
      <c r="A3407" s="2">
        <v>3405</v>
      </c>
      <c r="B3407" s="98">
        <f t="shared" si="213"/>
        <v>17.505713353074189</v>
      </c>
      <c r="C3407" s="98">
        <v>0.08</v>
      </c>
      <c r="D3407" s="2">
        <v>3405</v>
      </c>
      <c r="E3407" s="2">
        <f t="shared" si="214"/>
        <v>80</v>
      </c>
      <c r="F3407" s="2">
        <f t="shared" si="215"/>
        <v>100</v>
      </c>
      <c r="G3407" s="2">
        <f t="shared" si="212"/>
        <v>87</v>
      </c>
    </row>
    <row r="3408" spans="1:7">
      <c r="A3408" s="2">
        <v>3406</v>
      </c>
      <c r="B3408" s="98">
        <f t="shared" si="213"/>
        <v>17.508283753697846</v>
      </c>
      <c r="C3408" s="98">
        <v>0.08</v>
      </c>
      <c r="D3408" s="2">
        <v>3406</v>
      </c>
      <c r="E3408" s="2">
        <f t="shared" si="214"/>
        <v>80</v>
      </c>
      <c r="F3408" s="2">
        <f t="shared" si="215"/>
        <v>100</v>
      </c>
      <c r="G3408" s="2">
        <f t="shared" si="212"/>
        <v>88</v>
      </c>
    </row>
    <row r="3409" spans="1:7">
      <c r="A3409" s="2">
        <v>3407</v>
      </c>
      <c r="B3409" s="98">
        <f t="shared" si="213"/>
        <v>17.510853777014983</v>
      </c>
      <c r="C3409" s="98">
        <v>0.08</v>
      </c>
      <c r="D3409" s="2">
        <v>3407</v>
      </c>
      <c r="E3409" s="2">
        <f t="shared" si="214"/>
        <v>80</v>
      </c>
      <c r="F3409" s="2">
        <f t="shared" si="215"/>
        <v>100</v>
      </c>
      <c r="G3409" s="2">
        <f t="shared" si="212"/>
        <v>88</v>
      </c>
    </row>
    <row r="3410" spans="1:7">
      <c r="A3410" s="2">
        <v>3408</v>
      </c>
      <c r="B3410" s="98">
        <f t="shared" si="213"/>
        <v>17.513423423191707</v>
      </c>
      <c r="C3410" s="98">
        <v>0.08</v>
      </c>
      <c r="D3410" s="2">
        <v>3408</v>
      </c>
      <c r="E3410" s="2">
        <f t="shared" si="214"/>
        <v>80</v>
      </c>
      <c r="F3410" s="2">
        <f t="shared" si="215"/>
        <v>100</v>
      </c>
      <c r="G3410" s="2">
        <f t="shared" si="212"/>
        <v>88</v>
      </c>
    </row>
    <row r="3411" spans="1:7">
      <c r="A3411" s="2">
        <v>3409</v>
      </c>
      <c r="B3411" s="98">
        <f t="shared" si="213"/>
        <v>17.515992692393997</v>
      </c>
      <c r="C3411" s="98">
        <v>0.08</v>
      </c>
      <c r="D3411" s="2">
        <v>3409</v>
      </c>
      <c r="E3411" s="2">
        <f t="shared" si="214"/>
        <v>80</v>
      </c>
      <c r="F3411" s="2">
        <f t="shared" si="215"/>
        <v>100</v>
      </c>
      <c r="G3411" s="2">
        <f t="shared" si="212"/>
        <v>88</v>
      </c>
    </row>
    <row r="3412" spans="1:7">
      <c r="A3412" s="2">
        <v>3410</v>
      </c>
      <c r="B3412" s="98">
        <f t="shared" si="213"/>
        <v>17.518561584787719</v>
      </c>
      <c r="C3412" s="98">
        <v>0.08</v>
      </c>
      <c r="D3412" s="2">
        <v>3410</v>
      </c>
      <c r="E3412" s="2">
        <f t="shared" si="214"/>
        <v>80</v>
      </c>
      <c r="F3412" s="2">
        <f t="shared" si="215"/>
        <v>100</v>
      </c>
      <c r="G3412" s="2">
        <f t="shared" si="212"/>
        <v>88</v>
      </c>
    </row>
    <row r="3413" spans="1:7">
      <c r="A3413" s="2">
        <v>3411</v>
      </c>
      <c r="B3413" s="98">
        <f t="shared" si="213"/>
        <v>17.521130100538606</v>
      </c>
      <c r="C3413" s="98">
        <v>0.08</v>
      </c>
      <c r="D3413" s="2">
        <v>3411</v>
      </c>
      <c r="E3413" s="2">
        <f t="shared" si="214"/>
        <v>80</v>
      </c>
      <c r="F3413" s="2">
        <f t="shared" si="215"/>
        <v>100</v>
      </c>
      <c r="G3413" s="2">
        <f t="shared" si="212"/>
        <v>88</v>
      </c>
    </row>
    <row r="3414" spans="1:7">
      <c r="A3414" s="2">
        <v>3412</v>
      </c>
      <c r="B3414" s="98">
        <f t="shared" si="213"/>
        <v>17.52369823981228</v>
      </c>
      <c r="C3414" s="98">
        <v>0.08</v>
      </c>
      <c r="D3414" s="2">
        <v>3412</v>
      </c>
      <c r="E3414" s="2">
        <f t="shared" si="214"/>
        <v>80</v>
      </c>
      <c r="F3414" s="2">
        <f t="shared" si="215"/>
        <v>100</v>
      </c>
      <c r="G3414" s="2">
        <f t="shared" si="212"/>
        <v>88</v>
      </c>
    </row>
    <row r="3415" spans="1:7">
      <c r="A3415" s="2">
        <v>3413</v>
      </c>
      <c r="B3415" s="98">
        <f t="shared" si="213"/>
        <v>17.526266002774236</v>
      </c>
      <c r="C3415" s="98">
        <v>0.08</v>
      </c>
      <c r="D3415" s="2">
        <v>3413</v>
      </c>
      <c r="E3415" s="2">
        <f t="shared" si="214"/>
        <v>80</v>
      </c>
      <c r="F3415" s="2">
        <f t="shared" si="215"/>
        <v>100</v>
      </c>
      <c r="G3415" s="2">
        <f t="shared" si="212"/>
        <v>88</v>
      </c>
    </row>
    <row r="3416" spans="1:7">
      <c r="A3416" s="2">
        <v>3414</v>
      </c>
      <c r="B3416" s="98">
        <f t="shared" si="213"/>
        <v>17.528833389589849</v>
      </c>
      <c r="C3416" s="98">
        <v>0.08</v>
      </c>
      <c r="D3416" s="2">
        <v>3414</v>
      </c>
      <c r="E3416" s="2">
        <f t="shared" si="214"/>
        <v>80</v>
      </c>
      <c r="F3416" s="2">
        <f t="shared" si="215"/>
        <v>100</v>
      </c>
      <c r="G3416" s="2">
        <f t="shared" si="212"/>
        <v>88</v>
      </c>
    </row>
    <row r="3417" spans="1:7">
      <c r="A3417" s="2">
        <v>3415</v>
      </c>
      <c r="B3417" s="98">
        <f t="shared" si="213"/>
        <v>17.531400400424378</v>
      </c>
      <c r="C3417" s="98">
        <v>0.08</v>
      </c>
      <c r="D3417" s="2">
        <v>3415</v>
      </c>
      <c r="E3417" s="2">
        <f t="shared" si="214"/>
        <v>80</v>
      </c>
      <c r="F3417" s="2">
        <f t="shared" si="215"/>
        <v>100</v>
      </c>
      <c r="G3417" s="2">
        <f t="shared" si="212"/>
        <v>88</v>
      </c>
    </row>
    <row r="3418" spans="1:7">
      <c r="A3418" s="2">
        <v>3416</v>
      </c>
      <c r="B3418" s="98">
        <f t="shared" si="213"/>
        <v>17.533967035442949</v>
      </c>
      <c r="C3418" s="98">
        <v>0.08</v>
      </c>
      <c r="D3418" s="2">
        <v>3416</v>
      </c>
      <c r="E3418" s="2">
        <f t="shared" si="214"/>
        <v>80</v>
      </c>
      <c r="F3418" s="2">
        <f t="shared" si="215"/>
        <v>100</v>
      </c>
      <c r="G3418" s="2">
        <f t="shared" si="212"/>
        <v>88</v>
      </c>
    </row>
    <row r="3419" spans="1:7">
      <c r="A3419" s="2">
        <v>3417</v>
      </c>
      <c r="B3419" s="98">
        <f t="shared" si="213"/>
        <v>17.536533294810578</v>
      </c>
      <c r="C3419" s="98">
        <v>0.08</v>
      </c>
      <c r="D3419" s="2">
        <v>3417</v>
      </c>
      <c r="E3419" s="2">
        <f t="shared" si="214"/>
        <v>80</v>
      </c>
      <c r="F3419" s="2">
        <f t="shared" si="215"/>
        <v>100</v>
      </c>
      <c r="G3419" s="2">
        <f t="shared" si="212"/>
        <v>88</v>
      </c>
    </row>
    <row r="3420" spans="1:7">
      <c r="A3420" s="2">
        <v>3418</v>
      </c>
      <c r="B3420" s="98">
        <f t="shared" si="213"/>
        <v>17.539099178692158</v>
      </c>
      <c r="C3420" s="98">
        <v>0.08</v>
      </c>
      <c r="D3420" s="2">
        <v>3418</v>
      </c>
      <c r="E3420" s="2">
        <f t="shared" si="214"/>
        <v>80</v>
      </c>
      <c r="F3420" s="2">
        <f t="shared" si="215"/>
        <v>100</v>
      </c>
      <c r="G3420" s="2">
        <f t="shared" si="212"/>
        <v>88</v>
      </c>
    </row>
    <row r="3421" spans="1:7">
      <c r="A3421" s="2">
        <v>3419</v>
      </c>
      <c r="B3421" s="98">
        <f t="shared" si="213"/>
        <v>17.54166468725246</v>
      </c>
      <c r="C3421" s="98">
        <v>0.08</v>
      </c>
      <c r="D3421" s="2">
        <v>3419</v>
      </c>
      <c r="E3421" s="2">
        <f t="shared" si="214"/>
        <v>80</v>
      </c>
      <c r="F3421" s="2">
        <f t="shared" si="215"/>
        <v>100</v>
      </c>
      <c r="G3421" s="2">
        <f t="shared" si="212"/>
        <v>88</v>
      </c>
    </row>
    <row r="3422" spans="1:7">
      <c r="A3422" s="2">
        <v>3420</v>
      </c>
      <c r="B3422" s="98">
        <f t="shared" si="213"/>
        <v>17.544229820656135</v>
      </c>
      <c r="C3422" s="98">
        <v>0.08</v>
      </c>
      <c r="D3422" s="2">
        <v>3420</v>
      </c>
      <c r="E3422" s="2">
        <f t="shared" si="214"/>
        <v>80</v>
      </c>
      <c r="F3422" s="2">
        <f t="shared" si="215"/>
        <v>100</v>
      </c>
      <c r="G3422" s="2">
        <f t="shared" si="212"/>
        <v>88</v>
      </c>
    </row>
    <row r="3423" spans="1:7">
      <c r="A3423" s="2">
        <v>3421</v>
      </c>
      <c r="B3423" s="98">
        <f t="shared" si="213"/>
        <v>17.546794579067711</v>
      </c>
      <c r="C3423" s="98">
        <v>0.08</v>
      </c>
      <c r="D3423" s="2">
        <v>3421</v>
      </c>
      <c r="E3423" s="2">
        <f t="shared" si="214"/>
        <v>80</v>
      </c>
      <c r="F3423" s="2">
        <f t="shared" si="215"/>
        <v>100</v>
      </c>
      <c r="G3423" s="2">
        <f t="shared" si="212"/>
        <v>88</v>
      </c>
    </row>
    <row r="3424" spans="1:7">
      <c r="A3424" s="2">
        <v>3422</v>
      </c>
      <c r="B3424" s="98">
        <f t="shared" si="213"/>
        <v>17.549358962651599</v>
      </c>
      <c r="C3424" s="98">
        <v>0.08</v>
      </c>
      <c r="D3424" s="2">
        <v>3422</v>
      </c>
      <c r="E3424" s="2">
        <f t="shared" si="214"/>
        <v>80</v>
      </c>
      <c r="F3424" s="2">
        <f t="shared" si="215"/>
        <v>100</v>
      </c>
      <c r="G3424" s="2">
        <f t="shared" si="212"/>
        <v>88</v>
      </c>
    </row>
    <row r="3425" spans="1:7">
      <c r="A3425" s="2">
        <v>3423</v>
      </c>
      <c r="B3425" s="98">
        <f t="shared" si="213"/>
        <v>17.55192297157209</v>
      </c>
      <c r="C3425" s="98">
        <v>0.08</v>
      </c>
      <c r="D3425" s="2">
        <v>3423</v>
      </c>
      <c r="E3425" s="2">
        <f t="shared" si="214"/>
        <v>80</v>
      </c>
      <c r="F3425" s="2">
        <f t="shared" si="215"/>
        <v>100</v>
      </c>
      <c r="G3425" s="2">
        <f t="shared" si="212"/>
        <v>88</v>
      </c>
    </row>
    <row r="3426" spans="1:7">
      <c r="A3426" s="2">
        <v>3424</v>
      </c>
      <c r="B3426" s="98">
        <f t="shared" si="213"/>
        <v>17.55448660599335</v>
      </c>
      <c r="C3426" s="98">
        <v>0.08</v>
      </c>
      <c r="D3426" s="2">
        <v>3424</v>
      </c>
      <c r="E3426" s="2">
        <f t="shared" si="214"/>
        <v>80</v>
      </c>
      <c r="F3426" s="2">
        <f t="shared" si="215"/>
        <v>100</v>
      </c>
      <c r="G3426" s="2">
        <f t="shared" si="212"/>
        <v>88</v>
      </c>
    </row>
    <row r="3427" spans="1:7">
      <c r="A3427" s="2">
        <v>3425</v>
      </c>
      <c r="B3427" s="98">
        <f t="shared" si="213"/>
        <v>17.557049866079439</v>
      </c>
      <c r="C3427" s="98">
        <v>0.08</v>
      </c>
      <c r="D3427" s="2">
        <v>3425</v>
      </c>
      <c r="E3427" s="2">
        <f t="shared" si="214"/>
        <v>80</v>
      </c>
      <c r="F3427" s="2">
        <f t="shared" si="215"/>
        <v>100</v>
      </c>
      <c r="G3427" s="2">
        <f t="shared" si="212"/>
        <v>88</v>
      </c>
    </row>
    <row r="3428" spans="1:7">
      <c r="A3428" s="2">
        <v>3426</v>
      </c>
      <c r="B3428" s="98">
        <f t="shared" si="213"/>
        <v>17.559612751994276</v>
      </c>
      <c r="C3428" s="98">
        <v>0.08</v>
      </c>
      <c r="D3428" s="2">
        <v>3426</v>
      </c>
      <c r="E3428" s="2">
        <f t="shared" si="214"/>
        <v>80</v>
      </c>
      <c r="F3428" s="2">
        <f t="shared" si="215"/>
        <v>100</v>
      </c>
      <c r="G3428" s="2">
        <f t="shared" si="212"/>
        <v>88</v>
      </c>
    </row>
    <row r="3429" spans="1:7">
      <c r="A3429" s="2">
        <v>3427</v>
      </c>
      <c r="B3429" s="98">
        <f t="shared" si="213"/>
        <v>17.562175263901679</v>
      </c>
      <c r="C3429" s="98">
        <v>0.08</v>
      </c>
      <c r="D3429" s="2">
        <v>3427</v>
      </c>
      <c r="E3429" s="2">
        <f t="shared" si="214"/>
        <v>80</v>
      </c>
      <c r="F3429" s="2">
        <f t="shared" si="215"/>
        <v>100</v>
      </c>
      <c r="G3429" s="2">
        <f t="shared" si="212"/>
        <v>88</v>
      </c>
    </row>
    <row r="3430" spans="1:7">
      <c r="A3430" s="2">
        <v>3428</v>
      </c>
      <c r="B3430" s="98">
        <f t="shared" si="213"/>
        <v>17.564737401965335</v>
      </c>
      <c r="C3430" s="98">
        <v>0.08</v>
      </c>
      <c r="D3430" s="2">
        <v>3428</v>
      </c>
      <c r="E3430" s="2">
        <f t="shared" si="214"/>
        <v>80</v>
      </c>
      <c r="F3430" s="2">
        <f t="shared" si="215"/>
        <v>100</v>
      </c>
      <c r="G3430" s="2">
        <f t="shared" si="212"/>
        <v>88</v>
      </c>
    </row>
    <row r="3431" spans="1:7">
      <c r="A3431" s="2">
        <v>3429</v>
      </c>
      <c r="B3431" s="98">
        <f t="shared" si="213"/>
        <v>17.567299166348821</v>
      </c>
      <c r="C3431" s="98">
        <v>0.08</v>
      </c>
      <c r="D3431" s="2">
        <v>3429</v>
      </c>
      <c r="E3431" s="2">
        <f t="shared" si="214"/>
        <v>80</v>
      </c>
      <c r="F3431" s="2">
        <f t="shared" si="215"/>
        <v>100</v>
      </c>
      <c r="G3431" s="2">
        <f t="shared" si="212"/>
        <v>88</v>
      </c>
    </row>
    <row r="3432" spans="1:7">
      <c r="A3432" s="2">
        <v>3430</v>
      </c>
      <c r="B3432" s="98">
        <f t="shared" si="213"/>
        <v>17.569860557215584</v>
      </c>
      <c r="C3432" s="98">
        <v>0.08</v>
      </c>
      <c r="D3432" s="2">
        <v>3430</v>
      </c>
      <c r="E3432" s="2">
        <f t="shared" si="214"/>
        <v>80</v>
      </c>
      <c r="F3432" s="2">
        <f t="shared" si="215"/>
        <v>100</v>
      </c>
      <c r="G3432" s="2">
        <f t="shared" si="212"/>
        <v>88</v>
      </c>
    </row>
    <row r="3433" spans="1:7">
      <c r="A3433" s="2">
        <v>3431</v>
      </c>
      <c r="B3433" s="98">
        <f t="shared" si="213"/>
        <v>17.572421574728963</v>
      </c>
      <c r="C3433" s="98">
        <v>0.08</v>
      </c>
      <c r="D3433" s="2">
        <v>3431</v>
      </c>
      <c r="E3433" s="2">
        <f t="shared" si="214"/>
        <v>80</v>
      </c>
      <c r="F3433" s="2">
        <f t="shared" si="215"/>
        <v>100</v>
      </c>
      <c r="G3433" s="2">
        <f t="shared" si="212"/>
        <v>88</v>
      </c>
    </row>
    <row r="3434" spans="1:7">
      <c r="A3434" s="2">
        <v>3432</v>
      </c>
      <c r="B3434" s="98">
        <f t="shared" si="213"/>
        <v>17.574982219052171</v>
      </c>
      <c r="C3434" s="98">
        <v>0.08</v>
      </c>
      <c r="D3434" s="2">
        <v>3432</v>
      </c>
      <c r="E3434" s="2">
        <f t="shared" si="214"/>
        <v>80</v>
      </c>
      <c r="F3434" s="2">
        <f t="shared" si="215"/>
        <v>100</v>
      </c>
      <c r="G3434" s="2">
        <f t="shared" si="212"/>
        <v>88</v>
      </c>
    </row>
    <row r="3435" spans="1:7">
      <c r="A3435" s="2">
        <v>3433</v>
      </c>
      <c r="B3435" s="98">
        <f t="shared" si="213"/>
        <v>17.577542490348304</v>
      </c>
      <c r="C3435" s="98">
        <v>0.08</v>
      </c>
      <c r="D3435" s="2">
        <v>3433</v>
      </c>
      <c r="E3435" s="2">
        <f t="shared" si="214"/>
        <v>80</v>
      </c>
      <c r="F3435" s="2">
        <f t="shared" si="215"/>
        <v>100</v>
      </c>
      <c r="G3435" s="2">
        <f t="shared" ref="G3435:G3498" si="216">ROUNDUP(1000*((B3435/1000)/(55.934*C3435^0.571))^(1/2.714),0)</f>
        <v>88</v>
      </c>
    </row>
    <row r="3436" spans="1:7">
      <c r="A3436" s="2">
        <v>3434</v>
      </c>
      <c r="B3436" s="98">
        <f t="shared" si="213"/>
        <v>17.580102388780332</v>
      </c>
      <c r="C3436" s="98">
        <v>0.08</v>
      </c>
      <c r="D3436" s="2">
        <v>3434</v>
      </c>
      <c r="E3436" s="2">
        <f t="shared" si="214"/>
        <v>80</v>
      </c>
      <c r="F3436" s="2">
        <f t="shared" si="215"/>
        <v>100</v>
      </c>
      <c r="G3436" s="2">
        <f t="shared" si="216"/>
        <v>88</v>
      </c>
    </row>
    <row r="3437" spans="1:7">
      <c r="A3437" s="2">
        <v>3435</v>
      </c>
      <c r="B3437" s="98">
        <f t="shared" si="213"/>
        <v>17.582661914511124</v>
      </c>
      <c r="C3437" s="98">
        <v>0.08</v>
      </c>
      <c r="D3437" s="2">
        <v>3435</v>
      </c>
      <c r="E3437" s="2">
        <f t="shared" si="214"/>
        <v>80</v>
      </c>
      <c r="F3437" s="2">
        <f t="shared" si="215"/>
        <v>100</v>
      </c>
      <c r="G3437" s="2">
        <f t="shared" si="216"/>
        <v>88</v>
      </c>
    </row>
    <row r="3438" spans="1:7">
      <c r="A3438" s="2">
        <v>3436</v>
      </c>
      <c r="B3438" s="98">
        <f t="shared" si="213"/>
        <v>17.585221067703412</v>
      </c>
      <c r="C3438" s="98">
        <v>0.08</v>
      </c>
      <c r="D3438" s="2">
        <v>3436</v>
      </c>
      <c r="E3438" s="2">
        <f t="shared" si="214"/>
        <v>80</v>
      </c>
      <c r="F3438" s="2">
        <f t="shared" si="215"/>
        <v>100</v>
      </c>
      <c r="G3438" s="2">
        <f t="shared" si="216"/>
        <v>88</v>
      </c>
    </row>
    <row r="3439" spans="1:7">
      <c r="A3439" s="2">
        <v>3437</v>
      </c>
      <c r="B3439" s="98">
        <f t="shared" si="213"/>
        <v>17.587779848519823</v>
      </c>
      <c r="C3439" s="98">
        <v>0.08</v>
      </c>
      <c r="D3439" s="2">
        <v>3437</v>
      </c>
      <c r="E3439" s="2">
        <f t="shared" si="214"/>
        <v>80</v>
      </c>
      <c r="F3439" s="2">
        <f t="shared" si="215"/>
        <v>100</v>
      </c>
      <c r="G3439" s="2">
        <f t="shared" si="216"/>
        <v>88</v>
      </c>
    </row>
    <row r="3440" spans="1:7">
      <c r="A3440" s="2">
        <v>3438</v>
      </c>
      <c r="B3440" s="98">
        <f t="shared" si="213"/>
        <v>17.590338257122855</v>
      </c>
      <c r="C3440" s="98">
        <v>0.08</v>
      </c>
      <c r="D3440" s="2">
        <v>3438</v>
      </c>
      <c r="E3440" s="2">
        <f t="shared" si="214"/>
        <v>80</v>
      </c>
      <c r="F3440" s="2">
        <f t="shared" si="215"/>
        <v>100</v>
      </c>
      <c r="G3440" s="2">
        <f t="shared" si="216"/>
        <v>88</v>
      </c>
    </row>
    <row r="3441" spans="1:7">
      <c r="A3441" s="2">
        <v>3439</v>
      </c>
      <c r="B3441" s="98">
        <f t="shared" si="213"/>
        <v>17.592896293674897</v>
      </c>
      <c r="C3441" s="98">
        <v>0.08</v>
      </c>
      <c r="D3441" s="2">
        <v>3439</v>
      </c>
      <c r="E3441" s="2">
        <f t="shared" si="214"/>
        <v>80</v>
      </c>
      <c r="F3441" s="2">
        <f t="shared" si="215"/>
        <v>100</v>
      </c>
      <c r="G3441" s="2">
        <f t="shared" si="216"/>
        <v>88</v>
      </c>
    </row>
    <row r="3442" spans="1:7">
      <c r="A3442" s="2">
        <v>3440</v>
      </c>
      <c r="B3442" s="98">
        <f t="shared" si="213"/>
        <v>17.595453958338215</v>
      </c>
      <c r="C3442" s="98">
        <v>0.08</v>
      </c>
      <c r="D3442" s="2">
        <v>3440</v>
      </c>
      <c r="E3442" s="2">
        <f t="shared" si="214"/>
        <v>80</v>
      </c>
      <c r="F3442" s="2">
        <f t="shared" si="215"/>
        <v>100</v>
      </c>
      <c r="G3442" s="2">
        <f t="shared" si="216"/>
        <v>88</v>
      </c>
    </row>
    <row r="3443" spans="1:7">
      <c r="A3443" s="2">
        <v>3441</v>
      </c>
      <c r="B3443" s="98">
        <f t="shared" si="213"/>
        <v>17.598011251274958</v>
      </c>
      <c r="C3443" s="98">
        <v>0.08</v>
      </c>
      <c r="D3443" s="2">
        <v>3441</v>
      </c>
      <c r="E3443" s="2">
        <f t="shared" si="214"/>
        <v>80</v>
      </c>
      <c r="F3443" s="2">
        <f t="shared" si="215"/>
        <v>100</v>
      </c>
      <c r="G3443" s="2">
        <f t="shared" si="216"/>
        <v>88</v>
      </c>
    </row>
    <row r="3444" spans="1:7">
      <c r="A3444" s="2">
        <v>3442</v>
      </c>
      <c r="B3444" s="98">
        <f t="shared" si="213"/>
        <v>17.600568172647154</v>
      </c>
      <c r="C3444" s="98">
        <v>0.08</v>
      </c>
      <c r="D3444" s="2">
        <v>3442</v>
      </c>
      <c r="E3444" s="2">
        <f t="shared" si="214"/>
        <v>80</v>
      </c>
      <c r="F3444" s="2">
        <f t="shared" si="215"/>
        <v>100</v>
      </c>
      <c r="G3444" s="2">
        <f t="shared" si="216"/>
        <v>88</v>
      </c>
    </row>
    <row r="3445" spans="1:7">
      <c r="A3445" s="2">
        <v>3443</v>
      </c>
      <c r="B3445" s="98">
        <f t="shared" si="213"/>
        <v>17.60312472261672</v>
      </c>
      <c r="C3445" s="98">
        <v>0.08</v>
      </c>
      <c r="D3445" s="2">
        <v>3443</v>
      </c>
      <c r="E3445" s="2">
        <f t="shared" si="214"/>
        <v>80</v>
      </c>
      <c r="F3445" s="2">
        <f t="shared" si="215"/>
        <v>100</v>
      </c>
      <c r="G3445" s="2">
        <f t="shared" si="216"/>
        <v>88</v>
      </c>
    </row>
    <row r="3446" spans="1:7">
      <c r="A3446" s="2">
        <v>3444</v>
      </c>
      <c r="B3446" s="98">
        <f t="shared" si="213"/>
        <v>17.605680901345451</v>
      </c>
      <c r="C3446" s="98">
        <v>0.08</v>
      </c>
      <c r="D3446" s="2">
        <v>3444</v>
      </c>
      <c r="E3446" s="2">
        <f t="shared" si="214"/>
        <v>80</v>
      </c>
      <c r="F3446" s="2">
        <f t="shared" si="215"/>
        <v>100</v>
      </c>
      <c r="G3446" s="2">
        <f t="shared" si="216"/>
        <v>88</v>
      </c>
    </row>
    <row r="3447" spans="1:7">
      <c r="A3447" s="2">
        <v>3445</v>
      </c>
      <c r="B3447" s="98">
        <f t="shared" si="213"/>
        <v>17.608236708995026</v>
      </c>
      <c r="C3447" s="98">
        <v>0.08</v>
      </c>
      <c r="D3447" s="2">
        <v>3445</v>
      </c>
      <c r="E3447" s="2">
        <f t="shared" si="214"/>
        <v>80</v>
      </c>
      <c r="F3447" s="2">
        <f t="shared" si="215"/>
        <v>100</v>
      </c>
      <c r="G3447" s="2">
        <f t="shared" si="216"/>
        <v>88</v>
      </c>
    </row>
    <row r="3448" spans="1:7">
      <c r="A3448" s="2">
        <v>3446</v>
      </c>
      <c r="B3448" s="98">
        <f t="shared" si="213"/>
        <v>17.610792145727007</v>
      </c>
      <c r="C3448" s="98">
        <v>0.08</v>
      </c>
      <c r="D3448" s="2">
        <v>3446</v>
      </c>
      <c r="E3448" s="2">
        <f t="shared" si="214"/>
        <v>80</v>
      </c>
      <c r="F3448" s="2">
        <f t="shared" si="215"/>
        <v>100</v>
      </c>
      <c r="G3448" s="2">
        <f t="shared" si="216"/>
        <v>88</v>
      </c>
    </row>
    <row r="3449" spans="1:7">
      <c r="A3449" s="2">
        <v>3447</v>
      </c>
      <c r="B3449" s="98">
        <f t="shared" si="213"/>
        <v>17.613347211702834</v>
      </c>
      <c r="C3449" s="98">
        <v>0.08</v>
      </c>
      <c r="D3449" s="2">
        <v>3447</v>
      </c>
      <c r="E3449" s="2">
        <f t="shared" si="214"/>
        <v>80</v>
      </c>
      <c r="F3449" s="2">
        <f t="shared" si="215"/>
        <v>100</v>
      </c>
      <c r="G3449" s="2">
        <f t="shared" si="216"/>
        <v>88</v>
      </c>
    </row>
    <row r="3450" spans="1:7">
      <c r="A3450" s="2">
        <v>3448</v>
      </c>
      <c r="B3450" s="98">
        <f t="shared" si="213"/>
        <v>17.615901907083838</v>
      </c>
      <c r="C3450" s="98">
        <v>0.08</v>
      </c>
      <c r="D3450" s="2">
        <v>3448</v>
      </c>
      <c r="E3450" s="2">
        <f t="shared" si="214"/>
        <v>80</v>
      </c>
      <c r="F3450" s="2">
        <f t="shared" si="215"/>
        <v>100</v>
      </c>
      <c r="G3450" s="2">
        <f t="shared" si="216"/>
        <v>88</v>
      </c>
    </row>
    <row r="3451" spans="1:7">
      <c r="A3451" s="2">
        <v>3449</v>
      </c>
      <c r="B3451" s="98">
        <f t="shared" si="213"/>
        <v>17.618456232031228</v>
      </c>
      <c r="C3451" s="98">
        <v>0.08</v>
      </c>
      <c r="D3451" s="2">
        <v>3449</v>
      </c>
      <c r="E3451" s="2">
        <f t="shared" si="214"/>
        <v>80</v>
      </c>
      <c r="F3451" s="2">
        <f t="shared" si="215"/>
        <v>100</v>
      </c>
      <c r="G3451" s="2">
        <f t="shared" si="216"/>
        <v>88</v>
      </c>
    </row>
    <row r="3452" spans="1:7">
      <c r="A3452" s="2">
        <v>3450</v>
      </c>
      <c r="B3452" s="98">
        <f t="shared" si="213"/>
        <v>17.621010186706094</v>
      </c>
      <c r="C3452" s="98">
        <v>0.08</v>
      </c>
      <c r="D3452" s="2">
        <v>3450</v>
      </c>
      <c r="E3452" s="2">
        <f t="shared" si="214"/>
        <v>80</v>
      </c>
      <c r="F3452" s="2">
        <f t="shared" si="215"/>
        <v>100</v>
      </c>
      <c r="G3452" s="2">
        <f t="shared" si="216"/>
        <v>88</v>
      </c>
    </row>
    <row r="3453" spans="1:7">
      <c r="A3453" s="2">
        <v>3451</v>
      </c>
      <c r="B3453" s="98">
        <f t="shared" si="213"/>
        <v>17.623563771269417</v>
      </c>
      <c r="C3453" s="98">
        <v>0.08</v>
      </c>
      <c r="D3453" s="2">
        <v>3451</v>
      </c>
      <c r="E3453" s="2">
        <f t="shared" si="214"/>
        <v>80</v>
      </c>
      <c r="F3453" s="2">
        <f t="shared" si="215"/>
        <v>100</v>
      </c>
      <c r="G3453" s="2">
        <f t="shared" si="216"/>
        <v>88</v>
      </c>
    </row>
    <row r="3454" spans="1:7">
      <c r="A3454" s="2">
        <v>3452</v>
      </c>
      <c r="B3454" s="98">
        <f t="shared" si="213"/>
        <v>17.626116985882057</v>
      </c>
      <c r="C3454" s="98">
        <v>0.08</v>
      </c>
      <c r="D3454" s="2">
        <v>3452</v>
      </c>
      <c r="E3454" s="2">
        <f t="shared" si="214"/>
        <v>80</v>
      </c>
      <c r="F3454" s="2">
        <f t="shared" si="215"/>
        <v>100</v>
      </c>
      <c r="G3454" s="2">
        <f t="shared" si="216"/>
        <v>88</v>
      </c>
    </row>
    <row r="3455" spans="1:7">
      <c r="A3455" s="2">
        <v>3453</v>
      </c>
      <c r="B3455" s="98">
        <f t="shared" si="213"/>
        <v>17.628669830704752</v>
      </c>
      <c r="C3455" s="98">
        <v>0.08</v>
      </c>
      <c r="D3455" s="2">
        <v>3453</v>
      </c>
      <c r="E3455" s="2">
        <f t="shared" si="214"/>
        <v>80</v>
      </c>
      <c r="F3455" s="2">
        <f t="shared" si="215"/>
        <v>100</v>
      </c>
      <c r="G3455" s="2">
        <f t="shared" si="216"/>
        <v>88</v>
      </c>
    </row>
    <row r="3456" spans="1:7">
      <c r="A3456" s="2">
        <v>3454</v>
      </c>
      <c r="B3456" s="98">
        <f t="shared" si="213"/>
        <v>17.631222305898135</v>
      </c>
      <c r="C3456" s="98">
        <v>0.08</v>
      </c>
      <c r="D3456" s="2">
        <v>3454</v>
      </c>
      <c r="E3456" s="2">
        <f t="shared" si="214"/>
        <v>80</v>
      </c>
      <c r="F3456" s="2">
        <f t="shared" si="215"/>
        <v>100</v>
      </c>
      <c r="G3456" s="2">
        <f t="shared" si="216"/>
        <v>88</v>
      </c>
    </row>
    <row r="3457" spans="1:7">
      <c r="A3457" s="2">
        <v>3455</v>
      </c>
      <c r="B3457" s="98">
        <f t="shared" si="213"/>
        <v>17.633774411622714</v>
      </c>
      <c r="C3457" s="98">
        <v>0.08</v>
      </c>
      <c r="D3457" s="2">
        <v>3455</v>
      </c>
      <c r="E3457" s="2">
        <f t="shared" si="214"/>
        <v>80</v>
      </c>
      <c r="F3457" s="2">
        <f t="shared" si="215"/>
        <v>100</v>
      </c>
      <c r="G3457" s="2">
        <f t="shared" si="216"/>
        <v>88</v>
      </c>
    </row>
    <row r="3458" spans="1:7">
      <c r="A3458" s="2">
        <v>3456</v>
      </c>
      <c r="B3458" s="98">
        <f t="shared" si="213"/>
        <v>17.636326148038883</v>
      </c>
      <c r="C3458" s="98">
        <v>0.08</v>
      </c>
      <c r="D3458" s="2">
        <v>3456</v>
      </c>
      <c r="E3458" s="2">
        <f t="shared" si="214"/>
        <v>80</v>
      </c>
      <c r="F3458" s="2">
        <f t="shared" si="215"/>
        <v>100</v>
      </c>
      <c r="G3458" s="2">
        <f t="shared" si="216"/>
        <v>88</v>
      </c>
    </row>
    <row r="3459" spans="1:7">
      <c r="A3459" s="2">
        <v>3457</v>
      </c>
      <c r="B3459" s="98">
        <f t="shared" ref="B3459:B3522" si="217">0.3*SQRT(A3459)</f>
        <v>17.63887751530692</v>
      </c>
      <c r="C3459" s="98">
        <v>0.08</v>
      </c>
      <c r="D3459" s="2">
        <v>3457</v>
      </c>
      <c r="E3459" s="2">
        <f t="shared" ref="E3459:E3522" si="218">IF(A3459&lt;0.4,15,IF(A3459&lt;3,20,IF(A3459&lt;15,25,IF(A3459&lt;43,32,IF(A3459&lt;100,40,IF(A3459&lt;450,50,IF(A3459&lt;1300,65,IF(A3459&lt;3500,80,IF(A3459&lt;12000,100)))))))))</f>
        <v>80</v>
      </c>
      <c r="F3459" s="2">
        <f t="shared" si="215"/>
        <v>100</v>
      </c>
      <c r="G3459" s="2">
        <f t="shared" si="216"/>
        <v>88</v>
      </c>
    </row>
    <row r="3460" spans="1:7">
      <c r="A3460" s="2">
        <v>3458</v>
      </c>
      <c r="B3460" s="98">
        <f t="shared" si="217"/>
        <v>17.641428513586987</v>
      </c>
      <c r="C3460" s="98">
        <v>0.08</v>
      </c>
      <c r="D3460" s="2">
        <v>3458</v>
      </c>
      <c r="E3460" s="2">
        <f t="shared" si="218"/>
        <v>80</v>
      </c>
      <c r="F3460" s="2">
        <f t="shared" ref="F3460:F3523" si="219">IF(G3460&lt;15,15,IF(G3460&lt;20,20,IF(G3460&lt;=25,25,IF(G3460&lt;=32,32,IF(G3460&lt;=40,40,IF(G3460&lt;=50,50,IF(G3460&lt;=65,65,IF(G3460&lt;=80,80,IF(G3460&lt;=100,100)))))))))</f>
        <v>100</v>
      </c>
      <c r="G3460" s="2">
        <f t="shared" si="216"/>
        <v>88</v>
      </c>
    </row>
    <row r="3461" spans="1:7">
      <c r="A3461" s="2">
        <v>3459</v>
      </c>
      <c r="B3461" s="98">
        <f t="shared" si="217"/>
        <v>17.643979143039136</v>
      </c>
      <c r="C3461" s="98">
        <v>0.08</v>
      </c>
      <c r="D3461" s="2">
        <v>3459</v>
      </c>
      <c r="E3461" s="2">
        <f t="shared" si="218"/>
        <v>80</v>
      </c>
      <c r="F3461" s="2">
        <f t="shared" si="219"/>
        <v>100</v>
      </c>
      <c r="G3461" s="2">
        <f t="shared" si="216"/>
        <v>88</v>
      </c>
    </row>
    <row r="3462" spans="1:7">
      <c r="A3462" s="2">
        <v>3460</v>
      </c>
      <c r="B3462" s="98">
        <f t="shared" si="217"/>
        <v>17.64652940382329</v>
      </c>
      <c r="C3462" s="98">
        <v>0.08</v>
      </c>
      <c r="D3462" s="2">
        <v>3460</v>
      </c>
      <c r="E3462" s="2">
        <f t="shared" si="218"/>
        <v>80</v>
      </c>
      <c r="F3462" s="2">
        <f t="shared" si="219"/>
        <v>100</v>
      </c>
      <c r="G3462" s="2">
        <f t="shared" si="216"/>
        <v>88</v>
      </c>
    </row>
    <row r="3463" spans="1:7">
      <c r="A3463" s="2">
        <v>3461</v>
      </c>
      <c r="B3463" s="98">
        <f t="shared" si="217"/>
        <v>17.649079296099274</v>
      </c>
      <c r="C3463" s="98">
        <v>0.08</v>
      </c>
      <c r="D3463" s="2">
        <v>3461</v>
      </c>
      <c r="E3463" s="2">
        <f t="shared" si="218"/>
        <v>80</v>
      </c>
      <c r="F3463" s="2">
        <f t="shared" si="219"/>
        <v>100</v>
      </c>
      <c r="G3463" s="2">
        <f t="shared" si="216"/>
        <v>88</v>
      </c>
    </row>
    <row r="3464" spans="1:7">
      <c r="A3464" s="2">
        <v>3462</v>
      </c>
      <c r="B3464" s="98">
        <f t="shared" si="217"/>
        <v>17.651628820026779</v>
      </c>
      <c r="C3464" s="98">
        <v>0.08</v>
      </c>
      <c r="D3464" s="2">
        <v>3462</v>
      </c>
      <c r="E3464" s="2">
        <f t="shared" si="218"/>
        <v>80</v>
      </c>
      <c r="F3464" s="2">
        <f t="shared" si="219"/>
        <v>100</v>
      </c>
      <c r="G3464" s="2">
        <f t="shared" si="216"/>
        <v>88</v>
      </c>
    </row>
    <row r="3465" spans="1:7">
      <c r="A3465" s="2">
        <v>3463</v>
      </c>
      <c r="B3465" s="98">
        <f t="shared" si="217"/>
        <v>17.654177975765396</v>
      </c>
      <c r="C3465" s="98">
        <v>0.08</v>
      </c>
      <c r="D3465" s="2">
        <v>3463</v>
      </c>
      <c r="E3465" s="2">
        <f t="shared" si="218"/>
        <v>80</v>
      </c>
      <c r="F3465" s="2">
        <f t="shared" si="219"/>
        <v>100</v>
      </c>
      <c r="G3465" s="2">
        <f t="shared" si="216"/>
        <v>88</v>
      </c>
    </row>
    <row r="3466" spans="1:7">
      <c r="A3466" s="2">
        <v>3464</v>
      </c>
      <c r="B3466" s="98">
        <f t="shared" si="217"/>
        <v>17.656726763474591</v>
      </c>
      <c r="C3466" s="98">
        <v>0.08</v>
      </c>
      <c r="D3466" s="2">
        <v>3464</v>
      </c>
      <c r="E3466" s="2">
        <f t="shared" si="218"/>
        <v>80</v>
      </c>
      <c r="F3466" s="2">
        <f t="shared" si="219"/>
        <v>100</v>
      </c>
      <c r="G3466" s="2">
        <f t="shared" si="216"/>
        <v>88</v>
      </c>
    </row>
    <row r="3467" spans="1:7">
      <c r="A3467" s="2">
        <v>3465</v>
      </c>
      <c r="B3467" s="98">
        <f t="shared" si="217"/>
        <v>17.659275183313724</v>
      </c>
      <c r="C3467" s="98">
        <v>0.08</v>
      </c>
      <c r="D3467" s="2">
        <v>3465</v>
      </c>
      <c r="E3467" s="2">
        <f t="shared" si="218"/>
        <v>80</v>
      </c>
      <c r="F3467" s="2">
        <f t="shared" si="219"/>
        <v>100</v>
      </c>
      <c r="G3467" s="2">
        <f t="shared" si="216"/>
        <v>88</v>
      </c>
    </row>
    <row r="3468" spans="1:7">
      <c r="A3468" s="2">
        <v>3466</v>
      </c>
      <c r="B3468" s="98">
        <f t="shared" si="217"/>
        <v>17.661823235442032</v>
      </c>
      <c r="C3468" s="98">
        <v>0.08</v>
      </c>
      <c r="D3468" s="2">
        <v>3466</v>
      </c>
      <c r="E3468" s="2">
        <f t="shared" si="218"/>
        <v>80</v>
      </c>
      <c r="F3468" s="2">
        <f t="shared" si="219"/>
        <v>100</v>
      </c>
      <c r="G3468" s="2">
        <f t="shared" si="216"/>
        <v>88</v>
      </c>
    </row>
    <row r="3469" spans="1:7">
      <c r="A3469" s="2">
        <v>3467</v>
      </c>
      <c r="B3469" s="98">
        <f t="shared" si="217"/>
        <v>17.664370920018634</v>
      </c>
      <c r="C3469" s="98">
        <v>0.08</v>
      </c>
      <c r="D3469" s="2">
        <v>3467</v>
      </c>
      <c r="E3469" s="2">
        <f t="shared" si="218"/>
        <v>80</v>
      </c>
      <c r="F3469" s="2">
        <f t="shared" si="219"/>
        <v>100</v>
      </c>
      <c r="G3469" s="2">
        <f t="shared" si="216"/>
        <v>88</v>
      </c>
    </row>
    <row r="3470" spans="1:7">
      <c r="A3470" s="2">
        <v>3468</v>
      </c>
      <c r="B3470" s="98">
        <f t="shared" si="217"/>
        <v>17.666918237202548</v>
      </c>
      <c r="C3470" s="98">
        <v>0.08</v>
      </c>
      <c r="D3470" s="2">
        <v>3468</v>
      </c>
      <c r="E3470" s="2">
        <f t="shared" si="218"/>
        <v>80</v>
      </c>
      <c r="F3470" s="2">
        <f t="shared" si="219"/>
        <v>100</v>
      </c>
      <c r="G3470" s="2">
        <f t="shared" si="216"/>
        <v>88</v>
      </c>
    </row>
    <row r="3471" spans="1:7">
      <c r="A3471" s="2">
        <v>3469</v>
      </c>
      <c r="B3471" s="98">
        <f t="shared" si="217"/>
        <v>17.669465187152667</v>
      </c>
      <c r="C3471" s="98">
        <v>0.08</v>
      </c>
      <c r="D3471" s="2">
        <v>3469</v>
      </c>
      <c r="E3471" s="2">
        <f t="shared" si="218"/>
        <v>80</v>
      </c>
      <c r="F3471" s="2">
        <f t="shared" si="219"/>
        <v>100</v>
      </c>
      <c r="G3471" s="2">
        <f t="shared" si="216"/>
        <v>88</v>
      </c>
    </row>
    <row r="3472" spans="1:7">
      <c r="A3472" s="2">
        <v>3470</v>
      </c>
      <c r="B3472" s="98">
        <f t="shared" si="217"/>
        <v>17.672011770027769</v>
      </c>
      <c r="C3472" s="98">
        <v>0.08</v>
      </c>
      <c r="D3472" s="2">
        <v>3470</v>
      </c>
      <c r="E3472" s="2">
        <f t="shared" si="218"/>
        <v>80</v>
      </c>
      <c r="F3472" s="2">
        <f t="shared" si="219"/>
        <v>100</v>
      </c>
      <c r="G3472" s="2">
        <f t="shared" si="216"/>
        <v>88</v>
      </c>
    </row>
    <row r="3473" spans="1:7">
      <c r="A3473" s="2">
        <v>3471</v>
      </c>
      <c r="B3473" s="98">
        <f t="shared" si="217"/>
        <v>17.674557985986521</v>
      </c>
      <c r="C3473" s="98">
        <v>0.08</v>
      </c>
      <c r="D3473" s="2">
        <v>3471</v>
      </c>
      <c r="E3473" s="2">
        <f t="shared" si="218"/>
        <v>80</v>
      </c>
      <c r="F3473" s="2">
        <f t="shared" si="219"/>
        <v>100</v>
      </c>
      <c r="G3473" s="2">
        <f t="shared" si="216"/>
        <v>88</v>
      </c>
    </row>
    <row r="3474" spans="1:7">
      <c r="A3474" s="2">
        <v>3472</v>
      </c>
      <c r="B3474" s="98">
        <f t="shared" si="217"/>
        <v>17.677103835187481</v>
      </c>
      <c r="C3474" s="98">
        <v>0.08</v>
      </c>
      <c r="D3474" s="2">
        <v>3472</v>
      </c>
      <c r="E3474" s="2">
        <f t="shared" si="218"/>
        <v>80</v>
      </c>
      <c r="F3474" s="2">
        <f t="shared" si="219"/>
        <v>100</v>
      </c>
      <c r="G3474" s="2">
        <f t="shared" si="216"/>
        <v>88</v>
      </c>
    </row>
    <row r="3475" spans="1:7">
      <c r="A3475" s="2">
        <v>3473</v>
      </c>
      <c r="B3475" s="98">
        <f t="shared" si="217"/>
        <v>17.679649317789082</v>
      </c>
      <c r="C3475" s="98">
        <v>0.08</v>
      </c>
      <c r="D3475" s="2">
        <v>3473</v>
      </c>
      <c r="E3475" s="2">
        <f t="shared" si="218"/>
        <v>80</v>
      </c>
      <c r="F3475" s="2">
        <f t="shared" si="219"/>
        <v>100</v>
      </c>
      <c r="G3475" s="2">
        <f t="shared" si="216"/>
        <v>88</v>
      </c>
    </row>
    <row r="3476" spans="1:7">
      <c r="A3476" s="2">
        <v>3474</v>
      </c>
      <c r="B3476" s="98">
        <f t="shared" si="217"/>
        <v>17.68219443394965</v>
      </c>
      <c r="C3476" s="98">
        <v>0.08</v>
      </c>
      <c r="D3476" s="2">
        <v>3474</v>
      </c>
      <c r="E3476" s="2">
        <f t="shared" si="218"/>
        <v>80</v>
      </c>
      <c r="F3476" s="2">
        <f t="shared" si="219"/>
        <v>100</v>
      </c>
      <c r="G3476" s="2">
        <f t="shared" si="216"/>
        <v>88</v>
      </c>
    </row>
    <row r="3477" spans="1:7">
      <c r="A3477" s="2">
        <v>3475</v>
      </c>
      <c r="B3477" s="98">
        <f t="shared" si="217"/>
        <v>17.684739183827393</v>
      </c>
      <c r="C3477" s="98">
        <v>0.08</v>
      </c>
      <c r="D3477" s="2">
        <v>3475</v>
      </c>
      <c r="E3477" s="2">
        <f t="shared" si="218"/>
        <v>80</v>
      </c>
      <c r="F3477" s="2">
        <f t="shared" si="219"/>
        <v>100</v>
      </c>
      <c r="G3477" s="2">
        <f t="shared" si="216"/>
        <v>88</v>
      </c>
    </row>
    <row r="3478" spans="1:7">
      <c r="A3478" s="2">
        <v>3476</v>
      </c>
      <c r="B3478" s="98">
        <f t="shared" si="217"/>
        <v>17.687283567580412</v>
      </c>
      <c r="C3478" s="98">
        <v>0.08</v>
      </c>
      <c r="D3478" s="2">
        <v>3476</v>
      </c>
      <c r="E3478" s="2">
        <f t="shared" si="218"/>
        <v>80</v>
      </c>
      <c r="F3478" s="2">
        <f t="shared" si="219"/>
        <v>100</v>
      </c>
      <c r="G3478" s="2">
        <f t="shared" si="216"/>
        <v>88</v>
      </c>
    </row>
    <row r="3479" spans="1:7">
      <c r="A3479" s="2">
        <v>3477</v>
      </c>
      <c r="B3479" s="98">
        <f t="shared" si="217"/>
        <v>17.689827585366682</v>
      </c>
      <c r="C3479" s="98">
        <v>0.08</v>
      </c>
      <c r="D3479" s="2">
        <v>3477</v>
      </c>
      <c r="E3479" s="2">
        <f t="shared" si="218"/>
        <v>80</v>
      </c>
      <c r="F3479" s="2">
        <f t="shared" si="219"/>
        <v>100</v>
      </c>
      <c r="G3479" s="2">
        <f t="shared" si="216"/>
        <v>88</v>
      </c>
    </row>
    <row r="3480" spans="1:7">
      <c r="A3480" s="2">
        <v>3478</v>
      </c>
      <c r="B3480" s="98">
        <f t="shared" si="217"/>
        <v>17.692371237344076</v>
      </c>
      <c r="C3480" s="98">
        <v>0.08</v>
      </c>
      <c r="D3480" s="2">
        <v>3478</v>
      </c>
      <c r="E3480" s="2">
        <f t="shared" si="218"/>
        <v>80</v>
      </c>
      <c r="F3480" s="2">
        <f t="shared" si="219"/>
        <v>100</v>
      </c>
      <c r="G3480" s="2">
        <f t="shared" si="216"/>
        <v>88</v>
      </c>
    </row>
    <row r="3481" spans="1:7">
      <c r="A3481" s="2">
        <v>3479</v>
      </c>
      <c r="B3481" s="98">
        <f t="shared" si="217"/>
        <v>17.694914523670352</v>
      </c>
      <c r="C3481" s="98">
        <v>0.08</v>
      </c>
      <c r="D3481" s="2">
        <v>3479</v>
      </c>
      <c r="E3481" s="2">
        <f t="shared" si="218"/>
        <v>80</v>
      </c>
      <c r="F3481" s="2">
        <f t="shared" si="219"/>
        <v>100</v>
      </c>
      <c r="G3481" s="2">
        <f t="shared" si="216"/>
        <v>88</v>
      </c>
    </row>
    <row r="3482" spans="1:7">
      <c r="A3482" s="2">
        <v>3480</v>
      </c>
      <c r="B3482" s="98">
        <f t="shared" si="217"/>
        <v>17.697457444503151</v>
      </c>
      <c r="C3482" s="98">
        <v>0.08</v>
      </c>
      <c r="D3482" s="2">
        <v>3480</v>
      </c>
      <c r="E3482" s="2">
        <f t="shared" si="218"/>
        <v>80</v>
      </c>
      <c r="F3482" s="2">
        <f t="shared" si="219"/>
        <v>100</v>
      </c>
      <c r="G3482" s="2">
        <f t="shared" si="216"/>
        <v>88</v>
      </c>
    </row>
    <row r="3483" spans="1:7">
      <c r="A3483" s="2">
        <v>3481</v>
      </c>
      <c r="B3483" s="98">
        <f t="shared" si="217"/>
        <v>17.7</v>
      </c>
      <c r="C3483" s="98">
        <v>0.08</v>
      </c>
      <c r="D3483" s="2">
        <v>3481</v>
      </c>
      <c r="E3483" s="2">
        <f t="shared" si="218"/>
        <v>80</v>
      </c>
      <c r="F3483" s="2">
        <f t="shared" si="219"/>
        <v>100</v>
      </c>
      <c r="G3483" s="2">
        <f t="shared" si="216"/>
        <v>88</v>
      </c>
    </row>
    <row r="3484" spans="1:7">
      <c r="A3484" s="2">
        <v>3482</v>
      </c>
      <c r="B3484" s="98">
        <f t="shared" si="217"/>
        <v>17.702542190318315</v>
      </c>
      <c r="C3484" s="98">
        <v>0.08</v>
      </c>
      <c r="D3484" s="2">
        <v>3482</v>
      </c>
      <c r="E3484" s="2">
        <f t="shared" si="218"/>
        <v>80</v>
      </c>
      <c r="F3484" s="2">
        <f t="shared" si="219"/>
        <v>100</v>
      </c>
      <c r="G3484" s="2">
        <f t="shared" si="216"/>
        <v>88</v>
      </c>
    </row>
    <row r="3485" spans="1:7">
      <c r="A3485" s="2">
        <v>3483</v>
      </c>
      <c r="B3485" s="98">
        <f t="shared" si="217"/>
        <v>17.705084015615402</v>
      </c>
      <c r="C3485" s="98">
        <v>0.08</v>
      </c>
      <c r="D3485" s="2">
        <v>3483</v>
      </c>
      <c r="E3485" s="2">
        <f t="shared" si="218"/>
        <v>80</v>
      </c>
      <c r="F3485" s="2">
        <f t="shared" si="219"/>
        <v>100</v>
      </c>
      <c r="G3485" s="2">
        <f t="shared" si="216"/>
        <v>88</v>
      </c>
    </row>
    <row r="3486" spans="1:7">
      <c r="A3486" s="2">
        <v>3484</v>
      </c>
      <c r="B3486" s="98">
        <f t="shared" si="217"/>
        <v>17.707625476048449</v>
      </c>
      <c r="C3486" s="98">
        <v>0.08</v>
      </c>
      <c r="D3486" s="2">
        <v>3484</v>
      </c>
      <c r="E3486" s="2">
        <f t="shared" si="218"/>
        <v>80</v>
      </c>
      <c r="F3486" s="2">
        <f t="shared" si="219"/>
        <v>100</v>
      </c>
      <c r="G3486" s="2">
        <f t="shared" si="216"/>
        <v>88</v>
      </c>
    </row>
    <row r="3487" spans="1:7">
      <c r="A3487" s="2">
        <v>3485</v>
      </c>
      <c r="B3487" s="98">
        <f t="shared" si="217"/>
        <v>17.710166571774529</v>
      </c>
      <c r="C3487" s="98">
        <v>0.08</v>
      </c>
      <c r="D3487" s="2">
        <v>3485</v>
      </c>
      <c r="E3487" s="2">
        <f t="shared" si="218"/>
        <v>80</v>
      </c>
      <c r="F3487" s="2">
        <f t="shared" si="219"/>
        <v>100</v>
      </c>
      <c r="G3487" s="2">
        <f t="shared" si="216"/>
        <v>88</v>
      </c>
    </row>
    <row r="3488" spans="1:7">
      <c r="A3488" s="2">
        <v>3486</v>
      </c>
      <c r="B3488" s="98">
        <f t="shared" si="217"/>
        <v>17.712707302950612</v>
      </c>
      <c r="C3488" s="98">
        <v>0.08</v>
      </c>
      <c r="D3488" s="2">
        <v>3486</v>
      </c>
      <c r="E3488" s="2">
        <f t="shared" si="218"/>
        <v>80</v>
      </c>
      <c r="F3488" s="2">
        <f t="shared" si="219"/>
        <v>100</v>
      </c>
      <c r="G3488" s="2">
        <f t="shared" si="216"/>
        <v>88</v>
      </c>
    </row>
    <row r="3489" spans="1:7">
      <c r="A3489" s="2">
        <v>3487</v>
      </c>
      <c r="B3489" s="98">
        <f t="shared" si="217"/>
        <v>17.71524766973355</v>
      </c>
      <c r="C3489" s="98">
        <v>0.08</v>
      </c>
      <c r="D3489" s="2">
        <v>3487</v>
      </c>
      <c r="E3489" s="2">
        <f t="shared" si="218"/>
        <v>80</v>
      </c>
      <c r="F3489" s="2">
        <f t="shared" si="219"/>
        <v>100</v>
      </c>
      <c r="G3489" s="2">
        <f t="shared" si="216"/>
        <v>88</v>
      </c>
    </row>
    <row r="3490" spans="1:7">
      <c r="A3490" s="2">
        <v>3488</v>
      </c>
      <c r="B3490" s="98">
        <f t="shared" si="217"/>
        <v>17.717787672280078</v>
      </c>
      <c r="C3490" s="98">
        <v>0.08</v>
      </c>
      <c r="D3490" s="2">
        <v>3488</v>
      </c>
      <c r="E3490" s="2">
        <f t="shared" si="218"/>
        <v>80</v>
      </c>
      <c r="F3490" s="2">
        <f t="shared" si="219"/>
        <v>100</v>
      </c>
      <c r="G3490" s="2">
        <f t="shared" si="216"/>
        <v>88</v>
      </c>
    </row>
    <row r="3491" spans="1:7">
      <c r="A3491" s="2">
        <v>3489</v>
      </c>
      <c r="B3491" s="98">
        <f t="shared" si="217"/>
        <v>17.720327310746832</v>
      </c>
      <c r="C3491" s="98">
        <v>0.08</v>
      </c>
      <c r="D3491" s="2">
        <v>3489</v>
      </c>
      <c r="E3491" s="2">
        <f t="shared" si="218"/>
        <v>80</v>
      </c>
      <c r="F3491" s="2">
        <f t="shared" si="219"/>
        <v>100</v>
      </c>
      <c r="G3491" s="2">
        <f t="shared" si="216"/>
        <v>88</v>
      </c>
    </row>
    <row r="3492" spans="1:7">
      <c r="A3492" s="2">
        <v>3490</v>
      </c>
      <c r="B3492" s="98">
        <f t="shared" si="217"/>
        <v>17.722866585290316</v>
      </c>
      <c r="C3492" s="98">
        <v>0.08</v>
      </c>
      <c r="D3492" s="2">
        <v>3490</v>
      </c>
      <c r="E3492" s="2">
        <f t="shared" si="218"/>
        <v>80</v>
      </c>
      <c r="F3492" s="2">
        <f t="shared" si="219"/>
        <v>100</v>
      </c>
      <c r="G3492" s="2">
        <f t="shared" si="216"/>
        <v>88</v>
      </c>
    </row>
    <row r="3493" spans="1:7">
      <c r="A3493" s="2">
        <v>3491</v>
      </c>
      <c r="B3493" s="98">
        <f t="shared" si="217"/>
        <v>17.725405496066937</v>
      </c>
      <c r="C3493" s="98">
        <v>0.08</v>
      </c>
      <c r="D3493" s="2">
        <v>3491</v>
      </c>
      <c r="E3493" s="2">
        <f t="shared" si="218"/>
        <v>80</v>
      </c>
      <c r="F3493" s="2">
        <f t="shared" si="219"/>
        <v>100</v>
      </c>
      <c r="G3493" s="2">
        <f t="shared" si="216"/>
        <v>88</v>
      </c>
    </row>
    <row r="3494" spans="1:7">
      <c r="A3494" s="2">
        <v>3492</v>
      </c>
      <c r="B3494" s="98">
        <f t="shared" si="217"/>
        <v>17.727944043232988</v>
      </c>
      <c r="C3494" s="98">
        <v>0.08</v>
      </c>
      <c r="D3494" s="2">
        <v>3492</v>
      </c>
      <c r="E3494" s="2">
        <f t="shared" si="218"/>
        <v>80</v>
      </c>
      <c r="F3494" s="2">
        <f t="shared" si="219"/>
        <v>100</v>
      </c>
      <c r="G3494" s="2">
        <f t="shared" si="216"/>
        <v>88</v>
      </c>
    </row>
    <row r="3495" spans="1:7">
      <c r="A3495" s="2">
        <v>3493</v>
      </c>
      <c r="B3495" s="98">
        <f t="shared" si="217"/>
        <v>17.730482226944645</v>
      </c>
      <c r="C3495" s="98">
        <v>0.08</v>
      </c>
      <c r="D3495" s="2">
        <v>3493</v>
      </c>
      <c r="E3495" s="2">
        <f t="shared" si="218"/>
        <v>80</v>
      </c>
      <c r="F3495" s="2">
        <f t="shared" si="219"/>
        <v>100</v>
      </c>
      <c r="G3495" s="2">
        <f t="shared" si="216"/>
        <v>88</v>
      </c>
    </row>
    <row r="3496" spans="1:7">
      <c r="A3496" s="2">
        <v>3494</v>
      </c>
      <c r="B3496" s="98">
        <f t="shared" si="217"/>
        <v>17.733020047357979</v>
      </c>
      <c r="C3496" s="98">
        <v>0.08</v>
      </c>
      <c r="D3496" s="2">
        <v>3494</v>
      </c>
      <c r="E3496" s="2">
        <f t="shared" si="218"/>
        <v>80</v>
      </c>
      <c r="F3496" s="2">
        <f t="shared" si="219"/>
        <v>100</v>
      </c>
      <c r="G3496" s="2">
        <f t="shared" si="216"/>
        <v>88</v>
      </c>
    </row>
    <row r="3497" spans="1:7">
      <c r="A3497" s="2">
        <v>3495</v>
      </c>
      <c r="B3497" s="98">
        <f t="shared" si="217"/>
        <v>17.735557504628943</v>
      </c>
      <c r="C3497" s="98">
        <v>0.08</v>
      </c>
      <c r="D3497" s="2">
        <v>3495</v>
      </c>
      <c r="E3497" s="2">
        <f t="shared" si="218"/>
        <v>80</v>
      </c>
      <c r="F3497" s="2">
        <f t="shared" si="219"/>
        <v>100</v>
      </c>
      <c r="G3497" s="2">
        <f t="shared" si="216"/>
        <v>88</v>
      </c>
    </row>
    <row r="3498" spans="1:7">
      <c r="A3498" s="2">
        <v>3496</v>
      </c>
      <c r="B3498" s="98">
        <f t="shared" si="217"/>
        <v>17.738094598913378</v>
      </c>
      <c r="C3498" s="98">
        <v>0.08</v>
      </c>
      <c r="D3498" s="2">
        <v>3496</v>
      </c>
      <c r="E3498" s="2">
        <f t="shared" si="218"/>
        <v>80</v>
      </c>
      <c r="F3498" s="2">
        <f t="shared" si="219"/>
        <v>100</v>
      </c>
      <c r="G3498" s="2">
        <f t="shared" si="216"/>
        <v>88</v>
      </c>
    </row>
    <row r="3499" spans="1:7">
      <c r="A3499" s="2">
        <v>3497</v>
      </c>
      <c r="B3499" s="98">
        <f t="shared" si="217"/>
        <v>17.740631330367023</v>
      </c>
      <c r="C3499" s="98">
        <v>0.08</v>
      </c>
      <c r="D3499" s="2">
        <v>3497</v>
      </c>
      <c r="E3499" s="2">
        <f t="shared" si="218"/>
        <v>80</v>
      </c>
      <c r="F3499" s="2">
        <f t="shared" si="219"/>
        <v>100</v>
      </c>
      <c r="G3499" s="2">
        <f t="shared" ref="G3499:G3562" si="220">ROUNDUP(1000*((B3499/1000)/(55.934*C3499^0.571))^(1/2.714),0)</f>
        <v>88</v>
      </c>
    </row>
    <row r="3500" spans="1:7">
      <c r="A3500" s="2">
        <v>3498</v>
      </c>
      <c r="B3500" s="98">
        <f t="shared" si="217"/>
        <v>17.743167699145495</v>
      </c>
      <c r="C3500" s="98">
        <v>0.08</v>
      </c>
      <c r="D3500" s="2">
        <v>3498</v>
      </c>
      <c r="E3500" s="2">
        <f t="shared" si="218"/>
        <v>80</v>
      </c>
      <c r="F3500" s="2">
        <f t="shared" si="219"/>
        <v>100</v>
      </c>
      <c r="G3500" s="2">
        <f t="shared" si="220"/>
        <v>88</v>
      </c>
    </row>
    <row r="3501" spans="1:7">
      <c r="A3501" s="2">
        <v>3499</v>
      </c>
      <c r="B3501" s="98">
        <f t="shared" si="217"/>
        <v>17.745703705404303</v>
      </c>
      <c r="C3501" s="98">
        <v>0.08</v>
      </c>
      <c r="D3501" s="2">
        <v>3499</v>
      </c>
      <c r="E3501" s="2">
        <f t="shared" si="218"/>
        <v>80</v>
      </c>
      <c r="F3501" s="2">
        <f t="shared" si="219"/>
        <v>100</v>
      </c>
      <c r="G3501" s="2">
        <f t="shared" si="220"/>
        <v>88</v>
      </c>
    </row>
    <row r="3502" spans="1:7">
      <c r="A3502" s="2">
        <v>3500</v>
      </c>
      <c r="B3502" s="98">
        <f t="shared" si="217"/>
        <v>17.748239349298846</v>
      </c>
      <c r="C3502" s="98">
        <v>0.08</v>
      </c>
      <c r="D3502" s="2">
        <v>3500</v>
      </c>
      <c r="E3502" s="2">
        <f t="shared" si="218"/>
        <v>100</v>
      </c>
      <c r="F3502" s="2">
        <f t="shared" si="219"/>
        <v>100</v>
      </c>
      <c r="G3502" s="2">
        <f t="shared" si="220"/>
        <v>88</v>
      </c>
    </row>
    <row r="3503" spans="1:7">
      <c r="A3503" s="2">
        <v>3501</v>
      </c>
      <c r="B3503" s="98">
        <f t="shared" si="217"/>
        <v>17.750774630984417</v>
      </c>
      <c r="C3503" s="98">
        <v>0.08</v>
      </c>
      <c r="D3503" s="2">
        <v>3501</v>
      </c>
      <c r="E3503" s="2">
        <f t="shared" si="218"/>
        <v>100</v>
      </c>
      <c r="F3503" s="2">
        <f t="shared" si="219"/>
        <v>100</v>
      </c>
      <c r="G3503" s="2">
        <f t="shared" si="220"/>
        <v>88</v>
      </c>
    </row>
    <row r="3504" spans="1:7">
      <c r="A3504" s="2">
        <v>3502</v>
      </c>
      <c r="B3504" s="98">
        <f t="shared" si="217"/>
        <v>17.753309550616187</v>
      </c>
      <c r="C3504" s="98">
        <v>0.08</v>
      </c>
      <c r="D3504" s="2">
        <v>3502</v>
      </c>
      <c r="E3504" s="2">
        <f t="shared" si="218"/>
        <v>100</v>
      </c>
      <c r="F3504" s="2">
        <f t="shared" si="219"/>
        <v>100</v>
      </c>
      <c r="G3504" s="2">
        <f t="shared" si="220"/>
        <v>88</v>
      </c>
    </row>
    <row r="3505" spans="1:7">
      <c r="A3505" s="2">
        <v>3503</v>
      </c>
      <c r="B3505" s="98">
        <f t="shared" si="217"/>
        <v>17.75584410834923</v>
      </c>
      <c r="C3505" s="98">
        <v>0.08</v>
      </c>
      <c r="D3505" s="2">
        <v>3503</v>
      </c>
      <c r="E3505" s="2">
        <f t="shared" si="218"/>
        <v>100</v>
      </c>
      <c r="F3505" s="2">
        <f t="shared" si="219"/>
        <v>100</v>
      </c>
      <c r="G3505" s="2">
        <f t="shared" si="220"/>
        <v>88</v>
      </c>
    </row>
    <row r="3506" spans="1:7">
      <c r="A3506" s="2">
        <v>3504</v>
      </c>
      <c r="B3506" s="98">
        <f t="shared" si="217"/>
        <v>17.758378304338489</v>
      </c>
      <c r="C3506" s="98">
        <v>0.08</v>
      </c>
      <c r="D3506" s="2">
        <v>3504</v>
      </c>
      <c r="E3506" s="2">
        <f t="shared" si="218"/>
        <v>100</v>
      </c>
      <c r="F3506" s="2">
        <f t="shared" si="219"/>
        <v>100</v>
      </c>
      <c r="G3506" s="2">
        <f t="shared" si="220"/>
        <v>88</v>
      </c>
    </row>
    <row r="3507" spans="1:7">
      <c r="A3507" s="2">
        <v>3505</v>
      </c>
      <c r="B3507" s="98">
        <f t="shared" si="217"/>
        <v>17.760912138738821</v>
      </c>
      <c r="C3507" s="98">
        <v>0.08</v>
      </c>
      <c r="D3507" s="2">
        <v>3505</v>
      </c>
      <c r="E3507" s="2">
        <f t="shared" si="218"/>
        <v>100</v>
      </c>
      <c r="F3507" s="2">
        <f t="shared" si="219"/>
        <v>100</v>
      </c>
      <c r="G3507" s="2">
        <f t="shared" si="220"/>
        <v>88</v>
      </c>
    </row>
    <row r="3508" spans="1:7">
      <c r="A3508" s="2">
        <v>3506</v>
      </c>
      <c r="B3508" s="98">
        <f t="shared" si="217"/>
        <v>17.763445611704952</v>
      </c>
      <c r="C3508" s="98">
        <v>0.08</v>
      </c>
      <c r="D3508" s="2">
        <v>3506</v>
      </c>
      <c r="E3508" s="2">
        <f t="shared" si="218"/>
        <v>100</v>
      </c>
      <c r="F3508" s="2">
        <f t="shared" si="219"/>
        <v>100</v>
      </c>
      <c r="G3508" s="2">
        <f t="shared" si="220"/>
        <v>88</v>
      </c>
    </row>
    <row r="3509" spans="1:7">
      <c r="A3509" s="2">
        <v>3507</v>
      </c>
      <c r="B3509" s="98">
        <f t="shared" si="217"/>
        <v>17.765978723391513</v>
      </c>
      <c r="C3509" s="98">
        <v>0.08</v>
      </c>
      <c r="D3509" s="2">
        <v>3507</v>
      </c>
      <c r="E3509" s="2">
        <f t="shared" si="218"/>
        <v>100</v>
      </c>
      <c r="F3509" s="2">
        <f t="shared" si="219"/>
        <v>100</v>
      </c>
      <c r="G3509" s="2">
        <f t="shared" si="220"/>
        <v>88</v>
      </c>
    </row>
    <row r="3510" spans="1:7">
      <c r="A3510" s="2">
        <v>3508</v>
      </c>
      <c r="B3510" s="98">
        <f t="shared" si="217"/>
        <v>17.768511473953016</v>
      </c>
      <c r="C3510" s="98">
        <v>0.08</v>
      </c>
      <c r="D3510" s="2">
        <v>3508</v>
      </c>
      <c r="E3510" s="2">
        <f t="shared" si="218"/>
        <v>100</v>
      </c>
      <c r="F3510" s="2">
        <f t="shared" si="219"/>
        <v>100</v>
      </c>
      <c r="G3510" s="2">
        <f t="shared" si="220"/>
        <v>88</v>
      </c>
    </row>
    <row r="3511" spans="1:7">
      <c r="A3511" s="2">
        <v>3509</v>
      </c>
      <c r="B3511" s="98">
        <f t="shared" si="217"/>
        <v>17.771043863543863</v>
      </c>
      <c r="C3511" s="98">
        <v>0.08</v>
      </c>
      <c r="D3511" s="2">
        <v>3509</v>
      </c>
      <c r="E3511" s="2">
        <f t="shared" si="218"/>
        <v>100</v>
      </c>
      <c r="F3511" s="2">
        <f t="shared" si="219"/>
        <v>100</v>
      </c>
      <c r="G3511" s="2">
        <f t="shared" si="220"/>
        <v>88</v>
      </c>
    </row>
    <row r="3512" spans="1:7">
      <c r="A3512" s="2">
        <v>3510</v>
      </c>
      <c r="B3512" s="98">
        <f t="shared" si="217"/>
        <v>17.773575892318348</v>
      </c>
      <c r="C3512" s="98">
        <v>0.08</v>
      </c>
      <c r="D3512" s="2">
        <v>3510</v>
      </c>
      <c r="E3512" s="2">
        <f t="shared" si="218"/>
        <v>100</v>
      </c>
      <c r="F3512" s="2">
        <f t="shared" si="219"/>
        <v>100</v>
      </c>
      <c r="G3512" s="2">
        <f t="shared" si="220"/>
        <v>88</v>
      </c>
    </row>
    <row r="3513" spans="1:7">
      <c r="A3513" s="2">
        <v>3511</v>
      </c>
      <c r="B3513" s="98">
        <f t="shared" si="217"/>
        <v>17.776107560430656</v>
      </c>
      <c r="C3513" s="98">
        <v>0.08</v>
      </c>
      <c r="D3513" s="2">
        <v>3511</v>
      </c>
      <c r="E3513" s="2">
        <f t="shared" si="218"/>
        <v>100</v>
      </c>
      <c r="F3513" s="2">
        <f t="shared" si="219"/>
        <v>100</v>
      </c>
      <c r="G3513" s="2">
        <f t="shared" si="220"/>
        <v>88</v>
      </c>
    </row>
    <row r="3514" spans="1:7">
      <c r="A3514" s="2">
        <v>3512</v>
      </c>
      <c r="B3514" s="98">
        <f t="shared" si="217"/>
        <v>17.778638868034864</v>
      </c>
      <c r="C3514" s="98">
        <v>0.08</v>
      </c>
      <c r="D3514" s="2">
        <v>3512</v>
      </c>
      <c r="E3514" s="2">
        <f t="shared" si="218"/>
        <v>100</v>
      </c>
      <c r="F3514" s="2">
        <f t="shared" si="219"/>
        <v>100</v>
      </c>
      <c r="G3514" s="2">
        <f t="shared" si="220"/>
        <v>88</v>
      </c>
    </row>
    <row r="3515" spans="1:7">
      <c r="A3515" s="2">
        <v>3513</v>
      </c>
      <c r="B3515" s="98">
        <f t="shared" si="217"/>
        <v>17.781169815284933</v>
      </c>
      <c r="C3515" s="98">
        <v>0.08</v>
      </c>
      <c r="D3515" s="2">
        <v>3513</v>
      </c>
      <c r="E3515" s="2">
        <f t="shared" si="218"/>
        <v>100</v>
      </c>
      <c r="F3515" s="2">
        <f t="shared" si="219"/>
        <v>100</v>
      </c>
      <c r="G3515" s="2">
        <f t="shared" si="220"/>
        <v>88</v>
      </c>
    </row>
    <row r="3516" spans="1:7">
      <c r="A3516" s="2">
        <v>3514</v>
      </c>
      <c r="B3516" s="98">
        <f t="shared" si="217"/>
        <v>17.783700402334716</v>
      </c>
      <c r="C3516" s="98">
        <v>0.08</v>
      </c>
      <c r="D3516" s="2">
        <v>3514</v>
      </c>
      <c r="E3516" s="2">
        <f t="shared" si="218"/>
        <v>100</v>
      </c>
      <c r="F3516" s="2">
        <f t="shared" si="219"/>
        <v>100</v>
      </c>
      <c r="G3516" s="2">
        <f t="shared" si="220"/>
        <v>88</v>
      </c>
    </row>
    <row r="3517" spans="1:7">
      <c r="A3517" s="2">
        <v>3515</v>
      </c>
      <c r="B3517" s="98">
        <f t="shared" si="217"/>
        <v>17.786230629337965</v>
      </c>
      <c r="C3517" s="98">
        <v>0.08</v>
      </c>
      <c r="D3517" s="2">
        <v>3515</v>
      </c>
      <c r="E3517" s="2">
        <f t="shared" si="218"/>
        <v>100</v>
      </c>
      <c r="F3517" s="2">
        <f t="shared" si="219"/>
        <v>100</v>
      </c>
      <c r="G3517" s="2">
        <f t="shared" si="220"/>
        <v>88</v>
      </c>
    </row>
    <row r="3518" spans="1:7">
      <c r="A3518" s="2">
        <v>3516</v>
      </c>
      <c r="B3518" s="98">
        <f t="shared" si="217"/>
        <v>17.788760496448312</v>
      </c>
      <c r="C3518" s="98">
        <v>0.08</v>
      </c>
      <c r="D3518" s="2">
        <v>3516</v>
      </c>
      <c r="E3518" s="2">
        <f t="shared" si="218"/>
        <v>100</v>
      </c>
      <c r="F3518" s="2">
        <f t="shared" si="219"/>
        <v>100</v>
      </c>
      <c r="G3518" s="2">
        <f t="shared" si="220"/>
        <v>88</v>
      </c>
    </row>
    <row r="3519" spans="1:7">
      <c r="A3519" s="2">
        <v>3517</v>
      </c>
      <c r="B3519" s="98">
        <f t="shared" si="217"/>
        <v>17.791290003819284</v>
      </c>
      <c r="C3519" s="98">
        <v>0.08</v>
      </c>
      <c r="D3519" s="2">
        <v>3517</v>
      </c>
      <c r="E3519" s="2">
        <f t="shared" si="218"/>
        <v>100</v>
      </c>
      <c r="F3519" s="2">
        <f t="shared" si="219"/>
        <v>100</v>
      </c>
      <c r="G3519" s="2">
        <f t="shared" si="220"/>
        <v>88</v>
      </c>
    </row>
    <row r="3520" spans="1:7">
      <c r="A3520" s="2">
        <v>3518</v>
      </c>
      <c r="B3520" s="98">
        <f t="shared" si="217"/>
        <v>17.7938191516043</v>
      </c>
      <c r="C3520" s="98">
        <v>0.08</v>
      </c>
      <c r="D3520" s="2">
        <v>3518</v>
      </c>
      <c r="E3520" s="2">
        <f t="shared" si="218"/>
        <v>100</v>
      </c>
      <c r="F3520" s="2">
        <f t="shared" si="219"/>
        <v>100</v>
      </c>
      <c r="G3520" s="2">
        <f t="shared" si="220"/>
        <v>88</v>
      </c>
    </row>
    <row r="3521" spans="1:7">
      <c r="A3521" s="2">
        <v>3519</v>
      </c>
      <c r="B3521" s="98">
        <f t="shared" si="217"/>
        <v>17.796347939956668</v>
      </c>
      <c r="C3521" s="98">
        <v>0.08</v>
      </c>
      <c r="D3521" s="2">
        <v>3519</v>
      </c>
      <c r="E3521" s="2">
        <f t="shared" si="218"/>
        <v>100</v>
      </c>
      <c r="F3521" s="2">
        <f t="shared" si="219"/>
        <v>100</v>
      </c>
      <c r="G3521" s="2">
        <f t="shared" si="220"/>
        <v>88</v>
      </c>
    </row>
    <row r="3522" spans="1:7">
      <c r="A3522" s="2">
        <v>3520</v>
      </c>
      <c r="B3522" s="98">
        <f t="shared" si="217"/>
        <v>17.798876369029589</v>
      </c>
      <c r="C3522" s="98">
        <v>0.08</v>
      </c>
      <c r="D3522" s="2">
        <v>3520</v>
      </c>
      <c r="E3522" s="2">
        <f t="shared" si="218"/>
        <v>100</v>
      </c>
      <c r="F3522" s="2">
        <f t="shared" si="219"/>
        <v>100</v>
      </c>
      <c r="G3522" s="2">
        <f t="shared" si="220"/>
        <v>88</v>
      </c>
    </row>
    <row r="3523" spans="1:7">
      <c r="A3523" s="2">
        <v>3521</v>
      </c>
      <c r="B3523" s="98">
        <f t="shared" ref="B3523:B3586" si="221">0.3*SQRT(A3523)</f>
        <v>17.801404438976157</v>
      </c>
      <c r="C3523" s="98">
        <v>0.08</v>
      </c>
      <c r="D3523" s="2">
        <v>3521</v>
      </c>
      <c r="E3523" s="2">
        <f t="shared" ref="E3523:E3586" si="222">IF(A3523&lt;0.4,15,IF(A3523&lt;3,20,IF(A3523&lt;15,25,IF(A3523&lt;43,32,IF(A3523&lt;100,40,IF(A3523&lt;450,50,IF(A3523&lt;1300,65,IF(A3523&lt;3500,80,IF(A3523&lt;12000,100)))))))))</f>
        <v>100</v>
      </c>
      <c r="F3523" s="2">
        <f t="shared" si="219"/>
        <v>100</v>
      </c>
      <c r="G3523" s="2">
        <f t="shared" si="220"/>
        <v>88</v>
      </c>
    </row>
    <row r="3524" spans="1:7">
      <c r="A3524" s="2">
        <v>3522</v>
      </c>
      <c r="B3524" s="98">
        <f t="shared" si="221"/>
        <v>17.803932149949347</v>
      </c>
      <c r="C3524" s="98">
        <v>0.08</v>
      </c>
      <c r="D3524" s="2">
        <v>3522</v>
      </c>
      <c r="E3524" s="2">
        <f t="shared" si="222"/>
        <v>100</v>
      </c>
      <c r="F3524" s="2">
        <f t="shared" ref="F3524:F3587" si="223">IF(G3524&lt;15,15,IF(G3524&lt;20,20,IF(G3524&lt;=25,25,IF(G3524&lt;=32,32,IF(G3524&lt;=40,40,IF(G3524&lt;=50,50,IF(G3524&lt;=65,65,IF(G3524&lt;=80,80,IF(G3524&lt;=100,100)))))))))</f>
        <v>100</v>
      </c>
      <c r="G3524" s="2">
        <f t="shared" si="220"/>
        <v>88</v>
      </c>
    </row>
    <row r="3525" spans="1:7">
      <c r="A3525" s="2">
        <v>3523</v>
      </c>
      <c r="B3525" s="98">
        <f t="shared" si="221"/>
        <v>17.80645950210204</v>
      </c>
      <c r="C3525" s="98">
        <v>0.08</v>
      </c>
      <c r="D3525" s="2">
        <v>3523</v>
      </c>
      <c r="E3525" s="2">
        <f t="shared" si="222"/>
        <v>100</v>
      </c>
      <c r="F3525" s="2">
        <f t="shared" si="223"/>
        <v>100</v>
      </c>
      <c r="G3525" s="2">
        <f t="shared" si="220"/>
        <v>88</v>
      </c>
    </row>
    <row r="3526" spans="1:7">
      <c r="A3526" s="2">
        <v>3524</v>
      </c>
      <c r="B3526" s="98">
        <f t="shared" si="221"/>
        <v>17.808986495586996</v>
      </c>
      <c r="C3526" s="98">
        <v>0.08</v>
      </c>
      <c r="D3526" s="2">
        <v>3524</v>
      </c>
      <c r="E3526" s="2">
        <f t="shared" si="222"/>
        <v>100</v>
      </c>
      <c r="F3526" s="2">
        <f t="shared" si="223"/>
        <v>100</v>
      </c>
      <c r="G3526" s="2">
        <f t="shared" si="220"/>
        <v>88</v>
      </c>
    </row>
    <row r="3527" spans="1:7">
      <c r="A3527" s="2">
        <v>3525</v>
      </c>
      <c r="B3527" s="98">
        <f t="shared" si="221"/>
        <v>17.811513130556875</v>
      </c>
      <c r="C3527" s="98">
        <v>0.08</v>
      </c>
      <c r="D3527" s="2">
        <v>3525</v>
      </c>
      <c r="E3527" s="2">
        <f t="shared" si="222"/>
        <v>100</v>
      </c>
      <c r="F3527" s="2">
        <f t="shared" si="223"/>
        <v>100</v>
      </c>
      <c r="G3527" s="2">
        <f t="shared" si="220"/>
        <v>88</v>
      </c>
    </row>
    <row r="3528" spans="1:7">
      <c r="A3528" s="2">
        <v>3526</v>
      </c>
      <c r="B3528" s="98">
        <f t="shared" si="221"/>
        <v>17.814039407164227</v>
      </c>
      <c r="C3528" s="98">
        <v>0.08</v>
      </c>
      <c r="D3528" s="2">
        <v>3526</v>
      </c>
      <c r="E3528" s="2">
        <f t="shared" si="222"/>
        <v>100</v>
      </c>
      <c r="F3528" s="2">
        <f t="shared" si="223"/>
        <v>100</v>
      </c>
      <c r="G3528" s="2">
        <f t="shared" si="220"/>
        <v>88</v>
      </c>
    </row>
    <row r="3529" spans="1:7">
      <c r="A3529" s="2">
        <v>3527</v>
      </c>
      <c r="B3529" s="98">
        <f t="shared" si="221"/>
        <v>17.816565325561488</v>
      </c>
      <c r="C3529" s="98">
        <v>0.08</v>
      </c>
      <c r="D3529" s="2">
        <v>3527</v>
      </c>
      <c r="E3529" s="2">
        <f t="shared" si="222"/>
        <v>100</v>
      </c>
      <c r="F3529" s="2">
        <f t="shared" si="223"/>
        <v>100</v>
      </c>
      <c r="G3529" s="2">
        <f t="shared" si="220"/>
        <v>88</v>
      </c>
    </row>
    <row r="3530" spans="1:7">
      <c r="A3530" s="2">
        <v>3528</v>
      </c>
      <c r="B3530" s="98">
        <f t="shared" si="221"/>
        <v>17.819090885900994</v>
      </c>
      <c r="C3530" s="98">
        <v>0.08</v>
      </c>
      <c r="D3530" s="2">
        <v>3528</v>
      </c>
      <c r="E3530" s="2">
        <f t="shared" si="222"/>
        <v>100</v>
      </c>
      <c r="F3530" s="2">
        <f t="shared" si="223"/>
        <v>100</v>
      </c>
      <c r="G3530" s="2">
        <f t="shared" si="220"/>
        <v>88</v>
      </c>
    </row>
    <row r="3531" spans="1:7">
      <c r="A3531" s="2">
        <v>3529</v>
      </c>
      <c r="B3531" s="98">
        <f t="shared" si="221"/>
        <v>17.821616088334974</v>
      </c>
      <c r="C3531" s="98">
        <v>0.08</v>
      </c>
      <c r="D3531" s="2">
        <v>3529</v>
      </c>
      <c r="E3531" s="2">
        <f t="shared" si="222"/>
        <v>100</v>
      </c>
      <c r="F3531" s="2">
        <f t="shared" si="223"/>
        <v>100</v>
      </c>
      <c r="G3531" s="2">
        <f t="shared" si="220"/>
        <v>88</v>
      </c>
    </row>
    <row r="3532" spans="1:7">
      <c r="A3532" s="2">
        <v>3530</v>
      </c>
      <c r="B3532" s="98">
        <f t="shared" si="221"/>
        <v>17.824140933015538</v>
      </c>
      <c r="C3532" s="98">
        <v>0.08</v>
      </c>
      <c r="D3532" s="2">
        <v>3530</v>
      </c>
      <c r="E3532" s="2">
        <f t="shared" si="222"/>
        <v>100</v>
      </c>
      <c r="F3532" s="2">
        <f t="shared" si="223"/>
        <v>100</v>
      </c>
      <c r="G3532" s="2">
        <f t="shared" si="220"/>
        <v>88</v>
      </c>
    </row>
    <row r="3533" spans="1:7">
      <c r="A3533" s="2">
        <v>3531</v>
      </c>
      <c r="B3533" s="98">
        <f t="shared" si="221"/>
        <v>17.826665420094695</v>
      </c>
      <c r="C3533" s="98">
        <v>0.08</v>
      </c>
      <c r="D3533" s="2">
        <v>3531</v>
      </c>
      <c r="E3533" s="2">
        <f t="shared" si="222"/>
        <v>100</v>
      </c>
      <c r="F3533" s="2">
        <f t="shared" si="223"/>
        <v>100</v>
      </c>
      <c r="G3533" s="2">
        <f t="shared" si="220"/>
        <v>88</v>
      </c>
    </row>
    <row r="3534" spans="1:7">
      <c r="A3534" s="2">
        <v>3532</v>
      </c>
      <c r="B3534" s="98">
        <f t="shared" si="221"/>
        <v>17.829189549724351</v>
      </c>
      <c r="C3534" s="98">
        <v>0.08</v>
      </c>
      <c r="D3534" s="2">
        <v>3532</v>
      </c>
      <c r="E3534" s="2">
        <f t="shared" si="222"/>
        <v>100</v>
      </c>
      <c r="F3534" s="2">
        <f t="shared" si="223"/>
        <v>100</v>
      </c>
      <c r="G3534" s="2">
        <f t="shared" si="220"/>
        <v>88</v>
      </c>
    </row>
    <row r="3535" spans="1:7">
      <c r="A3535" s="2">
        <v>3533</v>
      </c>
      <c r="B3535" s="98">
        <f t="shared" si="221"/>
        <v>17.831713322056295</v>
      </c>
      <c r="C3535" s="98">
        <v>0.08</v>
      </c>
      <c r="D3535" s="2">
        <v>3533</v>
      </c>
      <c r="E3535" s="2">
        <f t="shared" si="222"/>
        <v>100</v>
      </c>
      <c r="F3535" s="2">
        <f t="shared" si="223"/>
        <v>100</v>
      </c>
      <c r="G3535" s="2">
        <f t="shared" si="220"/>
        <v>88</v>
      </c>
    </row>
    <row r="3536" spans="1:7">
      <c r="A3536" s="2">
        <v>3534</v>
      </c>
      <c r="B3536" s="98">
        <f t="shared" si="221"/>
        <v>17.834236737242218</v>
      </c>
      <c r="C3536" s="98">
        <v>0.08</v>
      </c>
      <c r="D3536" s="2">
        <v>3534</v>
      </c>
      <c r="E3536" s="2">
        <f t="shared" si="222"/>
        <v>100</v>
      </c>
      <c r="F3536" s="2">
        <f t="shared" si="223"/>
        <v>100</v>
      </c>
      <c r="G3536" s="2">
        <f t="shared" si="220"/>
        <v>88</v>
      </c>
    </row>
    <row r="3537" spans="1:7">
      <c r="A3537" s="2">
        <v>3535</v>
      </c>
      <c r="B3537" s="98">
        <f t="shared" si="221"/>
        <v>17.836759795433696</v>
      </c>
      <c r="C3537" s="98">
        <v>0.08</v>
      </c>
      <c r="D3537" s="2">
        <v>3535</v>
      </c>
      <c r="E3537" s="2">
        <f t="shared" si="222"/>
        <v>100</v>
      </c>
      <c r="F3537" s="2">
        <f t="shared" si="223"/>
        <v>100</v>
      </c>
      <c r="G3537" s="2">
        <f t="shared" si="220"/>
        <v>88</v>
      </c>
    </row>
    <row r="3538" spans="1:7">
      <c r="A3538" s="2">
        <v>3536</v>
      </c>
      <c r="B3538" s="98">
        <f t="shared" si="221"/>
        <v>17.839282496782207</v>
      </c>
      <c r="C3538" s="98">
        <v>0.08</v>
      </c>
      <c r="D3538" s="2">
        <v>3536</v>
      </c>
      <c r="E3538" s="2">
        <f t="shared" si="222"/>
        <v>100</v>
      </c>
      <c r="F3538" s="2">
        <f t="shared" si="223"/>
        <v>100</v>
      </c>
      <c r="G3538" s="2">
        <f t="shared" si="220"/>
        <v>88</v>
      </c>
    </row>
    <row r="3539" spans="1:7">
      <c r="A3539" s="2">
        <v>3537</v>
      </c>
      <c r="B3539" s="98">
        <f t="shared" si="221"/>
        <v>17.841804841439107</v>
      </c>
      <c r="C3539" s="98">
        <v>0.08</v>
      </c>
      <c r="D3539" s="2">
        <v>3537</v>
      </c>
      <c r="E3539" s="2">
        <f t="shared" si="222"/>
        <v>100</v>
      </c>
      <c r="F3539" s="2">
        <f t="shared" si="223"/>
        <v>100</v>
      </c>
      <c r="G3539" s="2">
        <f t="shared" si="220"/>
        <v>88</v>
      </c>
    </row>
    <row r="3540" spans="1:7">
      <c r="A3540" s="2">
        <v>3538</v>
      </c>
      <c r="B3540" s="98">
        <f t="shared" si="221"/>
        <v>17.844326829555662</v>
      </c>
      <c r="C3540" s="98">
        <v>0.08</v>
      </c>
      <c r="D3540" s="2">
        <v>3538</v>
      </c>
      <c r="E3540" s="2">
        <f t="shared" si="222"/>
        <v>100</v>
      </c>
      <c r="F3540" s="2">
        <f t="shared" si="223"/>
        <v>100</v>
      </c>
      <c r="G3540" s="2">
        <f t="shared" si="220"/>
        <v>88</v>
      </c>
    </row>
    <row r="3541" spans="1:7">
      <c r="A3541" s="2">
        <v>3539</v>
      </c>
      <c r="B3541" s="98">
        <f t="shared" si="221"/>
        <v>17.846848461283017</v>
      </c>
      <c r="C3541" s="98">
        <v>0.08</v>
      </c>
      <c r="D3541" s="2">
        <v>3539</v>
      </c>
      <c r="E3541" s="2">
        <f t="shared" si="222"/>
        <v>100</v>
      </c>
      <c r="F3541" s="2">
        <f t="shared" si="223"/>
        <v>100</v>
      </c>
      <c r="G3541" s="2">
        <f t="shared" si="220"/>
        <v>88</v>
      </c>
    </row>
    <row r="3542" spans="1:7">
      <c r="A3542" s="2">
        <v>3540</v>
      </c>
      <c r="B3542" s="98">
        <f t="shared" si="221"/>
        <v>17.849369736772221</v>
      </c>
      <c r="C3542" s="98">
        <v>0.08</v>
      </c>
      <c r="D3542" s="2">
        <v>3540</v>
      </c>
      <c r="E3542" s="2">
        <f t="shared" si="222"/>
        <v>100</v>
      </c>
      <c r="F3542" s="2">
        <f t="shared" si="223"/>
        <v>100</v>
      </c>
      <c r="G3542" s="2">
        <f t="shared" si="220"/>
        <v>88</v>
      </c>
    </row>
    <row r="3543" spans="1:7">
      <c r="A3543" s="2">
        <v>3541</v>
      </c>
      <c r="B3543" s="98">
        <f t="shared" si="221"/>
        <v>17.851890656174206</v>
      </c>
      <c r="C3543" s="98">
        <v>0.08</v>
      </c>
      <c r="D3543" s="2">
        <v>3541</v>
      </c>
      <c r="E3543" s="2">
        <f t="shared" si="222"/>
        <v>100</v>
      </c>
      <c r="F3543" s="2">
        <f t="shared" si="223"/>
        <v>100</v>
      </c>
      <c r="G3543" s="2">
        <f t="shared" si="220"/>
        <v>88</v>
      </c>
    </row>
    <row r="3544" spans="1:7">
      <c r="A3544" s="2">
        <v>3542</v>
      </c>
      <c r="B3544" s="98">
        <f t="shared" si="221"/>
        <v>17.854411219639811</v>
      </c>
      <c r="C3544" s="98">
        <v>0.08</v>
      </c>
      <c r="D3544" s="2">
        <v>3542</v>
      </c>
      <c r="E3544" s="2">
        <f t="shared" si="222"/>
        <v>100</v>
      </c>
      <c r="F3544" s="2">
        <f t="shared" si="223"/>
        <v>100</v>
      </c>
      <c r="G3544" s="2">
        <f t="shared" si="220"/>
        <v>88</v>
      </c>
    </row>
    <row r="3545" spans="1:7">
      <c r="A3545" s="2">
        <v>3543</v>
      </c>
      <c r="B3545" s="98">
        <f t="shared" si="221"/>
        <v>17.856931427319754</v>
      </c>
      <c r="C3545" s="98">
        <v>0.08</v>
      </c>
      <c r="D3545" s="2">
        <v>3543</v>
      </c>
      <c r="E3545" s="2">
        <f t="shared" si="222"/>
        <v>100</v>
      </c>
      <c r="F3545" s="2">
        <f t="shared" si="223"/>
        <v>100</v>
      </c>
      <c r="G3545" s="2">
        <f t="shared" si="220"/>
        <v>88</v>
      </c>
    </row>
    <row r="3546" spans="1:7">
      <c r="A3546" s="2">
        <v>3544</v>
      </c>
      <c r="B3546" s="98">
        <f t="shared" si="221"/>
        <v>17.859451279364659</v>
      </c>
      <c r="C3546" s="98">
        <v>0.08</v>
      </c>
      <c r="D3546" s="2">
        <v>3544</v>
      </c>
      <c r="E3546" s="2">
        <f t="shared" si="222"/>
        <v>100</v>
      </c>
      <c r="F3546" s="2">
        <f t="shared" si="223"/>
        <v>100</v>
      </c>
      <c r="G3546" s="2">
        <f t="shared" si="220"/>
        <v>88</v>
      </c>
    </row>
    <row r="3547" spans="1:7">
      <c r="A3547" s="2">
        <v>3545</v>
      </c>
      <c r="B3547" s="98">
        <f t="shared" si="221"/>
        <v>17.861970775925034</v>
      </c>
      <c r="C3547" s="98">
        <v>0.08</v>
      </c>
      <c r="D3547" s="2">
        <v>3545</v>
      </c>
      <c r="E3547" s="2">
        <f t="shared" si="222"/>
        <v>100</v>
      </c>
      <c r="F3547" s="2">
        <f t="shared" si="223"/>
        <v>100</v>
      </c>
      <c r="G3547" s="2">
        <f t="shared" si="220"/>
        <v>88</v>
      </c>
    </row>
    <row r="3548" spans="1:7">
      <c r="A3548" s="2">
        <v>3546</v>
      </c>
      <c r="B3548" s="98">
        <f t="shared" si="221"/>
        <v>17.864489917151285</v>
      </c>
      <c r="C3548" s="98">
        <v>0.08</v>
      </c>
      <c r="D3548" s="2">
        <v>3546</v>
      </c>
      <c r="E3548" s="2">
        <f t="shared" si="222"/>
        <v>100</v>
      </c>
      <c r="F3548" s="2">
        <f t="shared" si="223"/>
        <v>100</v>
      </c>
      <c r="G3548" s="2">
        <f t="shared" si="220"/>
        <v>88</v>
      </c>
    </row>
    <row r="3549" spans="1:7">
      <c r="A3549" s="2">
        <v>3547</v>
      </c>
      <c r="B3549" s="98">
        <f t="shared" si="221"/>
        <v>17.867008703193715</v>
      </c>
      <c r="C3549" s="98">
        <v>0.08</v>
      </c>
      <c r="D3549" s="2">
        <v>3547</v>
      </c>
      <c r="E3549" s="2">
        <f t="shared" si="222"/>
        <v>100</v>
      </c>
      <c r="F3549" s="2">
        <f t="shared" si="223"/>
        <v>100</v>
      </c>
      <c r="G3549" s="2">
        <f t="shared" si="220"/>
        <v>88</v>
      </c>
    </row>
    <row r="3550" spans="1:7">
      <c r="A3550" s="2">
        <v>3548</v>
      </c>
      <c r="B3550" s="98">
        <f t="shared" si="221"/>
        <v>17.869527134202517</v>
      </c>
      <c r="C3550" s="98">
        <v>0.08</v>
      </c>
      <c r="D3550" s="2">
        <v>3548</v>
      </c>
      <c r="E3550" s="2">
        <f t="shared" si="222"/>
        <v>100</v>
      </c>
      <c r="F3550" s="2">
        <f t="shared" si="223"/>
        <v>100</v>
      </c>
      <c r="G3550" s="2">
        <f t="shared" si="220"/>
        <v>88</v>
      </c>
    </row>
    <row r="3551" spans="1:7">
      <c r="A3551" s="2">
        <v>3549</v>
      </c>
      <c r="B3551" s="98">
        <f t="shared" si="221"/>
        <v>17.872045210327773</v>
      </c>
      <c r="C3551" s="98">
        <v>0.08</v>
      </c>
      <c r="D3551" s="2">
        <v>3549</v>
      </c>
      <c r="E3551" s="2">
        <f t="shared" si="222"/>
        <v>100</v>
      </c>
      <c r="F3551" s="2">
        <f t="shared" si="223"/>
        <v>100</v>
      </c>
      <c r="G3551" s="2">
        <f t="shared" si="220"/>
        <v>88</v>
      </c>
    </row>
    <row r="3552" spans="1:7">
      <c r="A3552" s="2">
        <v>3550</v>
      </c>
      <c r="B3552" s="98">
        <f t="shared" si="221"/>
        <v>17.874562931719478</v>
      </c>
      <c r="C3552" s="98">
        <v>0.08</v>
      </c>
      <c r="D3552" s="2">
        <v>3550</v>
      </c>
      <c r="E3552" s="2">
        <f t="shared" si="222"/>
        <v>100</v>
      </c>
      <c r="F3552" s="2">
        <f t="shared" si="223"/>
        <v>100</v>
      </c>
      <c r="G3552" s="2">
        <f t="shared" si="220"/>
        <v>88</v>
      </c>
    </row>
    <row r="3553" spans="1:7">
      <c r="A3553" s="2">
        <v>3551</v>
      </c>
      <c r="B3553" s="98">
        <f t="shared" si="221"/>
        <v>17.877080298527495</v>
      </c>
      <c r="C3553" s="98">
        <v>0.08</v>
      </c>
      <c r="D3553" s="2">
        <v>3551</v>
      </c>
      <c r="E3553" s="2">
        <f t="shared" si="222"/>
        <v>100</v>
      </c>
      <c r="F3553" s="2">
        <f t="shared" si="223"/>
        <v>100</v>
      </c>
      <c r="G3553" s="2">
        <f t="shared" si="220"/>
        <v>88</v>
      </c>
    </row>
    <row r="3554" spans="1:7">
      <c r="A3554" s="2">
        <v>3552</v>
      </c>
      <c r="B3554" s="98">
        <f t="shared" si="221"/>
        <v>17.879597310901605</v>
      </c>
      <c r="C3554" s="98">
        <v>0.08</v>
      </c>
      <c r="D3554" s="2">
        <v>3552</v>
      </c>
      <c r="E3554" s="2">
        <f t="shared" si="222"/>
        <v>100</v>
      </c>
      <c r="F3554" s="2">
        <f t="shared" si="223"/>
        <v>100</v>
      </c>
      <c r="G3554" s="2">
        <f t="shared" si="220"/>
        <v>88</v>
      </c>
    </row>
    <row r="3555" spans="1:7">
      <c r="A3555" s="2">
        <v>3553</v>
      </c>
      <c r="B3555" s="98">
        <f t="shared" si="221"/>
        <v>17.882113968991472</v>
      </c>
      <c r="C3555" s="98">
        <v>0.08</v>
      </c>
      <c r="D3555" s="2">
        <v>3553</v>
      </c>
      <c r="E3555" s="2">
        <f t="shared" si="222"/>
        <v>100</v>
      </c>
      <c r="F3555" s="2">
        <f t="shared" si="223"/>
        <v>100</v>
      </c>
      <c r="G3555" s="2">
        <f t="shared" si="220"/>
        <v>88</v>
      </c>
    </row>
    <row r="3556" spans="1:7">
      <c r="A3556" s="2">
        <v>3554</v>
      </c>
      <c r="B3556" s="98">
        <f t="shared" si="221"/>
        <v>17.884630272946655</v>
      </c>
      <c r="C3556" s="98">
        <v>0.08</v>
      </c>
      <c r="D3556" s="2">
        <v>3554</v>
      </c>
      <c r="E3556" s="2">
        <f t="shared" si="222"/>
        <v>100</v>
      </c>
      <c r="F3556" s="2">
        <f t="shared" si="223"/>
        <v>100</v>
      </c>
      <c r="G3556" s="2">
        <f t="shared" si="220"/>
        <v>88</v>
      </c>
    </row>
    <row r="3557" spans="1:7">
      <c r="A3557" s="2">
        <v>3555</v>
      </c>
      <c r="B3557" s="98">
        <f t="shared" si="221"/>
        <v>17.887146222916609</v>
      </c>
      <c r="C3557" s="98">
        <v>0.08</v>
      </c>
      <c r="D3557" s="2">
        <v>3555</v>
      </c>
      <c r="E3557" s="2">
        <f t="shared" si="222"/>
        <v>100</v>
      </c>
      <c r="F3557" s="2">
        <f t="shared" si="223"/>
        <v>100</v>
      </c>
      <c r="G3557" s="2">
        <f t="shared" si="220"/>
        <v>88</v>
      </c>
    </row>
    <row r="3558" spans="1:7">
      <c r="A3558" s="2">
        <v>3556</v>
      </c>
      <c r="B3558" s="98">
        <f t="shared" si="221"/>
        <v>17.889661819050687</v>
      </c>
      <c r="C3558" s="98">
        <v>0.08</v>
      </c>
      <c r="D3558" s="2">
        <v>3556</v>
      </c>
      <c r="E3558" s="2">
        <f t="shared" si="222"/>
        <v>100</v>
      </c>
      <c r="F3558" s="2">
        <f t="shared" si="223"/>
        <v>100</v>
      </c>
      <c r="G3558" s="2">
        <f t="shared" si="220"/>
        <v>88</v>
      </c>
    </row>
    <row r="3559" spans="1:7">
      <c r="A3559" s="2">
        <v>3557</v>
      </c>
      <c r="B3559" s="98">
        <f t="shared" si="221"/>
        <v>17.892177061498131</v>
      </c>
      <c r="C3559" s="98">
        <v>0.08</v>
      </c>
      <c r="D3559" s="2">
        <v>3557</v>
      </c>
      <c r="E3559" s="2">
        <f t="shared" si="222"/>
        <v>100</v>
      </c>
      <c r="F3559" s="2">
        <f t="shared" si="223"/>
        <v>100</v>
      </c>
      <c r="G3559" s="2">
        <f t="shared" si="220"/>
        <v>88</v>
      </c>
    </row>
    <row r="3560" spans="1:7">
      <c r="A3560" s="2">
        <v>3558</v>
      </c>
      <c r="B3560" s="98">
        <f t="shared" si="221"/>
        <v>17.894691950408085</v>
      </c>
      <c r="C3560" s="98">
        <v>0.08</v>
      </c>
      <c r="D3560" s="2">
        <v>3558</v>
      </c>
      <c r="E3560" s="2">
        <f t="shared" si="222"/>
        <v>100</v>
      </c>
      <c r="F3560" s="2">
        <f t="shared" si="223"/>
        <v>100</v>
      </c>
      <c r="G3560" s="2">
        <f t="shared" si="220"/>
        <v>88</v>
      </c>
    </row>
    <row r="3561" spans="1:7">
      <c r="A3561" s="2">
        <v>3559</v>
      </c>
      <c r="B3561" s="98">
        <f t="shared" si="221"/>
        <v>17.897206485929583</v>
      </c>
      <c r="C3561" s="98">
        <v>0.08</v>
      </c>
      <c r="D3561" s="2">
        <v>3559</v>
      </c>
      <c r="E3561" s="2">
        <f t="shared" si="222"/>
        <v>100</v>
      </c>
      <c r="F3561" s="2">
        <f t="shared" si="223"/>
        <v>100</v>
      </c>
      <c r="G3561" s="2">
        <f t="shared" si="220"/>
        <v>88</v>
      </c>
    </row>
    <row r="3562" spans="1:7">
      <c r="A3562" s="2">
        <v>3560</v>
      </c>
      <c r="B3562" s="98">
        <f t="shared" si="221"/>
        <v>17.899720668211557</v>
      </c>
      <c r="C3562" s="98">
        <v>0.08</v>
      </c>
      <c r="D3562" s="2">
        <v>3560</v>
      </c>
      <c r="E3562" s="2">
        <f t="shared" si="222"/>
        <v>100</v>
      </c>
      <c r="F3562" s="2">
        <f t="shared" si="223"/>
        <v>100</v>
      </c>
      <c r="G3562" s="2">
        <f t="shared" si="220"/>
        <v>88</v>
      </c>
    </row>
    <row r="3563" spans="1:7">
      <c r="A3563" s="2">
        <v>3561</v>
      </c>
      <c r="B3563" s="98">
        <f t="shared" si="221"/>
        <v>17.90223449740283</v>
      </c>
      <c r="C3563" s="98">
        <v>0.08</v>
      </c>
      <c r="D3563" s="2">
        <v>3561</v>
      </c>
      <c r="E3563" s="2">
        <f t="shared" si="222"/>
        <v>100</v>
      </c>
      <c r="F3563" s="2">
        <f t="shared" si="223"/>
        <v>100</v>
      </c>
      <c r="G3563" s="2">
        <f t="shared" ref="G3563:G3626" si="224">ROUNDUP(1000*((B3563/1000)/(55.934*C3563^0.571))^(1/2.714),0)</f>
        <v>88</v>
      </c>
    </row>
    <row r="3564" spans="1:7">
      <c r="A3564" s="2">
        <v>3562</v>
      </c>
      <c r="B3564" s="98">
        <f t="shared" si="221"/>
        <v>17.904747973652128</v>
      </c>
      <c r="C3564" s="98">
        <v>0.08</v>
      </c>
      <c r="D3564" s="2">
        <v>3562</v>
      </c>
      <c r="E3564" s="2">
        <f t="shared" si="222"/>
        <v>100</v>
      </c>
      <c r="F3564" s="2">
        <f t="shared" si="223"/>
        <v>100</v>
      </c>
      <c r="G3564" s="2">
        <f t="shared" si="224"/>
        <v>88</v>
      </c>
    </row>
    <row r="3565" spans="1:7">
      <c r="A3565" s="2">
        <v>3563</v>
      </c>
      <c r="B3565" s="98">
        <f t="shared" si="221"/>
        <v>17.907261097108066</v>
      </c>
      <c r="C3565" s="98">
        <v>0.08</v>
      </c>
      <c r="D3565" s="2">
        <v>3563</v>
      </c>
      <c r="E3565" s="2">
        <f t="shared" si="222"/>
        <v>100</v>
      </c>
      <c r="F3565" s="2">
        <f t="shared" si="223"/>
        <v>100</v>
      </c>
      <c r="G3565" s="2">
        <f t="shared" si="224"/>
        <v>88</v>
      </c>
    </row>
    <row r="3566" spans="1:7">
      <c r="A3566" s="2">
        <v>3564</v>
      </c>
      <c r="B3566" s="98">
        <f t="shared" si="221"/>
        <v>17.90977386791916</v>
      </c>
      <c r="C3566" s="98">
        <v>0.08</v>
      </c>
      <c r="D3566" s="2">
        <v>3564</v>
      </c>
      <c r="E3566" s="2">
        <f t="shared" si="222"/>
        <v>100</v>
      </c>
      <c r="F3566" s="2">
        <f t="shared" si="223"/>
        <v>100</v>
      </c>
      <c r="G3566" s="2">
        <f t="shared" si="224"/>
        <v>88</v>
      </c>
    </row>
    <row r="3567" spans="1:7">
      <c r="A3567" s="2">
        <v>3565</v>
      </c>
      <c r="B3567" s="98">
        <f t="shared" si="221"/>
        <v>17.912286286233815</v>
      </c>
      <c r="C3567" s="98">
        <v>0.08</v>
      </c>
      <c r="D3567" s="2">
        <v>3565</v>
      </c>
      <c r="E3567" s="2">
        <f t="shared" si="222"/>
        <v>100</v>
      </c>
      <c r="F3567" s="2">
        <f t="shared" si="223"/>
        <v>100</v>
      </c>
      <c r="G3567" s="2">
        <f t="shared" si="224"/>
        <v>88</v>
      </c>
    </row>
    <row r="3568" spans="1:7">
      <c r="A3568" s="2">
        <v>3566</v>
      </c>
      <c r="B3568" s="98">
        <f t="shared" si="221"/>
        <v>17.914798352200339</v>
      </c>
      <c r="C3568" s="98">
        <v>0.08</v>
      </c>
      <c r="D3568" s="2">
        <v>3566</v>
      </c>
      <c r="E3568" s="2">
        <f t="shared" si="222"/>
        <v>100</v>
      </c>
      <c r="F3568" s="2">
        <f t="shared" si="223"/>
        <v>100</v>
      </c>
      <c r="G3568" s="2">
        <f t="shared" si="224"/>
        <v>88</v>
      </c>
    </row>
    <row r="3569" spans="1:7">
      <c r="A3569" s="2">
        <v>3567</v>
      </c>
      <c r="B3569" s="98">
        <f t="shared" si="221"/>
        <v>17.917310065966934</v>
      </c>
      <c r="C3569" s="98">
        <v>0.08</v>
      </c>
      <c r="D3569" s="2">
        <v>3567</v>
      </c>
      <c r="E3569" s="2">
        <f t="shared" si="222"/>
        <v>100</v>
      </c>
      <c r="F3569" s="2">
        <f t="shared" si="223"/>
        <v>100</v>
      </c>
      <c r="G3569" s="2">
        <f t="shared" si="224"/>
        <v>88</v>
      </c>
    </row>
    <row r="3570" spans="1:7">
      <c r="A3570" s="2">
        <v>3568</v>
      </c>
      <c r="B3570" s="98">
        <f t="shared" si="221"/>
        <v>17.919821427681693</v>
      </c>
      <c r="C3570" s="98">
        <v>0.08</v>
      </c>
      <c r="D3570" s="2">
        <v>3568</v>
      </c>
      <c r="E3570" s="2">
        <f t="shared" si="222"/>
        <v>100</v>
      </c>
      <c r="F3570" s="2">
        <f t="shared" si="223"/>
        <v>100</v>
      </c>
      <c r="G3570" s="2">
        <f t="shared" si="224"/>
        <v>88</v>
      </c>
    </row>
    <row r="3571" spans="1:7">
      <c r="A3571" s="2">
        <v>3569</v>
      </c>
      <c r="B3571" s="98">
        <f t="shared" si="221"/>
        <v>17.922332437492614</v>
      </c>
      <c r="C3571" s="98">
        <v>0.08</v>
      </c>
      <c r="D3571" s="2">
        <v>3569</v>
      </c>
      <c r="E3571" s="2">
        <f t="shared" si="222"/>
        <v>100</v>
      </c>
      <c r="F3571" s="2">
        <f t="shared" si="223"/>
        <v>100</v>
      </c>
      <c r="G3571" s="2">
        <f t="shared" si="224"/>
        <v>88</v>
      </c>
    </row>
    <row r="3572" spans="1:7">
      <c r="A3572" s="2">
        <v>3570</v>
      </c>
      <c r="B3572" s="98">
        <f t="shared" si="221"/>
        <v>17.924843095547587</v>
      </c>
      <c r="C3572" s="98">
        <v>0.08</v>
      </c>
      <c r="D3572" s="2">
        <v>3570</v>
      </c>
      <c r="E3572" s="2">
        <f t="shared" si="222"/>
        <v>100</v>
      </c>
      <c r="F3572" s="2">
        <f t="shared" si="223"/>
        <v>100</v>
      </c>
      <c r="G3572" s="2">
        <f t="shared" si="224"/>
        <v>88</v>
      </c>
    </row>
    <row r="3573" spans="1:7">
      <c r="A3573" s="2">
        <v>3571</v>
      </c>
      <c r="B3573" s="98">
        <f t="shared" si="221"/>
        <v>17.927353401994395</v>
      </c>
      <c r="C3573" s="98">
        <v>0.08</v>
      </c>
      <c r="D3573" s="2">
        <v>3571</v>
      </c>
      <c r="E3573" s="2">
        <f t="shared" si="222"/>
        <v>100</v>
      </c>
      <c r="F3573" s="2">
        <f t="shared" si="223"/>
        <v>100</v>
      </c>
      <c r="G3573" s="2">
        <f t="shared" si="224"/>
        <v>88</v>
      </c>
    </row>
    <row r="3574" spans="1:7">
      <c r="A3574" s="2">
        <v>3572</v>
      </c>
      <c r="B3574" s="98">
        <f t="shared" si="221"/>
        <v>17.929863356980722</v>
      </c>
      <c r="C3574" s="98">
        <v>0.08</v>
      </c>
      <c r="D3574" s="2">
        <v>3572</v>
      </c>
      <c r="E3574" s="2">
        <f t="shared" si="222"/>
        <v>100</v>
      </c>
      <c r="F3574" s="2">
        <f t="shared" si="223"/>
        <v>100</v>
      </c>
      <c r="G3574" s="2">
        <f t="shared" si="224"/>
        <v>88</v>
      </c>
    </row>
    <row r="3575" spans="1:7">
      <c r="A3575" s="2">
        <v>3573</v>
      </c>
      <c r="B3575" s="98">
        <f t="shared" si="221"/>
        <v>17.932372960654146</v>
      </c>
      <c r="C3575" s="98">
        <v>0.08</v>
      </c>
      <c r="D3575" s="2">
        <v>3573</v>
      </c>
      <c r="E3575" s="2">
        <f t="shared" si="222"/>
        <v>100</v>
      </c>
      <c r="F3575" s="2">
        <f t="shared" si="223"/>
        <v>100</v>
      </c>
      <c r="G3575" s="2">
        <f t="shared" si="224"/>
        <v>88</v>
      </c>
    </row>
    <row r="3576" spans="1:7">
      <c r="A3576" s="2">
        <v>3574</v>
      </c>
      <c r="B3576" s="98">
        <f t="shared" si="221"/>
        <v>17.934882213162147</v>
      </c>
      <c r="C3576" s="98">
        <v>0.08</v>
      </c>
      <c r="D3576" s="2">
        <v>3574</v>
      </c>
      <c r="E3576" s="2">
        <f t="shared" si="222"/>
        <v>100</v>
      </c>
      <c r="F3576" s="2">
        <f t="shared" si="223"/>
        <v>100</v>
      </c>
      <c r="G3576" s="2">
        <f t="shared" si="224"/>
        <v>88</v>
      </c>
    </row>
    <row r="3577" spans="1:7">
      <c r="A3577" s="2">
        <v>3575</v>
      </c>
      <c r="B3577" s="98">
        <f t="shared" si="221"/>
        <v>17.937391114652097</v>
      </c>
      <c r="C3577" s="98">
        <v>0.08</v>
      </c>
      <c r="D3577" s="2">
        <v>3575</v>
      </c>
      <c r="E3577" s="2">
        <f t="shared" si="222"/>
        <v>100</v>
      </c>
      <c r="F3577" s="2">
        <f t="shared" si="223"/>
        <v>100</v>
      </c>
      <c r="G3577" s="2">
        <f t="shared" si="224"/>
        <v>88</v>
      </c>
    </row>
    <row r="3578" spans="1:7">
      <c r="A3578" s="2">
        <v>3576</v>
      </c>
      <c r="B3578" s="98">
        <f t="shared" si="221"/>
        <v>17.939899665271263</v>
      </c>
      <c r="C3578" s="98">
        <v>0.08</v>
      </c>
      <c r="D3578" s="2">
        <v>3576</v>
      </c>
      <c r="E3578" s="2">
        <f t="shared" si="222"/>
        <v>100</v>
      </c>
      <c r="F3578" s="2">
        <f t="shared" si="223"/>
        <v>100</v>
      </c>
      <c r="G3578" s="2">
        <f t="shared" si="224"/>
        <v>88</v>
      </c>
    </row>
    <row r="3579" spans="1:7">
      <c r="A3579" s="2">
        <v>3577</v>
      </c>
      <c r="B3579" s="98">
        <f t="shared" si="221"/>
        <v>17.942407865166814</v>
      </c>
      <c r="C3579" s="98">
        <v>0.08</v>
      </c>
      <c r="D3579" s="2">
        <v>3577</v>
      </c>
      <c r="E3579" s="2">
        <f t="shared" si="222"/>
        <v>100</v>
      </c>
      <c r="F3579" s="2">
        <f t="shared" si="223"/>
        <v>100</v>
      </c>
      <c r="G3579" s="2">
        <f t="shared" si="224"/>
        <v>88</v>
      </c>
    </row>
    <row r="3580" spans="1:7">
      <c r="A3580" s="2">
        <v>3578</v>
      </c>
      <c r="B3580" s="98">
        <f t="shared" si="221"/>
        <v>17.944915714485816</v>
      </c>
      <c r="C3580" s="98">
        <v>0.08</v>
      </c>
      <c r="D3580" s="2">
        <v>3578</v>
      </c>
      <c r="E3580" s="2">
        <f t="shared" si="222"/>
        <v>100</v>
      </c>
      <c r="F3580" s="2">
        <f t="shared" si="223"/>
        <v>100</v>
      </c>
      <c r="G3580" s="2">
        <f t="shared" si="224"/>
        <v>88</v>
      </c>
    </row>
    <row r="3581" spans="1:7">
      <c r="A3581" s="2">
        <v>3579</v>
      </c>
      <c r="B3581" s="98">
        <f t="shared" si="221"/>
        <v>17.947423213375227</v>
      </c>
      <c r="C3581" s="98">
        <v>0.08</v>
      </c>
      <c r="D3581" s="2">
        <v>3579</v>
      </c>
      <c r="E3581" s="2">
        <f t="shared" si="222"/>
        <v>100</v>
      </c>
      <c r="F3581" s="2">
        <f t="shared" si="223"/>
        <v>100</v>
      </c>
      <c r="G3581" s="2">
        <f t="shared" si="224"/>
        <v>88</v>
      </c>
    </row>
    <row r="3582" spans="1:7">
      <c r="A3582" s="2">
        <v>3580</v>
      </c>
      <c r="B3582" s="98">
        <f t="shared" si="221"/>
        <v>17.949930361981909</v>
      </c>
      <c r="C3582" s="98">
        <v>0.08</v>
      </c>
      <c r="D3582" s="2">
        <v>3580</v>
      </c>
      <c r="E3582" s="2">
        <f t="shared" si="222"/>
        <v>100</v>
      </c>
      <c r="F3582" s="2">
        <f t="shared" si="223"/>
        <v>100</v>
      </c>
      <c r="G3582" s="2">
        <f t="shared" si="224"/>
        <v>88</v>
      </c>
    </row>
    <row r="3583" spans="1:7">
      <c r="A3583" s="2">
        <v>3581</v>
      </c>
      <c r="B3583" s="98">
        <f t="shared" si="221"/>
        <v>17.952437160452618</v>
      </c>
      <c r="C3583" s="98">
        <v>0.08</v>
      </c>
      <c r="D3583" s="2">
        <v>3581</v>
      </c>
      <c r="E3583" s="2">
        <f t="shared" si="222"/>
        <v>100</v>
      </c>
      <c r="F3583" s="2">
        <f t="shared" si="223"/>
        <v>100</v>
      </c>
      <c r="G3583" s="2">
        <f t="shared" si="224"/>
        <v>88</v>
      </c>
    </row>
    <row r="3584" spans="1:7">
      <c r="A3584" s="2">
        <v>3582</v>
      </c>
      <c r="B3584" s="98">
        <f t="shared" si="221"/>
        <v>17.954943608934002</v>
      </c>
      <c r="C3584" s="98">
        <v>0.08</v>
      </c>
      <c r="D3584" s="2">
        <v>3582</v>
      </c>
      <c r="E3584" s="2">
        <f t="shared" si="222"/>
        <v>100</v>
      </c>
      <c r="F3584" s="2">
        <f t="shared" si="223"/>
        <v>100</v>
      </c>
      <c r="G3584" s="2">
        <f t="shared" si="224"/>
        <v>88</v>
      </c>
    </row>
    <row r="3585" spans="1:7">
      <c r="A3585" s="2">
        <v>3583</v>
      </c>
      <c r="B3585" s="98">
        <f t="shared" si="221"/>
        <v>17.957449707572621</v>
      </c>
      <c r="C3585" s="98">
        <v>0.08</v>
      </c>
      <c r="D3585" s="2">
        <v>3583</v>
      </c>
      <c r="E3585" s="2">
        <f t="shared" si="222"/>
        <v>100</v>
      </c>
      <c r="F3585" s="2">
        <f t="shared" si="223"/>
        <v>100</v>
      </c>
      <c r="G3585" s="2">
        <f t="shared" si="224"/>
        <v>88</v>
      </c>
    </row>
    <row r="3586" spans="1:7">
      <c r="A3586" s="2">
        <v>3584</v>
      </c>
      <c r="B3586" s="98">
        <f t="shared" si="221"/>
        <v>17.959955456514919</v>
      </c>
      <c r="C3586" s="98">
        <v>0.08</v>
      </c>
      <c r="D3586" s="2">
        <v>3584</v>
      </c>
      <c r="E3586" s="2">
        <f t="shared" si="222"/>
        <v>100</v>
      </c>
      <c r="F3586" s="2">
        <f t="shared" si="223"/>
        <v>100</v>
      </c>
      <c r="G3586" s="2">
        <f t="shared" si="224"/>
        <v>88</v>
      </c>
    </row>
    <row r="3587" spans="1:7">
      <c r="A3587" s="2">
        <v>3585</v>
      </c>
      <c r="B3587" s="98">
        <f t="shared" ref="B3587:B3650" si="225">0.3*SQRT(A3587)</f>
        <v>17.962460855907242</v>
      </c>
      <c r="C3587" s="98">
        <v>0.08</v>
      </c>
      <c r="D3587" s="2">
        <v>3585</v>
      </c>
      <c r="E3587" s="2">
        <f t="shared" ref="E3587:E3650" si="226">IF(A3587&lt;0.4,15,IF(A3587&lt;3,20,IF(A3587&lt;15,25,IF(A3587&lt;43,32,IF(A3587&lt;100,40,IF(A3587&lt;450,50,IF(A3587&lt;1300,65,IF(A3587&lt;3500,80,IF(A3587&lt;12000,100)))))))))</f>
        <v>100</v>
      </c>
      <c r="F3587" s="2">
        <f t="shared" si="223"/>
        <v>100</v>
      </c>
      <c r="G3587" s="2">
        <f t="shared" si="224"/>
        <v>88</v>
      </c>
    </row>
    <row r="3588" spans="1:7">
      <c r="A3588" s="2">
        <v>3586</v>
      </c>
      <c r="B3588" s="98">
        <f t="shared" si="225"/>
        <v>17.964965905895841</v>
      </c>
      <c r="C3588" s="98">
        <v>0.08</v>
      </c>
      <c r="D3588" s="2">
        <v>3586</v>
      </c>
      <c r="E3588" s="2">
        <f t="shared" si="226"/>
        <v>100</v>
      </c>
      <c r="F3588" s="2">
        <f t="shared" ref="F3588:F3651" si="227">IF(G3588&lt;15,15,IF(G3588&lt;20,20,IF(G3588&lt;=25,25,IF(G3588&lt;=32,32,IF(G3588&lt;=40,40,IF(G3588&lt;=50,50,IF(G3588&lt;=65,65,IF(G3588&lt;=80,80,IF(G3588&lt;=100,100)))))))))</f>
        <v>100</v>
      </c>
      <c r="G3588" s="2">
        <f t="shared" si="224"/>
        <v>88</v>
      </c>
    </row>
    <row r="3589" spans="1:7">
      <c r="A3589" s="2">
        <v>3587</v>
      </c>
      <c r="B3589" s="98">
        <f t="shared" si="225"/>
        <v>17.967470606626854</v>
      </c>
      <c r="C3589" s="98">
        <v>0.08</v>
      </c>
      <c r="D3589" s="2">
        <v>3587</v>
      </c>
      <c r="E3589" s="2">
        <f t="shared" si="226"/>
        <v>100</v>
      </c>
      <c r="F3589" s="2">
        <f t="shared" si="227"/>
        <v>100</v>
      </c>
      <c r="G3589" s="2">
        <f t="shared" si="224"/>
        <v>88</v>
      </c>
    </row>
    <row r="3590" spans="1:7">
      <c r="A3590" s="2">
        <v>3588</v>
      </c>
      <c r="B3590" s="98">
        <f t="shared" si="225"/>
        <v>17.969974958246322</v>
      </c>
      <c r="C3590" s="98">
        <v>0.08</v>
      </c>
      <c r="D3590" s="2">
        <v>3588</v>
      </c>
      <c r="E3590" s="2">
        <f t="shared" si="226"/>
        <v>100</v>
      </c>
      <c r="F3590" s="2">
        <f t="shared" si="227"/>
        <v>100</v>
      </c>
      <c r="G3590" s="2">
        <f t="shared" si="224"/>
        <v>88</v>
      </c>
    </row>
    <row r="3591" spans="1:7">
      <c r="A3591" s="2">
        <v>3589</v>
      </c>
      <c r="B3591" s="98">
        <f t="shared" si="225"/>
        <v>17.97247896090019</v>
      </c>
      <c r="C3591" s="98">
        <v>0.08</v>
      </c>
      <c r="D3591" s="2">
        <v>3589</v>
      </c>
      <c r="E3591" s="2">
        <f t="shared" si="226"/>
        <v>100</v>
      </c>
      <c r="F3591" s="2">
        <f t="shared" si="227"/>
        <v>100</v>
      </c>
      <c r="G3591" s="2">
        <f t="shared" si="224"/>
        <v>88</v>
      </c>
    </row>
    <row r="3592" spans="1:7">
      <c r="A3592" s="2">
        <v>3590</v>
      </c>
      <c r="B3592" s="98">
        <f t="shared" si="225"/>
        <v>17.974982614734291</v>
      </c>
      <c r="C3592" s="98">
        <v>0.08</v>
      </c>
      <c r="D3592" s="2">
        <v>3590</v>
      </c>
      <c r="E3592" s="2">
        <f t="shared" si="226"/>
        <v>100</v>
      </c>
      <c r="F3592" s="2">
        <f t="shared" si="227"/>
        <v>100</v>
      </c>
      <c r="G3592" s="2">
        <f t="shared" si="224"/>
        <v>88</v>
      </c>
    </row>
    <row r="3593" spans="1:7">
      <c r="A3593" s="2">
        <v>3591</v>
      </c>
      <c r="B3593" s="98">
        <f t="shared" si="225"/>
        <v>17.97748591989436</v>
      </c>
      <c r="C3593" s="98">
        <v>0.08</v>
      </c>
      <c r="D3593" s="2">
        <v>3591</v>
      </c>
      <c r="E3593" s="2">
        <f t="shared" si="226"/>
        <v>100</v>
      </c>
      <c r="F3593" s="2">
        <f t="shared" si="227"/>
        <v>100</v>
      </c>
      <c r="G3593" s="2">
        <f t="shared" si="224"/>
        <v>88</v>
      </c>
    </row>
    <row r="3594" spans="1:7">
      <c r="A3594" s="2">
        <v>3592</v>
      </c>
      <c r="B3594" s="98">
        <f t="shared" si="225"/>
        <v>17.979988876526036</v>
      </c>
      <c r="C3594" s="98">
        <v>0.08</v>
      </c>
      <c r="D3594" s="2">
        <v>3592</v>
      </c>
      <c r="E3594" s="2">
        <f t="shared" si="226"/>
        <v>100</v>
      </c>
      <c r="F3594" s="2">
        <f t="shared" si="227"/>
        <v>100</v>
      </c>
      <c r="G3594" s="2">
        <f t="shared" si="224"/>
        <v>88</v>
      </c>
    </row>
    <row r="3595" spans="1:7">
      <c r="A3595" s="2">
        <v>3593</v>
      </c>
      <c r="B3595" s="98">
        <f t="shared" si="225"/>
        <v>17.982491484774851</v>
      </c>
      <c r="C3595" s="98">
        <v>0.08</v>
      </c>
      <c r="D3595" s="2">
        <v>3593</v>
      </c>
      <c r="E3595" s="2">
        <f t="shared" si="226"/>
        <v>100</v>
      </c>
      <c r="F3595" s="2">
        <f t="shared" si="227"/>
        <v>100</v>
      </c>
      <c r="G3595" s="2">
        <f t="shared" si="224"/>
        <v>88</v>
      </c>
    </row>
    <row r="3596" spans="1:7">
      <c r="A3596" s="2">
        <v>3594</v>
      </c>
      <c r="B3596" s="98">
        <f t="shared" si="225"/>
        <v>17.984993744786234</v>
      </c>
      <c r="C3596" s="98">
        <v>0.08</v>
      </c>
      <c r="D3596" s="2">
        <v>3594</v>
      </c>
      <c r="E3596" s="2">
        <f t="shared" si="226"/>
        <v>100</v>
      </c>
      <c r="F3596" s="2">
        <f t="shared" si="227"/>
        <v>100</v>
      </c>
      <c r="G3596" s="2">
        <f t="shared" si="224"/>
        <v>88</v>
      </c>
    </row>
    <row r="3597" spans="1:7">
      <c r="A3597" s="2">
        <v>3595</v>
      </c>
      <c r="B3597" s="98">
        <f t="shared" si="225"/>
        <v>17.987495656705519</v>
      </c>
      <c r="C3597" s="98">
        <v>0.08</v>
      </c>
      <c r="D3597" s="2">
        <v>3595</v>
      </c>
      <c r="E3597" s="2">
        <f t="shared" si="226"/>
        <v>100</v>
      </c>
      <c r="F3597" s="2">
        <f t="shared" si="227"/>
        <v>100</v>
      </c>
      <c r="G3597" s="2">
        <f t="shared" si="224"/>
        <v>88</v>
      </c>
    </row>
    <row r="3598" spans="1:7">
      <c r="A3598" s="2">
        <v>3596</v>
      </c>
      <c r="B3598" s="98">
        <f t="shared" si="225"/>
        <v>17.989997220677939</v>
      </c>
      <c r="C3598" s="98">
        <v>0.08</v>
      </c>
      <c r="D3598" s="2">
        <v>3596</v>
      </c>
      <c r="E3598" s="2">
        <f t="shared" si="226"/>
        <v>100</v>
      </c>
      <c r="F3598" s="2">
        <f t="shared" si="227"/>
        <v>100</v>
      </c>
      <c r="G3598" s="2">
        <f t="shared" si="224"/>
        <v>88</v>
      </c>
    </row>
    <row r="3599" spans="1:7">
      <c r="A3599" s="2">
        <v>3597</v>
      </c>
      <c r="B3599" s="98">
        <f t="shared" si="225"/>
        <v>17.992498436848617</v>
      </c>
      <c r="C3599" s="98">
        <v>0.08</v>
      </c>
      <c r="D3599" s="2">
        <v>3597</v>
      </c>
      <c r="E3599" s="2">
        <f t="shared" si="226"/>
        <v>100</v>
      </c>
      <c r="F3599" s="2">
        <f t="shared" si="227"/>
        <v>100</v>
      </c>
      <c r="G3599" s="2">
        <f t="shared" si="224"/>
        <v>88</v>
      </c>
    </row>
    <row r="3600" spans="1:7">
      <c r="A3600" s="2">
        <v>3598</v>
      </c>
      <c r="B3600" s="98">
        <f t="shared" si="225"/>
        <v>17.994999305362587</v>
      </c>
      <c r="C3600" s="98">
        <v>0.08</v>
      </c>
      <c r="D3600" s="2">
        <v>3598</v>
      </c>
      <c r="E3600" s="2">
        <f t="shared" si="226"/>
        <v>100</v>
      </c>
      <c r="F3600" s="2">
        <f t="shared" si="227"/>
        <v>100</v>
      </c>
      <c r="G3600" s="2">
        <f t="shared" si="224"/>
        <v>88</v>
      </c>
    </row>
    <row r="3601" spans="1:7">
      <c r="A3601" s="2">
        <v>3599</v>
      </c>
      <c r="B3601" s="98">
        <f t="shared" si="225"/>
        <v>17.99749982636477</v>
      </c>
      <c r="C3601" s="98">
        <v>0.08</v>
      </c>
      <c r="D3601" s="2">
        <v>3599</v>
      </c>
      <c r="E3601" s="2">
        <f t="shared" si="226"/>
        <v>100</v>
      </c>
      <c r="F3601" s="2">
        <f t="shared" si="227"/>
        <v>100</v>
      </c>
      <c r="G3601" s="2">
        <f t="shared" si="224"/>
        <v>88</v>
      </c>
    </row>
    <row r="3602" spans="1:7">
      <c r="A3602" s="2">
        <v>3600</v>
      </c>
      <c r="B3602" s="98">
        <f t="shared" si="225"/>
        <v>18</v>
      </c>
      <c r="C3602" s="98">
        <v>0.08</v>
      </c>
      <c r="D3602" s="2">
        <v>3600</v>
      </c>
      <c r="E3602" s="2">
        <f t="shared" si="226"/>
        <v>100</v>
      </c>
      <c r="F3602" s="2">
        <f t="shared" si="227"/>
        <v>100</v>
      </c>
      <c r="G3602" s="2">
        <f t="shared" si="224"/>
        <v>88</v>
      </c>
    </row>
    <row r="3603" spans="1:7">
      <c r="A3603" s="2">
        <v>3601</v>
      </c>
      <c r="B3603" s="98">
        <f t="shared" si="225"/>
        <v>18.002499826412997</v>
      </c>
      <c r="C3603" s="98">
        <v>0.08</v>
      </c>
      <c r="D3603" s="2">
        <v>3601</v>
      </c>
      <c r="E3603" s="2">
        <f t="shared" si="226"/>
        <v>100</v>
      </c>
      <c r="F3603" s="2">
        <f t="shared" si="227"/>
        <v>100</v>
      </c>
      <c r="G3603" s="2">
        <f t="shared" si="224"/>
        <v>88</v>
      </c>
    </row>
    <row r="3604" spans="1:7">
      <c r="A3604" s="2">
        <v>3602</v>
      </c>
      <c r="B3604" s="98">
        <f t="shared" si="225"/>
        <v>18.004999305748388</v>
      </c>
      <c r="C3604" s="98">
        <v>0.08</v>
      </c>
      <c r="D3604" s="2">
        <v>3602</v>
      </c>
      <c r="E3604" s="2">
        <f t="shared" si="226"/>
        <v>100</v>
      </c>
      <c r="F3604" s="2">
        <f t="shared" si="227"/>
        <v>100</v>
      </c>
      <c r="G3604" s="2">
        <f t="shared" si="224"/>
        <v>88</v>
      </c>
    </row>
    <row r="3605" spans="1:7">
      <c r="A3605" s="2">
        <v>3603</v>
      </c>
      <c r="B3605" s="98">
        <f t="shared" si="225"/>
        <v>18.007498438150702</v>
      </c>
      <c r="C3605" s="98">
        <v>0.08</v>
      </c>
      <c r="D3605" s="2">
        <v>3603</v>
      </c>
      <c r="E3605" s="2">
        <f t="shared" si="226"/>
        <v>100</v>
      </c>
      <c r="F3605" s="2">
        <f t="shared" si="227"/>
        <v>100</v>
      </c>
      <c r="G3605" s="2">
        <f t="shared" si="224"/>
        <v>88</v>
      </c>
    </row>
    <row r="3606" spans="1:7">
      <c r="A3606" s="2">
        <v>3604</v>
      </c>
      <c r="B3606" s="98">
        <f t="shared" si="225"/>
        <v>18.009997223764362</v>
      </c>
      <c r="C3606" s="98">
        <v>0.08</v>
      </c>
      <c r="D3606" s="2">
        <v>3604</v>
      </c>
      <c r="E3606" s="2">
        <f t="shared" si="226"/>
        <v>100</v>
      </c>
      <c r="F3606" s="2">
        <f t="shared" si="227"/>
        <v>100</v>
      </c>
      <c r="G3606" s="2">
        <f t="shared" si="224"/>
        <v>88</v>
      </c>
    </row>
    <row r="3607" spans="1:7">
      <c r="A3607" s="2">
        <v>3605</v>
      </c>
      <c r="B3607" s="98">
        <f t="shared" si="225"/>
        <v>18.012495662733688</v>
      </c>
      <c r="C3607" s="98">
        <v>0.08</v>
      </c>
      <c r="D3607" s="2">
        <v>3605</v>
      </c>
      <c r="E3607" s="2">
        <f t="shared" si="226"/>
        <v>100</v>
      </c>
      <c r="F3607" s="2">
        <f t="shared" si="227"/>
        <v>100</v>
      </c>
      <c r="G3607" s="2">
        <f t="shared" si="224"/>
        <v>88</v>
      </c>
    </row>
    <row r="3608" spans="1:7">
      <c r="A3608" s="2">
        <v>3606</v>
      </c>
      <c r="B3608" s="98">
        <f t="shared" si="225"/>
        <v>18.014993755202912</v>
      </c>
      <c r="C3608" s="98">
        <v>0.08</v>
      </c>
      <c r="D3608" s="2">
        <v>3606</v>
      </c>
      <c r="E3608" s="2">
        <f t="shared" si="226"/>
        <v>100</v>
      </c>
      <c r="F3608" s="2">
        <f t="shared" si="227"/>
        <v>100</v>
      </c>
      <c r="G3608" s="2">
        <f t="shared" si="224"/>
        <v>88</v>
      </c>
    </row>
    <row r="3609" spans="1:7">
      <c r="A3609" s="2">
        <v>3607</v>
      </c>
      <c r="B3609" s="98">
        <f t="shared" si="225"/>
        <v>18.017491501316158</v>
      </c>
      <c r="C3609" s="98">
        <v>0.08</v>
      </c>
      <c r="D3609" s="2">
        <v>3607</v>
      </c>
      <c r="E3609" s="2">
        <f t="shared" si="226"/>
        <v>100</v>
      </c>
      <c r="F3609" s="2">
        <f t="shared" si="227"/>
        <v>100</v>
      </c>
      <c r="G3609" s="2">
        <f t="shared" si="224"/>
        <v>88</v>
      </c>
    </row>
    <row r="3610" spans="1:7">
      <c r="A3610" s="2">
        <v>3608</v>
      </c>
      <c r="B3610" s="98">
        <f t="shared" si="225"/>
        <v>18.019988901217449</v>
      </c>
      <c r="C3610" s="98">
        <v>0.08</v>
      </c>
      <c r="D3610" s="2">
        <v>3608</v>
      </c>
      <c r="E3610" s="2">
        <f t="shared" si="226"/>
        <v>100</v>
      </c>
      <c r="F3610" s="2">
        <f t="shared" si="227"/>
        <v>100</v>
      </c>
      <c r="G3610" s="2">
        <f t="shared" si="224"/>
        <v>88</v>
      </c>
    </row>
    <row r="3611" spans="1:7">
      <c r="A3611" s="2">
        <v>3609</v>
      </c>
      <c r="B3611" s="98">
        <f t="shared" si="225"/>
        <v>18.022485955050708</v>
      </c>
      <c r="C3611" s="98">
        <v>0.08</v>
      </c>
      <c r="D3611" s="2">
        <v>3609</v>
      </c>
      <c r="E3611" s="2">
        <f t="shared" si="226"/>
        <v>100</v>
      </c>
      <c r="F3611" s="2">
        <f t="shared" si="227"/>
        <v>100</v>
      </c>
      <c r="G3611" s="2">
        <f t="shared" si="224"/>
        <v>88</v>
      </c>
    </row>
    <row r="3612" spans="1:7">
      <c r="A3612" s="2">
        <v>3610</v>
      </c>
      <c r="B3612" s="98">
        <f t="shared" si="225"/>
        <v>18.024982662959761</v>
      </c>
      <c r="C3612" s="98">
        <v>0.08</v>
      </c>
      <c r="D3612" s="2">
        <v>3610</v>
      </c>
      <c r="E3612" s="2">
        <f t="shared" si="226"/>
        <v>100</v>
      </c>
      <c r="F3612" s="2">
        <f t="shared" si="227"/>
        <v>100</v>
      </c>
      <c r="G3612" s="2">
        <f t="shared" si="224"/>
        <v>88</v>
      </c>
    </row>
    <row r="3613" spans="1:7">
      <c r="A3613" s="2">
        <v>3611</v>
      </c>
      <c r="B3613" s="98">
        <f t="shared" si="225"/>
        <v>18.02747902508834</v>
      </c>
      <c r="C3613" s="98">
        <v>0.08</v>
      </c>
      <c r="D3613" s="2">
        <v>3611</v>
      </c>
      <c r="E3613" s="2">
        <f t="shared" si="226"/>
        <v>100</v>
      </c>
      <c r="F3613" s="2">
        <f t="shared" si="227"/>
        <v>100</v>
      </c>
      <c r="G3613" s="2">
        <f t="shared" si="224"/>
        <v>88</v>
      </c>
    </row>
    <row r="3614" spans="1:7">
      <c r="A3614" s="2">
        <v>3612</v>
      </c>
      <c r="B3614" s="98">
        <f t="shared" si="225"/>
        <v>18.029975041580062</v>
      </c>
      <c r="C3614" s="98">
        <v>0.08</v>
      </c>
      <c r="D3614" s="2">
        <v>3612</v>
      </c>
      <c r="E3614" s="2">
        <f t="shared" si="226"/>
        <v>100</v>
      </c>
      <c r="F3614" s="2">
        <f t="shared" si="227"/>
        <v>100</v>
      </c>
      <c r="G3614" s="2">
        <f t="shared" si="224"/>
        <v>88</v>
      </c>
    </row>
    <row r="3615" spans="1:7">
      <c r="A3615" s="2">
        <v>3613</v>
      </c>
      <c r="B3615" s="98">
        <f t="shared" si="225"/>
        <v>18.032470712578462</v>
      </c>
      <c r="C3615" s="98">
        <v>0.08</v>
      </c>
      <c r="D3615" s="2">
        <v>3613</v>
      </c>
      <c r="E3615" s="2">
        <f t="shared" si="226"/>
        <v>100</v>
      </c>
      <c r="F3615" s="2">
        <f t="shared" si="227"/>
        <v>100</v>
      </c>
      <c r="G3615" s="2">
        <f t="shared" si="224"/>
        <v>88</v>
      </c>
    </row>
    <row r="3616" spans="1:7">
      <c r="A3616" s="2">
        <v>3614</v>
      </c>
      <c r="B3616" s="98">
        <f t="shared" si="225"/>
        <v>18.034966038226965</v>
      </c>
      <c r="C3616" s="98">
        <v>0.08</v>
      </c>
      <c r="D3616" s="2">
        <v>3614</v>
      </c>
      <c r="E3616" s="2">
        <f t="shared" si="226"/>
        <v>100</v>
      </c>
      <c r="F3616" s="2">
        <f t="shared" si="227"/>
        <v>100</v>
      </c>
      <c r="G3616" s="2">
        <f t="shared" si="224"/>
        <v>88</v>
      </c>
    </row>
    <row r="3617" spans="1:7">
      <c r="A3617" s="2">
        <v>3615</v>
      </c>
      <c r="B3617" s="98">
        <f t="shared" si="225"/>
        <v>18.037461018668896</v>
      </c>
      <c r="C3617" s="98">
        <v>0.08</v>
      </c>
      <c r="D3617" s="2">
        <v>3615</v>
      </c>
      <c r="E3617" s="2">
        <f t="shared" si="226"/>
        <v>100</v>
      </c>
      <c r="F3617" s="2">
        <f t="shared" si="227"/>
        <v>100</v>
      </c>
      <c r="G3617" s="2">
        <f t="shared" si="224"/>
        <v>88</v>
      </c>
    </row>
    <row r="3618" spans="1:7">
      <c r="A3618" s="2">
        <v>3616</v>
      </c>
      <c r="B3618" s="98">
        <f t="shared" si="225"/>
        <v>18.039955654047489</v>
      </c>
      <c r="C3618" s="98">
        <v>0.08</v>
      </c>
      <c r="D3618" s="2">
        <v>3616</v>
      </c>
      <c r="E3618" s="2">
        <f t="shared" si="226"/>
        <v>100</v>
      </c>
      <c r="F3618" s="2">
        <f t="shared" si="227"/>
        <v>100</v>
      </c>
      <c r="G3618" s="2">
        <f t="shared" si="224"/>
        <v>88</v>
      </c>
    </row>
    <row r="3619" spans="1:7">
      <c r="A3619" s="2">
        <v>3617</v>
      </c>
      <c r="B3619" s="98">
        <f t="shared" si="225"/>
        <v>18.042449944505872</v>
      </c>
      <c r="C3619" s="98">
        <v>0.08</v>
      </c>
      <c r="D3619" s="2">
        <v>3617</v>
      </c>
      <c r="E3619" s="2">
        <f t="shared" si="226"/>
        <v>100</v>
      </c>
      <c r="F3619" s="2">
        <f t="shared" si="227"/>
        <v>100</v>
      </c>
      <c r="G3619" s="2">
        <f t="shared" si="224"/>
        <v>88</v>
      </c>
    </row>
    <row r="3620" spans="1:7">
      <c r="A3620" s="2">
        <v>3618</v>
      </c>
      <c r="B3620" s="98">
        <f t="shared" si="225"/>
        <v>18.044943890187078</v>
      </c>
      <c r="C3620" s="98">
        <v>0.08</v>
      </c>
      <c r="D3620" s="2">
        <v>3618</v>
      </c>
      <c r="E3620" s="2">
        <f t="shared" si="226"/>
        <v>100</v>
      </c>
      <c r="F3620" s="2">
        <f t="shared" si="227"/>
        <v>100</v>
      </c>
      <c r="G3620" s="2">
        <f t="shared" si="224"/>
        <v>88</v>
      </c>
    </row>
    <row r="3621" spans="1:7">
      <c r="A3621" s="2">
        <v>3619</v>
      </c>
      <c r="B3621" s="98">
        <f t="shared" si="225"/>
        <v>18.047437491234039</v>
      </c>
      <c r="C3621" s="98">
        <v>0.08</v>
      </c>
      <c r="D3621" s="2">
        <v>3619</v>
      </c>
      <c r="E3621" s="2">
        <f t="shared" si="226"/>
        <v>100</v>
      </c>
      <c r="F3621" s="2">
        <f t="shared" si="227"/>
        <v>100</v>
      </c>
      <c r="G3621" s="2">
        <f t="shared" si="224"/>
        <v>88</v>
      </c>
    </row>
    <row r="3622" spans="1:7">
      <c r="A3622" s="2">
        <v>3620</v>
      </c>
      <c r="B3622" s="98">
        <f t="shared" si="225"/>
        <v>18.049930747789588</v>
      </c>
      <c r="C3622" s="98">
        <v>0.08</v>
      </c>
      <c r="D3622" s="2">
        <v>3620</v>
      </c>
      <c r="E3622" s="2">
        <f t="shared" si="226"/>
        <v>100</v>
      </c>
      <c r="F3622" s="2">
        <f t="shared" si="227"/>
        <v>100</v>
      </c>
      <c r="G3622" s="2">
        <f t="shared" si="224"/>
        <v>88</v>
      </c>
    </row>
    <row r="3623" spans="1:7">
      <c r="A3623" s="2">
        <v>3621</v>
      </c>
      <c r="B3623" s="98">
        <f t="shared" si="225"/>
        <v>18.05242365999646</v>
      </c>
      <c r="C3623" s="98">
        <v>0.08</v>
      </c>
      <c r="D3623" s="2">
        <v>3621</v>
      </c>
      <c r="E3623" s="2">
        <f t="shared" si="226"/>
        <v>100</v>
      </c>
      <c r="F3623" s="2">
        <f t="shared" si="227"/>
        <v>100</v>
      </c>
      <c r="G3623" s="2">
        <f t="shared" si="224"/>
        <v>88</v>
      </c>
    </row>
    <row r="3624" spans="1:7">
      <c r="A3624" s="2">
        <v>3622</v>
      </c>
      <c r="B3624" s="98">
        <f t="shared" si="225"/>
        <v>18.054916227997293</v>
      </c>
      <c r="C3624" s="98">
        <v>0.08</v>
      </c>
      <c r="D3624" s="2">
        <v>3622</v>
      </c>
      <c r="E3624" s="2">
        <f t="shared" si="226"/>
        <v>100</v>
      </c>
      <c r="F3624" s="2">
        <f t="shared" si="227"/>
        <v>100</v>
      </c>
      <c r="G3624" s="2">
        <f t="shared" si="224"/>
        <v>88</v>
      </c>
    </row>
    <row r="3625" spans="1:7">
      <c r="A3625" s="2">
        <v>3623</v>
      </c>
      <c r="B3625" s="98">
        <f t="shared" si="225"/>
        <v>18.057408451934624</v>
      </c>
      <c r="C3625" s="98">
        <v>0.08</v>
      </c>
      <c r="D3625" s="2">
        <v>3623</v>
      </c>
      <c r="E3625" s="2">
        <f t="shared" si="226"/>
        <v>100</v>
      </c>
      <c r="F3625" s="2">
        <f t="shared" si="227"/>
        <v>100</v>
      </c>
      <c r="G3625" s="2">
        <f t="shared" si="224"/>
        <v>88</v>
      </c>
    </row>
    <row r="3626" spans="1:7">
      <c r="A3626" s="2">
        <v>3624</v>
      </c>
      <c r="B3626" s="98">
        <f t="shared" si="225"/>
        <v>18.059900331950892</v>
      </c>
      <c r="C3626" s="98">
        <v>0.08</v>
      </c>
      <c r="D3626" s="2">
        <v>3624</v>
      </c>
      <c r="E3626" s="2">
        <f t="shared" si="226"/>
        <v>100</v>
      </c>
      <c r="F3626" s="2">
        <f t="shared" si="227"/>
        <v>100</v>
      </c>
      <c r="G3626" s="2">
        <f t="shared" si="224"/>
        <v>89</v>
      </c>
    </row>
    <row r="3627" spans="1:7">
      <c r="A3627" s="2">
        <v>3625</v>
      </c>
      <c r="B3627" s="98">
        <f t="shared" si="225"/>
        <v>18.062391868188442</v>
      </c>
      <c r="C3627" s="98">
        <v>0.08</v>
      </c>
      <c r="D3627" s="2">
        <v>3625</v>
      </c>
      <c r="E3627" s="2">
        <f t="shared" si="226"/>
        <v>100</v>
      </c>
      <c r="F3627" s="2">
        <f t="shared" si="227"/>
        <v>100</v>
      </c>
      <c r="G3627" s="2">
        <f t="shared" ref="G3627:G3690" si="228">ROUNDUP(1000*((B3627/1000)/(55.934*C3627^0.571))^(1/2.714),0)</f>
        <v>89</v>
      </c>
    </row>
    <row r="3628" spans="1:7">
      <c r="A3628" s="2">
        <v>3626</v>
      </c>
      <c r="B3628" s="98">
        <f t="shared" si="225"/>
        <v>18.064883060789516</v>
      </c>
      <c r="C3628" s="98">
        <v>0.08</v>
      </c>
      <c r="D3628" s="2">
        <v>3626</v>
      </c>
      <c r="E3628" s="2">
        <f t="shared" si="226"/>
        <v>100</v>
      </c>
      <c r="F3628" s="2">
        <f t="shared" si="227"/>
        <v>100</v>
      </c>
      <c r="G3628" s="2">
        <f t="shared" si="228"/>
        <v>89</v>
      </c>
    </row>
    <row r="3629" spans="1:7">
      <c r="A3629" s="2">
        <v>3627</v>
      </c>
      <c r="B3629" s="98">
        <f t="shared" si="225"/>
        <v>18.067373909896258</v>
      </c>
      <c r="C3629" s="98">
        <v>0.08</v>
      </c>
      <c r="D3629" s="2">
        <v>3627</v>
      </c>
      <c r="E3629" s="2">
        <f t="shared" si="226"/>
        <v>100</v>
      </c>
      <c r="F3629" s="2">
        <f t="shared" si="227"/>
        <v>100</v>
      </c>
      <c r="G3629" s="2">
        <f t="shared" si="228"/>
        <v>89</v>
      </c>
    </row>
    <row r="3630" spans="1:7">
      <c r="A3630" s="2">
        <v>3628</v>
      </c>
      <c r="B3630" s="98">
        <f t="shared" si="225"/>
        <v>18.069864415650716</v>
      </c>
      <c r="C3630" s="98">
        <v>0.08</v>
      </c>
      <c r="D3630" s="2">
        <v>3628</v>
      </c>
      <c r="E3630" s="2">
        <f t="shared" si="226"/>
        <v>100</v>
      </c>
      <c r="F3630" s="2">
        <f t="shared" si="227"/>
        <v>100</v>
      </c>
      <c r="G3630" s="2">
        <f t="shared" si="228"/>
        <v>89</v>
      </c>
    </row>
    <row r="3631" spans="1:7">
      <c r="A3631" s="2">
        <v>3629</v>
      </c>
      <c r="B3631" s="98">
        <f t="shared" si="225"/>
        <v>18.07235457819484</v>
      </c>
      <c r="C3631" s="98">
        <v>0.08</v>
      </c>
      <c r="D3631" s="2">
        <v>3629</v>
      </c>
      <c r="E3631" s="2">
        <f t="shared" si="226"/>
        <v>100</v>
      </c>
      <c r="F3631" s="2">
        <f t="shared" si="227"/>
        <v>100</v>
      </c>
      <c r="G3631" s="2">
        <f t="shared" si="228"/>
        <v>89</v>
      </c>
    </row>
    <row r="3632" spans="1:7">
      <c r="A3632" s="2">
        <v>3630</v>
      </c>
      <c r="B3632" s="98">
        <f t="shared" si="225"/>
        <v>18.074844397670482</v>
      </c>
      <c r="C3632" s="98">
        <v>0.08</v>
      </c>
      <c r="D3632" s="2">
        <v>3630</v>
      </c>
      <c r="E3632" s="2">
        <f t="shared" si="226"/>
        <v>100</v>
      </c>
      <c r="F3632" s="2">
        <f t="shared" si="227"/>
        <v>100</v>
      </c>
      <c r="G3632" s="2">
        <f t="shared" si="228"/>
        <v>89</v>
      </c>
    </row>
    <row r="3633" spans="1:7">
      <c r="A3633" s="2">
        <v>3631</v>
      </c>
      <c r="B3633" s="98">
        <f t="shared" si="225"/>
        <v>18.077333874219395</v>
      </c>
      <c r="C3633" s="98">
        <v>0.08</v>
      </c>
      <c r="D3633" s="2">
        <v>3631</v>
      </c>
      <c r="E3633" s="2">
        <f t="shared" si="226"/>
        <v>100</v>
      </c>
      <c r="F3633" s="2">
        <f t="shared" si="227"/>
        <v>100</v>
      </c>
      <c r="G3633" s="2">
        <f t="shared" si="228"/>
        <v>89</v>
      </c>
    </row>
    <row r="3634" spans="1:7">
      <c r="A3634" s="2">
        <v>3632</v>
      </c>
      <c r="B3634" s="98">
        <f t="shared" si="225"/>
        <v>18.079823007983236</v>
      </c>
      <c r="C3634" s="98">
        <v>0.08</v>
      </c>
      <c r="D3634" s="2">
        <v>3632</v>
      </c>
      <c r="E3634" s="2">
        <f t="shared" si="226"/>
        <v>100</v>
      </c>
      <c r="F3634" s="2">
        <f t="shared" si="227"/>
        <v>100</v>
      </c>
      <c r="G3634" s="2">
        <f t="shared" si="228"/>
        <v>89</v>
      </c>
    </row>
    <row r="3635" spans="1:7">
      <c r="A3635" s="2">
        <v>3633</v>
      </c>
      <c r="B3635" s="98">
        <f t="shared" si="225"/>
        <v>18.082311799103564</v>
      </c>
      <c r="C3635" s="98">
        <v>0.08</v>
      </c>
      <c r="D3635" s="2">
        <v>3633</v>
      </c>
      <c r="E3635" s="2">
        <f t="shared" si="226"/>
        <v>100</v>
      </c>
      <c r="F3635" s="2">
        <f t="shared" si="227"/>
        <v>100</v>
      </c>
      <c r="G3635" s="2">
        <f t="shared" si="228"/>
        <v>89</v>
      </c>
    </row>
    <row r="3636" spans="1:7">
      <c r="A3636" s="2">
        <v>3634</v>
      </c>
      <c r="B3636" s="98">
        <f t="shared" si="225"/>
        <v>18.084800247721841</v>
      </c>
      <c r="C3636" s="98">
        <v>0.08</v>
      </c>
      <c r="D3636" s="2">
        <v>3634</v>
      </c>
      <c r="E3636" s="2">
        <f t="shared" si="226"/>
        <v>100</v>
      </c>
      <c r="F3636" s="2">
        <f t="shared" si="227"/>
        <v>100</v>
      </c>
      <c r="G3636" s="2">
        <f t="shared" si="228"/>
        <v>89</v>
      </c>
    </row>
    <row r="3637" spans="1:7">
      <c r="A3637" s="2">
        <v>3635</v>
      </c>
      <c r="B3637" s="98">
        <f t="shared" si="225"/>
        <v>18.087288353979432</v>
      </c>
      <c r="C3637" s="98">
        <v>0.08</v>
      </c>
      <c r="D3637" s="2">
        <v>3635</v>
      </c>
      <c r="E3637" s="2">
        <f t="shared" si="226"/>
        <v>100</v>
      </c>
      <c r="F3637" s="2">
        <f t="shared" si="227"/>
        <v>100</v>
      </c>
      <c r="G3637" s="2">
        <f t="shared" si="228"/>
        <v>89</v>
      </c>
    </row>
    <row r="3638" spans="1:7">
      <c r="A3638" s="2">
        <v>3636</v>
      </c>
      <c r="B3638" s="98">
        <f t="shared" si="225"/>
        <v>18.0897761180176</v>
      </c>
      <c r="C3638" s="98">
        <v>0.08</v>
      </c>
      <c r="D3638" s="2">
        <v>3636</v>
      </c>
      <c r="E3638" s="2">
        <f t="shared" si="226"/>
        <v>100</v>
      </c>
      <c r="F3638" s="2">
        <f t="shared" si="227"/>
        <v>100</v>
      </c>
      <c r="G3638" s="2">
        <f t="shared" si="228"/>
        <v>89</v>
      </c>
    </row>
    <row r="3639" spans="1:7">
      <c r="A3639" s="2">
        <v>3637</v>
      </c>
      <c r="B3639" s="98">
        <f t="shared" si="225"/>
        <v>18.092263539977523</v>
      </c>
      <c r="C3639" s="98">
        <v>0.08</v>
      </c>
      <c r="D3639" s="2">
        <v>3637</v>
      </c>
      <c r="E3639" s="2">
        <f t="shared" si="226"/>
        <v>100</v>
      </c>
      <c r="F3639" s="2">
        <f t="shared" si="227"/>
        <v>100</v>
      </c>
      <c r="G3639" s="2">
        <f t="shared" si="228"/>
        <v>89</v>
      </c>
    </row>
    <row r="3640" spans="1:7">
      <c r="A3640" s="2">
        <v>3638</v>
      </c>
      <c r="B3640" s="98">
        <f t="shared" si="225"/>
        <v>18.094750620000266</v>
      </c>
      <c r="C3640" s="98">
        <v>0.08</v>
      </c>
      <c r="D3640" s="2">
        <v>3638</v>
      </c>
      <c r="E3640" s="2">
        <f t="shared" si="226"/>
        <v>100</v>
      </c>
      <c r="F3640" s="2">
        <f t="shared" si="227"/>
        <v>100</v>
      </c>
      <c r="G3640" s="2">
        <f t="shared" si="228"/>
        <v>89</v>
      </c>
    </row>
    <row r="3641" spans="1:7">
      <c r="A3641" s="2">
        <v>3639</v>
      </c>
      <c r="B3641" s="98">
        <f t="shared" si="225"/>
        <v>18.097237358226806</v>
      </c>
      <c r="C3641" s="98">
        <v>0.08</v>
      </c>
      <c r="D3641" s="2">
        <v>3639</v>
      </c>
      <c r="E3641" s="2">
        <f t="shared" si="226"/>
        <v>100</v>
      </c>
      <c r="F3641" s="2">
        <f t="shared" si="227"/>
        <v>100</v>
      </c>
      <c r="G3641" s="2">
        <f t="shared" si="228"/>
        <v>89</v>
      </c>
    </row>
    <row r="3642" spans="1:7">
      <c r="A3642" s="2">
        <v>3640</v>
      </c>
      <c r="B3642" s="98">
        <f t="shared" si="225"/>
        <v>18.099723754798028</v>
      </c>
      <c r="C3642" s="98">
        <v>0.08</v>
      </c>
      <c r="D3642" s="2">
        <v>3640</v>
      </c>
      <c r="E3642" s="2">
        <f t="shared" si="226"/>
        <v>100</v>
      </c>
      <c r="F3642" s="2">
        <f t="shared" si="227"/>
        <v>100</v>
      </c>
      <c r="G3642" s="2">
        <f t="shared" si="228"/>
        <v>89</v>
      </c>
    </row>
    <row r="3643" spans="1:7">
      <c r="A3643" s="2">
        <v>3641</v>
      </c>
      <c r="B3643" s="98">
        <f t="shared" si="225"/>
        <v>18.102209809854706</v>
      </c>
      <c r="C3643" s="98">
        <v>0.08</v>
      </c>
      <c r="D3643" s="2">
        <v>3641</v>
      </c>
      <c r="E3643" s="2">
        <f t="shared" si="226"/>
        <v>100</v>
      </c>
      <c r="F3643" s="2">
        <f t="shared" si="227"/>
        <v>100</v>
      </c>
      <c r="G3643" s="2">
        <f t="shared" si="228"/>
        <v>89</v>
      </c>
    </row>
    <row r="3644" spans="1:7">
      <c r="A3644" s="2">
        <v>3642</v>
      </c>
      <c r="B3644" s="98">
        <f t="shared" si="225"/>
        <v>18.104695523537533</v>
      </c>
      <c r="C3644" s="98">
        <v>0.08</v>
      </c>
      <c r="D3644" s="2">
        <v>3642</v>
      </c>
      <c r="E3644" s="2">
        <f t="shared" si="226"/>
        <v>100</v>
      </c>
      <c r="F3644" s="2">
        <f t="shared" si="227"/>
        <v>100</v>
      </c>
      <c r="G3644" s="2">
        <f t="shared" si="228"/>
        <v>89</v>
      </c>
    </row>
    <row r="3645" spans="1:7">
      <c r="A3645" s="2">
        <v>3643</v>
      </c>
      <c r="B3645" s="98">
        <f t="shared" si="225"/>
        <v>18.107180895987096</v>
      </c>
      <c r="C3645" s="98">
        <v>0.08</v>
      </c>
      <c r="D3645" s="2">
        <v>3643</v>
      </c>
      <c r="E3645" s="2">
        <f t="shared" si="226"/>
        <v>100</v>
      </c>
      <c r="F3645" s="2">
        <f t="shared" si="227"/>
        <v>100</v>
      </c>
      <c r="G3645" s="2">
        <f t="shared" si="228"/>
        <v>89</v>
      </c>
    </row>
    <row r="3646" spans="1:7">
      <c r="A3646" s="2">
        <v>3644</v>
      </c>
      <c r="B3646" s="98">
        <f t="shared" si="225"/>
        <v>18.109665927343883</v>
      </c>
      <c r="C3646" s="98">
        <v>0.08</v>
      </c>
      <c r="D3646" s="2">
        <v>3644</v>
      </c>
      <c r="E3646" s="2">
        <f t="shared" si="226"/>
        <v>100</v>
      </c>
      <c r="F3646" s="2">
        <f t="shared" si="227"/>
        <v>100</v>
      </c>
      <c r="G3646" s="2">
        <f t="shared" si="228"/>
        <v>89</v>
      </c>
    </row>
    <row r="3647" spans="1:7">
      <c r="A3647" s="2">
        <v>3645</v>
      </c>
      <c r="B3647" s="98">
        <f t="shared" si="225"/>
        <v>18.112150617748295</v>
      </c>
      <c r="C3647" s="98">
        <v>0.08</v>
      </c>
      <c r="D3647" s="2">
        <v>3645</v>
      </c>
      <c r="E3647" s="2">
        <f t="shared" si="226"/>
        <v>100</v>
      </c>
      <c r="F3647" s="2">
        <f t="shared" si="227"/>
        <v>100</v>
      </c>
      <c r="G3647" s="2">
        <f t="shared" si="228"/>
        <v>89</v>
      </c>
    </row>
    <row r="3648" spans="1:7">
      <c r="A3648" s="2">
        <v>3646</v>
      </c>
      <c r="B3648" s="98">
        <f t="shared" si="225"/>
        <v>18.114634967340635</v>
      </c>
      <c r="C3648" s="98">
        <v>0.08</v>
      </c>
      <c r="D3648" s="2">
        <v>3646</v>
      </c>
      <c r="E3648" s="2">
        <f t="shared" si="226"/>
        <v>100</v>
      </c>
      <c r="F3648" s="2">
        <f t="shared" si="227"/>
        <v>100</v>
      </c>
      <c r="G3648" s="2">
        <f t="shared" si="228"/>
        <v>89</v>
      </c>
    </row>
    <row r="3649" spans="1:7">
      <c r="A3649" s="2">
        <v>3647</v>
      </c>
      <c r="B3649" s="98">
        <f t="shared" si="225"/>
        <v>18.1171189762611</v>
      </c>
      <c r="C3649" s="98">
        <v>0.08</v>
      </c>
      <c r="D3649" s="2">
        <v>3647</v>
      </c>
      <c r="E3649" s="2">
        <f t="shared" si="226"/>
        <v>100</v>
      </c>
      <c r="F3649" s="2">
        <f t="shared" si="227"/>
        <v>100</v>
      </c>
      <c r="G3649" s="2">
        <f t="shared" si="228"/>
        <v>89</v>
      </c>
    </row>
    <row r="3650" spans="1:7">
      <c r="A3650" s="2">
        <v>3648</v>
      </c>
      <c r="B3650" s="98">
        <f t="shared" si="225"/>
        <v>18.119602644649799</v>
      </c>
      <c r="C3650" s="98">
        <v>0.08</v>
      </c>
      <c r="D3650" s="2">
        <v>3648</v>
      </c>
      <c r="E3650" s="2">
        <f t="shared" si="226"/>
        <v>100</v>
      </c>
      <c r="F3650" s="2">
        <f t="shared" si="227"/>
        <v>100</v>
      </c>
      <c r="G3650" s="2">
        <f t="shared" si="228"/>
        <v>89</v>
      </c>
    </row>
    <row r="3651" spans="1:7">
      <c r="A3651" s="2">
        <v>3649</v>
      </c>
      <c r="B3651" s="98">
        <f t="shared" ref="B3651:B3714" si="229">0.3*SQRT(A3651)</f>
        <v>18.122085972646747</v>
      </c>
      <c r="C3651" s="98">
        <v>0.08</v>
      </c>
      <c r="D3651" s="2">
        <v>3649</v>
      </c>
      <c r="E3651" s="2">
        <f t="shared" ref="E3651:E3714" si="230">IF(A3651&lt;0.4,15,IF(A3651&lt;3,20,IF(A3651&lt;15,25,IF(A3651&lt;43,32,IF(A3651&lt;100,40,IF(A3651&lt;450,50,IF(A3651&lt;1300,65,IF(A3651&lt;3500,80,IF(A3651&lt;12000,100)))))))))</f>
        <v>100</v>
      </c>
      <c r="F3651" s="2">
        <f t="shared" si="227"/>
        <v>100</v>
      </c>
      <c r="G3651" s="2">
        <f t="shared" si="228"/>
        <v>89</v>
      </c>
    </row>
    <row r="3652" spans="1:7">
      <c r="A3652" s="2">
        <v>3650</v>
      </c>
      <c r="B3652" s="98">
        <f t="shared" si="229"/>
        <v>18.124568960391858</v>
      </c>
      <c r="C3652" s="98">
        <v>0.08</v>
      </c>
      <c r="D3652" s="2">
        <v>3650</v>
      </c>
      <c r="E3652" s="2">
        <f t="shared" si="230"/>
        <v>100</v>
      </c>
      <c r="F3652" s="2">
        <f t="shared" ref="F3652:F3715" si="231">IF(G3652&lt;15,15,IF(G3652&lt;20,20,IF(G3652&lt;=25,25,IF(G3652&lt;=32,32,IF(G3652&lt;=40,40,IF(G3652&lt;=50,50,IF(G3652&lt;=65,65,IF(G3652&lt;=80,80,IF(G3652&lt;=100,100)))))))))</f>
        <v>100</v>
      </c>
      <c r="G3652" s="2">
        <f t="shared" si="228"/>
        <v>89</v>
      </c>
    </row>
    <row r="3653" spans="1:7">
      <c r="A3653" s="2">
        <v>3651</v>
      </c>
      <c r="B3653" s="98">
        <f t="shared" si="229"/>
        <v>18.127051608024953</v>
      </c>
      <c r="C3653" s="98">
        <v>0.08</v>
      </c>
      <c r="D3653" s="2">
        <v>3651</v>
      </c>
      <c r="E3653" s="2">
        <f t="shared" si="230"/>
        <v>100</v>
      </c>
      <c r="F3653" s="2">
        <f t="shared" si="231"/>
        <v>100</v>
      </c>
      <c r="G3653" s="2">
        <f t="shared" si="228"/>
        <v>89</v>
      </c>
    </row>
    <row r="3654" spans="1:7">
      <c r="A3654" s="2">
        <v>3652</v>
      </c>
      <c r="B3654" s="98">
        <f t="shared" si="229"/>
        <v>18.129533915685752</v>
      </c>
      <c r="C3654" s="98">
        <v>0.08</v>
      </c>
      <c r="D3654" s="2">
        <v>3652</v>
      </c>
      <c r="E3654" s="2">
        <f t="shared" si="230"/>
        <v>100</v>
      </c>
      <c r="F3654" s="2">
        <f t="shared" si="231"/>
        <v>100</v>
      </c>
      <c r="G3654" s="2">
        <f t="shared" si="228"/>
        <v>89</v>
      </c>
    </row>
    <row r="3655" spans="1:7">
      <c r="A3655" s="2">
        <v>3653</v>
      </c>
      <c r="B3655" s="98">
        <f t="shared" si="229"/>
        <v>18.13201588351389</v>
      </c>
      <c r="C3655" s="98">
        <v>0.08</v>
      </c>
      <c r="D3655" s="2">
        <v>3653</v>
      </c>
      <c r="E3655" s="2">
        <f t="shared" si="230"/>
        <v>100</v>
      </c>
      <c r="F3655" s="2">
        <f t="shared" si="231"/>
        <v>100</v>
      </c>
      <c r="G3655" s="2">
        <f t="shared" si="228"/>
        <v>89</v>
      </c>
    </row>
    <row r="3656" spans="1:7">
      <c r="A3656" s="2">
        <v>3654</v>
      </c>
      <c r="B3656" s="98">
        <f t="shared" si="229"/>
        <v>18.134497511648895</v>
      </c>
      <c r="C3656" s="98">
        <v>0.08</v>
      </c>
      <c r="D3656" s="2">
        <v>3654</v>
      </c>
      <c r="E3656" s="2">
        <f t="shared" si="230"/>
        <v>100</v>
      </c>
      <c r="F3656" s="2">
        <f t="shared" si="231"/>
        <v>100</v>
      </c>
      <c r="G3656" s="2">
        <f t="shared" si="228"/>
        <v>89</v>
      </c>
    </row>
    <row r="3657" spans="1:7">
      <c r="A3657" s="2">
        <v>3655</v>
      </c>
      <c r="B3657" s="98">
        <f t="shared" si="229"/>
        <v>18.136978800230207</v>
      </c>
      <c r="C3657" s="98">
        <v>0.08</v>
      </c>
      <c r="D3657" s="2">
        <v>3655</v>
      </c>
      <c r="E3657" s="2">
        <f t="shared" si="230"/>
        <v>100</v>
      </c>
      <c r="F3657" s="2">
        <f t="shared" si="231"/>
        <v>100</v>
      </c>
      <c r="G3657" s="2">
        <f t="shared" si="228"/>
        <v>89</v>
      </c>
    </row>
    <row r="3658" spans="1:7">
      <c r="A3658" s="2">
        <v>3656</v>
      </c>
      <c r="B3658" s="98">
        <f t="shared" si="229"/>
        <v>18.139459749397169</v>
      </c>
      <c r="C3658" s="98">
        <v>0.08</v>
      </c>
      <c r="D3658" s="2">
        <v>3656</v>
      </c>
      <c r="E3658" s="2">
        <f t="shared" si="230"/>
        <v>100</v>
      </c>
      <c r="F3658" s="2">
        <f t="shared" si="231"/>
        <v>100</v>
      </c>
      <c r="G3658" s="2">
        <f t="shared" si="228"/>
        <v>89</v>
      </c>
    </row>
    <row r="3659" spans="1:7">
      <c r="A3659" s="2">
        <v>3657</v>
      </c>
      <c r="B3659" s="98">
        <f t="shared" si="229"/>
        <v>18.141940359289023</v>
      </c>
      <c r="C3659" s="98">
        <v>0.08</v>
      </c>
      <c r="D3659" s="2">
        <v>3657</v>
      </c>
      <c r="E3659" s="2">
        <f t="shared" si="230"/>
        <v>100</v>
      </c>
      <c r="F3659" s="2">
        <f t="shared" si="231"/>
        <v>100</v>
      </c>
      <c r="G3659" s="2">
        <f t="shared" si="228"/>
        <v>89</v>
      </c>
    </row>
    <row r="3660" spans="1:7">
      <c r="A3660" s="2">
        <v>3658</v>
      </c>
      <c r="B3660" s="98">
        <f t="shared" si="229"/>
        <v>18.14442063004493</v>
      </c>
      <c r="C3660" s="98">
        <v>0.08</v>
      </c>
      <c r="D3660" s="2">
        <v>3658</v>
      </c>
      <c r="E3660" s="2">
        <f t="shared" si="230"/>
        <v>100</v>
      </c>
      <c r="F3660" s="2">
        <f t="shared" si="231"/>
        <v>100</v>
      </c>
      <c r="G3660" s="2">
        <f t="shared" si="228"/>
        <v>89</v>
      </c>
    </row>
    <row r="3661" spans="1:7">
      <c r="A3661" s="2">
        <v>3659</v>
      </c>
      <c r="B3661" s="98">
        <f t="shared" si="229"/>
        <v>18.146900561803935</v>
      </c>
      <c r="C3661" s="98">
        <v>0.08</v>
      </c>
      <c r="D3661" s="2">
        <v>3659</v>
      </c>
      <c r="E3661" s="2">
        <f t="shared" si="230"/>
        <v>100</v>
      </c>
      <c r="F3661" s="2">
        <f t="shared" si="231"/>
        <v>100</v>
      </c>
      <c r="G3661" s="2">
        <f t="shared" si="228"/>
        <v>89</v>
      </c>
    </row>
    <row r="3662" spans="1:7">
      <c r="A3662" s="2">
        <v>3660</v>
      </c>
      <c r="B3662" s="98">
        <f t="shared" si="229"/>
        <v>18.149380154705007</v>
      </c>
      <c r="C3662" s="98">
        <v>0.08</v>
      </c>
      <c r="D3662" s="2">
        <v>3660</v>
      </c>
      <c r="E3662" s="2">
        <f t="shared" si="230"/>
        <v>100</v>
      </c>
      <c r="F3662" s="2">
        <f t="shared" si="231"/>
        <v>100</v>
      </c>
      <c r="G3662" s="2">
        <f t="shared" si="228"/>
        <v>89</v>
      </c>
    </row>
    <row r="3663" spans="1:7">
      <c r="A3663" s="2">
        <v>3661</v>
      </c>
      <c r="B3663" s="98">
        <f t="shared" si="229"/>
        <v>18.151859408887013</v>
      </c>
      <c r="C3663" s="98">
        <v>0.08</v>
      </c>
      <c r="D3663" s="2">
        <v>3661</v>
      </c>
      <c r="E3663" s="2">
        <f t="shared" si="230"/>
        <v>100</v>
      </c>
      <c r="F3663" s="2">
        <f t="shared" si="231"/>
        <v>100</v>
      </c>
      <c r="G3663" s="2">
        <f t="shared" si="228"/>
        <v>89</v>
      </c>
    </row>
    <row r="3664" spans="1:7">
      <c r="A3664" s="2">
        <v>3662</v>
      </c>
      <c r="B3664" s="98">
        <f t="shared" si="229"/>
        <v>18.15433832448872</v>
      </c>
      <c r="C3664" s="98">
        <v>0.08</v>
      </c>
      <c r="D3664" s="2">
        <v>3662</v>
      </c>
      <c r="E3664" s="2">
        <f t="shared" si="230"/>
        <v>100</v>
      </c>
      <c r="F3664" s="2">
        <f t="shared" si="231"/>
        <v>100</v>
      </c>
      <c r="G3664" s="2">
        <f t="shared" si="228"/>
        <v>89</v>
      </c>
    </row>
    <row r="3665" spans="1:7">
      <c r="A3665" s="2">
        <v>3663</v>
      </c>
      <c r="B3665" s="98">
        <f t="shared" si="229"/>
        <v>18.15681690164881</v>
      </c>
      <c r="C3665" s="98">
        <v>0.08</v>
      </c>
      <c r="D3665" s="2">
        <v>3663</v>
      </c>
      <c r="E3665" s="2">
        <f t="shared" si="230"/>
        <v>100</v>
      </c>
      <c r="F3665" s="2">
        <f t="shared" si="231"/>
        <v>100</v>
      </c>
      <c r="G3665" s="2">
        <f t="shared" si="228"/>
        <v>89</v>
      </c>
    </row>
    <row r="3666" spans="1:7">
      <c r="A3666" s="2">
        <v>3664</v>
      </c>
      <c r="B3666" s="98">
        <f t="shared" si="229"/>
        <v>18.159295140505868</v>
      </c>
      <c r="C3666" s="98">
        <v>0.08</v>
      </c>
      <c r="D3666" s="2">
        <v>3664</v>
      </c>
      <c r="E3666" s="2">
        <f t="shared" si="230"/>
        <v>100</v>
      </c>
      <c r="F3666" s="2">
        <f t="shared" si="231"/>
        <v>100</v>
      </c>
      <c r="G3666" s="2">
        <f t="shared" si="228"/>
        <v>89</v>
      </c>
    </row>
    <row r="3667" spans="1:7">
      <c r="A3667" s="2">
        <v>3665</v>
      </c>
      <c r="B3667" s="98">
        <f t="shared" si="229"/>
        <v>18.161773041198373</v>
      </c>
      <c r="C3667" s="98">
        <v>0.08</v>
      </c>
      <c r="D3667" s="2">
        <v>3665</v>
      </c>
      <c r="E3667" s="2">
        <f t="shared" si="230"/>
        <v>100</v>
      </c>
      <c r="F3667" s="2">
        <f t="shared" si="231"/>
        <v>100</v>
      </c>
      <c r="G3667" s="2">
        <f t="shared" si="228"/>
        <v>89</v>
      </c>
    </row>
    <row r="3668" spans="1:7">
      <c r="A3668" s="2">
        <v>3666</v>
      </c>
      <c r="B3668" s="98">
        <f t="shared" si="229"/>
        <v>18.164250603864723</v>
      </c>
      <c r="C3668" s="98">
        <v>0.08</v>
      </c>
      <c r="D3668" s="2">
        <v>3666</v>
      </c>
      <c r="E3668" s="2">
        <f t="shared" si="230"/>
        <v>100</v>
      </c>
      <c r="F3668" s="2">
        <f t="shared" si="231"/>
        <v>100</v>
      </c>
      <c r="G3668" s="2">
        <f t="shared" si="228"/>
        <v>89</v>
      </c>
    </row>
    <row r="3669" spans="1:7">
      <c r="A3669" s="2">
        <v>3667</v>
      </c>
      <c r="B3669" s="98">
        <f t="shared" si="229"/>
        <v>18.166727828643218</v>
      </c>
      <c r="C3669" s="98">
        <v>0.08</v>
      </c>
      <c r="D3669" s="2">
        <v>3667</v>
      </c>
      <c r="E3669" s="2">
        <f t="shared" si="230"/>
        <v>100</v>
      </c>
      <c r="F3669" s="2">
        <f t="shared" si="231"/>
        <v>100</v>
      </c>
      <c r="G3669" s="2">
        <f t="shared" si="228"/>
        <v>89</v>
      </c>
    </row>
    <row r="3670" spans="1:7">
      <c r="A3670" s="2">
        <v>3668</v>
      </c>
      <c r="B3670" s="98">
        <f t="shared" si="229"/>
        <v>18.169204715672063</v>
      </c>
      <c r="C3670" s="98">
        <v>0.08</v>
      </c>
      <c r="D3670" s="2">
        <v>3668</v>
      </c>
      <c r="E3670" s="2">
        <f t="shared" si="230"/>
        <v>100</v>
      </c>
      <c r="F3670" s="2">
        <f t="shared" si="231"/>
        <v>100</v>
      </c>
      <c r="G3670" s="2">
        <f t="shared" si="228"/>
        <v>89</v>
      </c>
    </row>
    <row r="3671" spans="1:7">
      <c r="A3671" s="2">
        <v>3669</v>
      </c>
      <c r="B3671" s="98">
        <f t="shared" si="229"/>
        <v>18.171681265089369</v>
      </c>
      <c r="C3671" s="98">
        <v>0.08</v>
      </c>
      <c r="D3671" s="2">
        <v>3669</v>
      </c>
      <c r="E3671" s="2">
        <f t="shared" si="230"/>
        <v>100</v>
      </c>
      <c r="F3671" s="2">
        <f t="shared" si="231"/>
        <v>100</v>
      </c>
      <c r="G3671" s="2">
        <f t="shared" si="228"/>
        <v>89</v>
      </c>
    </row>
    <row r="3672" spans="1:7">
      <c r="A3672" s="2">
        <v>3670</v>
      </c>
      <c r="B3672" s="98">
        <f t="shared" si="229"/>
        <v>18.174157477033152</v>
      </c>
      <c r="C3672" s="98">
        <v>0.08</v>
      </c>
      <c r="D3672" s="2">
        <v>3670</v>
      </c>
      <c r="E3672" s="2">
        <f t="shared" si="230"/>
        <v>100</v>
      </c>
      <c r="F3672" s="2">
        <f t="shared" si="231"/>
        <v>100</v>
      </c>
      <c r="G3672" s="2">
        <f t="shared" si="228"/>
        <v>89</v>
      </c>
    </row>
    <row r="3673" spans="1:7">
      <c r="A3673" s="2">
        <v>3671</v>
      </c>
      <c r="B3673" s="98">
        <f t="shared" si="229"/>
        <v>18.176633351641332</v>
      </c>
      <c r="C3673" s="98">
        <v>0.08</v>
      </c>
      <c r="D3673" s="2">
        <v>3671</v>
      </c>
      <c r="E3673" s="2">
        <f t="shared" si="230"/>
        <v>100</v>
      </c>
      <c r="F3673" s="2">
        <f t="shared" si="231"/>
        <v>100</v>
      </c>
      <c r="G3673" s="2">
        <f t="shared" si="228"/>
        <v>89</v>
      </c>
    </row>
    <row r="3674" spans="1:7">
      <c r="A3674" s="2">
        <v>3672</v>
      </c>
      <c r="B3674" s="98">
        <f t="shared" si="229"/>
        <v>18.17910888905174</v>
      </c>
      <c r="C3674" s="98">
        <v>0.08</v>
      </c>
      <c r="D3674" s="2">
        <v>3672</v>
      </c>
      <c r="E3674" s="2">
        <f t="shared" si="230"/>
        <v>100</v>
      </c>
      <c r="F3674" s="2">
        <f t="shared" si="231"/>
        <v>100</v>
      </c>
      <c r="G3674" s="2">
        <f t="shared" si="228"/>
        <v>89</v>
      </c>
    </row>
    <row r="3675" spans="1:7">
      <c r="A3675" s="2">
        <v>3673</v>
      </c>
      <c r="B3675" s="98">
        <f t="shared" si="229"/>
        <v>18.181584089402111</v>
      </c>
      <c r="C3675" s="98">
        <v>0.08</v>
      </c>
      <c r="D3675" s="2">
        <v>3673</v>
      </c>
      <c r="E3675" s="2">
        <f t="shared" si="230"/>
        <v>100</v>
      </c>
      <c r="F3675" s="2">
        <f t="shared" si="231"/>
        <v>100</v>
      </c>
      <c r="G3675" s="2">
        <f t="shared" si="228"/>
        <v>89</v>
      </c>
    </row>
    <row r="3676" spans="1:7">
      <c r="A3676" s="2">
        <v>3674</v>
      </c>
      <c r="B3676" s="98">
        <f t="shared" si="229"/>
        <v>18.184058952830085</v>
      </c>
      <c r="C3676" s="98">
        <v>0.08</v>
      </c>
      <c r="D3676" s="2">
        <v>3674</v>
      </c>
      <c r="E3676" s="2">
        <f t="shared" si="230"/>
        <v>100</v>
      </c>
      <c r="F3676" s="2">
        <f t="shared" si="231"/>
        <v>100</v>
      </c>
      <c r="G3676" s="2">
        <f t="shared" si="228"/>
        <v>89</v>
      </c>
    </row>
    <row r="3677" spans="1:7">
      <c r="A3677" s="2">
        <v>3675</v>
      </c>
      <c r="B3677" s="98">
        <f t="shared" si="229"/>
        <v>18.186533479473209</v>
      </c>
      <c r="C3677" s="98">
        <v>0.08</v>
      </c>
      <c r="D3677" s="2">
        <v>3675</v>
      </c>
      <c r="E3677" s="2">
        <f t="shared" si="230"/>
        <v>100</v>
      </c>
      <c r="F3677" s="2">
        <f t="shared" si="231"/>
        <v>100</v>
      </c>
      <c r="G3677" s="2">
        <f t="shared" si="228"/>
        <v>89</v>
      </c>
    </row>
    <row r="3678" spans="1:7">
      <c r="A3678" s="2">
        <v>3676</v>
      </c>
      <c r="B3678" s="98">
        <f t="shared" si="229"/>
        <v>18.189007669468939</v>
      </c>
      <c r="C3678" s="98">
        <v>0.08</v>
      </c>
      <c r="D3678" s="2">
        <v>3676</v>
      </c>
      <c r="E3678" s="2">
        <f t="shared" si="230"/>
        <v>100</v>
      </c>
      <c r="F3678" s="2">
        <f t="shared" si="231"/>
        <v>100</v>
      </c>
      <c r="G3678" s="2">
        <f t="shared" si="228"/>
        <v>89</v>
      </c>
    </row>
    <row r="3679" spans="1:7">
      <c r="A3679" s="2">
        <v>3677</v>
      </c>
      <c r="B3679" s="98">
        <f t="shared" si="229"/>
        <v>18.191481522954639</v>
      </c>
      <c r="C3679" s="98">
        <v>0.08</v>
      </c>
      <c r="D3679" s="2">
        <v>3677</v>
      </c>
      <c r="E3679" s="2">
        <f t="shared" si="230"/>
        <v>100</v>
      </c>
      <c r="F3679" s="2">
        <f t="shared" si="231"/>
        <v>100</v>
      </c>
      <c r="G3679" s="2">
        <f t="shared" si="228"/>
        <v>89</v>
      </c>
    </row>
    <row r="3680" spans="1:7">
      <c r="A3680" s="2">
        <v>3678</v>
      </c>
      <c r="B3680" s="98">
        <f t="shared" si="229"/>
        <v>18.193955040067564</v>
      </c>
      <c r="C3680" s="98">
        <v>0.08</v>
      </c>
      <c r="D3680" s="2">
        <v>3678</v>
      </c>
      <c r="E3680" s="2">
        <f t="shared" si="230"/>
        <v>100</v>
      </c>
      <c r="F3680" s="2">
        <f t="shared" si="231"/>
        <v>100</v>
      </c>
      <c r="G3680" s="2">
        <f t="shared" si="228"/>
        <v>89</v>
      </c>
    </row>
    <row r="3681" spans="1:7">
      <c r="A3681" s="2">
        <v>3679</v>
      </c>
      <c r="B3681" s="98">
        <f t="shared" si="229"/>
        <v>18.196428220944899</v>
      </c>
      <c r="C3681" s="98">
        <v>0.08</v>
      </c>
      <c r="D3681" s="2">
        <v>3679</v>
      </c>
      <c r="E3681" s="2">
        <f t="shared" si="230"/>
        <v>100</v>
      </c>
      <c r="F3681" s="2">
        <f t="shared" si="231"/>
        <v>100</v>
      </c>
      <c r="G3681" s="2">
        <f t="shared" si="228"/>
        <v>89</v>
      </c>
    </row>
    <row r="3682" spans="1:7">
      <c r="A3682" s="2">
        <v>3680</v>
      </c>
      <c r="B3682" s="98">
        <f t="shared" si="229"/>
        <v>18.198901065723721</v>
      </c>
      <c r="C3682" s="98">
        <v>0.08</v>
      </c>
      <c r="D3682" s="2">
        <v>3680</v>
      </c>
      <c r="E3682" s="2">
        <f t="shared" si="230"/>
        <v>100</v>
      </c>
      <c r="F3682" s="2">
        <f t="shared" si="231"/>
        <v>100</v>
      </c>
      <c r="G3682" s="2">
        <f t="shared" si="228"/>
        <v>89</v>
      </c>
    </row>
    <row r="3683" spans="1:7">
      <c r="A3683" s="2">
        <v>3681</v>
      </c>
      <c r="B3683" s="98">
        <f t="shared" si="229"/>
        <v>18.201373574541016</v>
      </c>
      <c r="C3683" s="98">
        <v>0.08</v>
      </c>
      <c r="D3683" s="2">
        <v>3681</v>
      </c>
      <c r="E3683" s="2">
        <f t="shared" si="230"/>
        <v>100</v>
      </c>
      <c r="F3683" s="2">
        <f t="shared" si="231"/>
        <v>100</v>
      </c>
      <c r="G3683" s="2">
        <f t="shared" si="228"/>
        <v>89</v>
      </c>
    </row>
    <row r="3684" spans="1:7">
      <c r="A3684" s="2">
        <v>3682</v>
      </c>
      <c r="B3684" s="98">
        <f t="shared" si="229"/>
        <v>18.203845747533677</v>
      </c>
      <c r="C3684" s="98">
        <v>0.08</v>
      </c>
      <c r="D3684" s="2">
        <v>3682</v>
      </c>
      <c r="E3684" s="2">
        <f t="shared" si="230"/>
        <v>100</v>
      </c>
      <c r="F3684" s="2">
        <f t="shared" si="231"/>
        <v>100</v>
      </c>
      <c r="G3684" s="2">
        <f t="shared" si="228"/>
        <v>89</v>
      </c>
    </row>
    <row r="3685" spans="1:7">
      <c r="A3685" s="2">
        <v>3683</v>
      </c>
      <c r="B3685" s="98">
        <f t="shared" si="229"/>
        <v>18.206317584838509</v>
      </c>
      <c r="C3685" s="98">
        <v>0.08</v>
      </c>
      <c r="D3685" s="2">
        <v>3683</v>
      </c>
      <c r="E3685" s="2">
        <f t="shared" si="230"/>
        <v>100</v>
      </c>
      <c r="F3685" s="2">
        <f t="shared" si="231"/>
        <v>100</v>
      </c>
      <c r="G3685" s="2">
        <f t="shared" si="228"/>
        <v>89</v>
      </c>
    </row>
    <row r="3686" spans="1:7">
      <c r="A3686" s="2">
        <v>3684</v>
      </c>
      <c r="B3686" s="98">
        <f t="shared" si="229"/>
        <v>18.208789086592223</v>
      </c>
      <c r="C3686" s="98">
        <v>0.08</v>
      </c>
      <c r="D3686" s="2">
        <v>3684</v>
      </c>
      <c r="E3686" s="2">
        <f t="shared" si="230"/>
        <v>100</v>
      </c>
      <c r="F3686" s="2">
        <f t="shared" si="231"/>
        <v>100</v>
      </c>
      <c r="G3686" s="2">
        <f t="shared" si="228"/>
        <v>89</v>
      </c>
    </row>
    <row r="3687" spans="1:7">
      <c r="A3687" s="2">
        <v>3685</v>
      </c>
      <c r="B3687" s="98">
        <f t="shared" si="229"/>
        <v>18.211260252931428</v>
      </c>
      <c r="C3687" s="98">
        <v>0.08</v>
      </c>
      <c r="D3687" s="2">
        <v>3685</v>
      </c>
      <c r="E3687" s="2">
        <f t="shared" si="230"/>
        <v>100</v>
      </c>
      <c r="F3687" s="2">
        <f t="shared" si="231"/>
        <v>100</v>
      </c>
      <c r="G3687" s="2">
        <f t="shared" si="228"/>
        <v>89</v>
      </c>
    </row>
    <row r="3688" spans="1:7">
      <c r="A3688" s="2">
        <v>3686</v>
      </c>
      <c r="B3688" s="98">
        <f t="shared" si="229"/>
        <v>18.213731083992645</v>
      </c>
      <c r="C3688" s="98">
        <v>0.08</v>
      </c>
      <c r="D3688" s="2">
        <v>3686</v>
      </c>
      <c r="E3688" s="2">
        <f t="shared" si="230"/>
        <v>100</v>
      </c>
      <c r="F3688" s="2">
        <f t="shared" si="231"/>
        <v>100</v>
      </c>
      <c r="G3688" s="2">
        <f t="shared" si="228"/>
        <v>89</v>
      </c>
    </row>
    <row r="3689" spans="1:7">
      <c r="A3689" s="2">
        <v>3687</v>
      </c>
      <c r="B3689" s="98">
        <f t="shared" si="229"/>
        <v>18.216201579912319</v>
      </c>
      <c r="C3689" s="98">
        <v>0.08</v>
      </c>
      <c r="D3689" s="2">
        <v>3687</v>
      </c>
      <c r="E3689" s="2">
        <f t="shared" si="230"/>
        <v>100</v>
      </c>
      <c r="F3689" s="2">
        <f t="shared" si="231"/>
        <v>100</v>
      </c>
      <c r="G3689" s="2">
        <f t="shared" si="228"/>
        <v>89</v>
      </c>
    </row>
    <row r="3690" spans="1:7">
      <c r="A3690" s="2">
        <v>3688</v>
      </c>
      <c r="B3690" s="98">
        <f t="shared" si="229"/>
        <v>18.218671740826771</v>
      </c>
      <c r="C3690" s="98">
        <v>0.08</v>
      </c>
      <c r="D3690" s="2">
        <v>3688</v>
      </c>
      <c r="E3690" s="2">
        <f t="shared" si="230"/>
        <v>100</v>
      </c>
      <c r="F3690" s="2">
        <f t="shared" si="231"/>
        <v>100</v>
      </c>
      <c r="G3690" s="2">
        <f t="shared" si="228"/>
        <v>89</v>
      </c>
    </row>
    <row r="3691" spans="1:7">
      <c r="A3691" s="2">
        <v>3689</v>
      </c>
      <c r="B3691" s="98">
        <f t="shared" si="229"/>
        <v>18.221141566872255</v>
      </c>
      <c r="C3691" s="98">
        <v>0.08</v>
      </c>
      <c r="D3691" s="2">
        <v>3689</v>
      </c>
      <c r="E3691" s="2">
        <f t="shared" si="230"/>
        <v>100</v>
      </c>
      <c r="F3691" s="2">
        <f t="shared" si="231"/>
        <v>100</v>
      </c>
      <c r="G3691" s="2">
        <f t="shared" ref="G3691:G3754" si="232">ROUNDUP(1000*((B3691/1000)/(55.934*C3691^0.571))^(1/2.714),0)</f>
        <v>89</v>
      </c>
    </row>
    <row r="3692" spans="1:7">
      <c r="A3692" s="2">
        <v>3690</v>
      </c>
      <c r="B3692" s="98">
        <f t="shared" si="229"/>
        <v>18.223611058184929</v>
      </c>
      <c r="C3692" s="98">
        <v>0.08</v>
      </c>
      <c r="D3692" s="2">
        <v>3690</v>
      </c>
      <c r="E3692" s="2">
        <f t="shared" si="230"/>
        <v>100</v>
      </c>
      <c r="F3692" s="2">
        <f t="shared" si="231"/>
        <v>100</v>
      </c>
      <c r="G3692" s="2">
        <f t="shared" si="232"/>
        <v>89</v>
      </c>
    </row>
    <row r="3693" spans="1:7">
      <c r="A3693" s="2">
        <v>3691</v>
      </c>
      <c r="B3693" s="98">
        <f t="shared" si="229"/>
        <v>18.226080214900843</v>
      </c>
      <c r="C3693" s="98">
        <v>0.08</v>
      </c>
      <c r="D3693" s="2">
        <v>3691</v>
      </c>
      <c r="E3693" s="2">
        <f t="shared" si="230"/>
        <v>100</v>
      </c>
      <c r="F3693" s="2">
        <f t="shared" si="231"/>
        <v>100</v>
      </c>
      <c r="G3693" s="2">
        <f t="shared" si="232"/>
        <v>89</v>
      </c>
    </row>
    <row r="3694" spans="1:7">
      <c r="A3694" s="2">
        <v>3692</v>
      </c>
      <c r="B3694" s="98">
        <f t="shared" si="229"/>
        <v>18.228549037155975</v>
      </c>
      <c r="C3694" s="98">
        <v>0.08</v>
      </c>
      <c r="D3694" s="2">
        <v>3692</v>
      </c>
      <c r="E3694" s="2">
        <f t="shared" si="230"/>
        <v>100</v>
      </c>
      <c r="F3694" s="2">
        <f t="shared" si="231"/>
        <v>100</v>
      </c>
      <c r="G3694" s="2">
        <f t="shared" si="232"/>
        <v>89</v>
      </c>
    </row>
    <row r="3695" spans="1:7">
      <c r="A3695" s="2">
        <v>3693</v>
      </c>
      <c r="B3695" s="98">
        <f t="shared" si="229"/>
        <v>18.231017525086195</v>
      </c>
      <c r="C3695" s="98">
        <v>0.08</v>
      </c>
      <c r="D3695" s="2">
        <v>3693</v>
      </c>
      <c r="E3695" s="2">
        <f t="shared" si="230"/>
        <v>100</v>
      </c>
      <c r="F3695" s="2">
        <f t="shared" si="231"/>
        <v>100</v>
      </c>
      <c r="G3695" s="2">
        <f t="shared" si="232"/>
        <v>89</v>
      </c>
    </row>
    <row r="3696" spans="1:7">
      <c r="A3696" s="2">
        <v>3694</v>
      </c>
      <c r="B3696" s="98">
        <f t="shared" si="229"/>
        <v>18.233485678827293</v>
      </c>
      <c r="C3696" s="98">
        <v>0.08</v>
      </c>
      <c r="D3696" s="2">
        <v>3694</v>
      </c>
      <c r="E3696" s="2">
        <f t="shared" si="230"/>
        <v>100</v>
      </c>
      <c r="F3696" s="2">
        <f t="shared" si="231"/>
        <v>100</v>
      </c>
      <c r="G3696" s="2">
        <f t="shared" si="232"/>
        <v>89</v>
      </c>
    </row>
    <row r="3697" spans="1:7">
      <c r="A3697" s="2">
        <v>3695</v>
      </c>
      <c r="B3697" s="98">
        <f t="shared" si="229"/>
        <v>18.235953498514959</v>
      </c>
      <c r="C3697" s="98">
        <v>0.08</v>
      </c>
      <c r="D3697" s="2">
        <v>3695</v>
      </c>
      <c r="E3697" s="2">
        <f t="shared" si="230"/>
        <v>100</v>
      </c>
      <c r="F3697" s="2">
        <f t="shared" si="231"/>
        <v>100</v>
      </c>
      <c r="G3697" s="2">
        <f t="shared" si="232"/>
        <v>89</v>
      </c>
    </row>
    <row r="3698" spans="1:7">
      <c r="A3698" s="2">
        <v>3696</v>
      </c>
      <c r="B3698" s="98">
        <f t="shared" si="229"/>
        <v>18.238420984284797</v>
      </c>
      <c r="C3698" s="98">
        <v>0.08</v>
      </c>
      <c r="D3698" s="2">
        <v>3696</v>
      </c>
      <c r="E3698" s="2">
        <f t="shared" si="230"/>
        <v>100</v>
      </c>
      <c r="F3698" s="2">
        <f t="shared" si="231"/>
        <v>100</v>
      </c>
      <c r="G3698" s="2">
        <f t="shared" si="232"/>
        <v>89</v>
      </c>
    </row>
    <row r="3699" spans="1:7">
      <c r="A3699" s="2">
        <v>3697</v>
      </c>
      <c r="B3699" s="98">
        <f t="shared" si="229"/>
        <v>18.240888136272314</v>
      </c>
      <c r="C3699" s="98">
        <v>0.08</v>
      </c>
      <c r="D3699" s="2">
        <v>3697</v>
      </c>
      <c r="E3699" s="2">
        <f t="shared" si="230"/>
        <v>100</v>
      </c>
      <c r="F3699" s="2">
        <f t="shared" si="231"/>
        <v>100</v>
      </c>
      <c r="G3699" s="2">
        <f t="shared" si="232"/>
        <v>89</v>
      </c>
    </row>
    <row r="3700" spans="1:7">
      <c r="A3700" s="2">
        <v>3698</v>
      </c>
      <c r="B3700" s="98">
        <f t="shared" si="229"/>
        <v>18.243354954612926</v>
      </c>
      <c r="C3700" s="98">
        <v>0.08</v>
      </c>
      <c r="D3700" s="2">
        <v>3698</v>
      </c>
      <c r="E3700" s="2">
        <f t="shared" si="230"/>
        <v>100</v>
      </c>
      <c r="F3700" s="2">
        <f t="shared" si="231"/>
        <v>100</v>
      </c>
      <c r="G3700" s="2">
        <f t="shared" si="232"/>
        <v>89</v>
      </c>
    </row>
    <row r="3701" spans="1:7">
      <c r="A3701" s="2">
        <v>3699</v>
      </c>
      <c r="B3701" s="98">
        <f t="shared" si="229"/>
        <v>18.245821439441961</v>
      </c>
      <c r="C3701" s="98">
        <v>0.08</v>
      </c>
      <c r="D3701" s="2">
        <v>3699</v>
      </c>
      <c r="E3701" s="2">
        <f t="shared" si="230"/>
        <v>100</v>
      </c>
      <c r="F3701" s="2">
        <f t="shared" si="231"/>
        <v>100</v>
      </c>
      <c r="G3701" s="2">
        <f t="shared" si="232"/>
        <v>89</v>
      </c>
    </row>
    <row r="3702" spans="1:7">
      <c r="A3702" s="2">
        <v>3700</v>
      </c>
      <c r="B3702" s="98">
        <f t="shared" si="229"/>
        <v>18.248287590894659</v>
      </c>
      <c r="C3702" s="98">
        <v>0.08</v>
      </c>
      <c r="D3702" s="2">
        <v>3700</v>
      </c>
      <c r="E3702" s="2">
        <f t="shared" si="230"/>
        <v>100</v>
      </c>
      <c r="F3702" s="2">
        <f t="shared" si="231"/>
        <v>100</v>
      </c>
      <c r="G3702" s="2">
        <f t="shared" si="232"/>
        <v>89</v>
      </c>
    </row>
    <row r="3703" spans="1:7">
      <c r="A3703" s="2">
        <v>3701</v>
      </c>
      <c r="B3703" s="98">
        <f t="shared" si="229"/>
        <v>18.250753409106157</v>
      </c>
      <c r="C3703" s="98">
        <v>0.08</v>
      </c>
      <c r="D3703" s="2">
        <v>3701</v>
      </c>
      <c r="E3703" s="2">
        <f t="shared" si="230"/>
        <v>100</v>
      </c>
      <c r="F3703" s="2">
        <f t="shared" si="231"/>
        <v>100</v>
      </c>
      <c r="G3703" s="2">
        <f t="shared" si="232"/>
        <v>89</v>
      </c>
    </row>
    <row r="3704" spans="1:7">
      <c r="A3704" s="2">
        <v>3702</v>
      </c>
      <c r="B3704" s="98">
        <f t="shared" si="229"/>
        <v>18.253218894211507</v>
      </c>
      <c r="C3704" s="98">
        <v>0.08</v>
      </c>
      <c r="D3704" s="2">
        <v>3702</v>
      </c>
      <c r="E3704" s="2">
        <f t="shared" si="230"/>
        <v>100</v>
      </c>
      <c r="F3704" s="2">
        <f t="shared" si="231"/>
        <v>100</v>
      </c>
      <c r="G3704" s="2">
        <f t="shared" si="232"/>
        <v>89</v>
      </c>
    </row>
    <row r="3705" spans="1:7">
      <c r="A3705" s="2">
        <v>3703</v>
      </c>
      <c r="B3705" s="98">
        <f t="shared" si="229"/>
        <v>18.255684046345674</v>
      </c>
      <c r="C3705" s="98">
        <v>0.08</v>
      </c>
      <c r="D3705" s="2">
        <v>3703</v>
      </c>
      <c r="E3705" s="2">
        <f t="shared" si="230"/>
        <v>100</v>
      </c>
      <c r="F3705" s="2">
        <f t="shared" si="231"/>
        <v>100</v>
      </c>
      <c r="G3705" s="2">
        <f t="shared" si="232"/>
        <v>89</v>
      </c>
    </row>
    <row r="3706" spans="1:7">
      <c r="A3706" s="2">
        <v>3704</v>
      </c>
      <c r="B3706" s="98">
        <f t="shared" si="229"/>
        <v>18.258148865643527</v>
      </c>
      <c r="C3706" s="98">
        <v>0.08</v>
      </c>
      <c r="D3706" s="2">
        <v>3704</v>
      </c>
      <c r="E3706" s="2">
        <f t="shared" si="230"/>
        <v>100</v>
      </c>
      <c r="F3706" s="2">
        <f t="shared" si="231"/>
        <v>100</v>
      </c>
      <c r="G3706" s="2">
        <f t="shared" si="232"/>
        <v>89</v>
      </c>
    </row>
    <row r="3707" spans="1:7">
      <c r="A3707" s="2">
        <v>3705</v>
      </c>
      <c r="B3707" s="98">
        <f t="shared" si="229"/>
        <v>18.26061335223984</v>
      </c>
      <c r="C3707" s="98">
        <v>0.08</v>
      </c>
      <c r="D3707" s="2">
        <v>3705</v>
      </c>
      <c r="E3707" s="2">
        <f t="shared" si="230"/>
        <v>100</v>
      </c>
      <c r="F3707" s="2">
        <f t="shared" si="231"/>
        <v>100</v>
      </c>
      <c r="G3707" s="2">
        <f t="shared" si="232"/>
        <v>89</v>
      </c>
    </row>
    <row r="3708" spans="1:7">
      <c r="A3708" s="2">
        <v>3706</v>
      </c>
      <c r="B3708" s="98">
        <f t="shared" si="229"/>
        <v>18.263077506269308</v>
      </c>
      <c r="C3708" s="98">
        <v>0.08</v>
      </c>
      <c r="D3708" s="2">
        <v>3706</v>
      </c>
      <c r="E3708" s="2">
        <f t="shared" si="230"/>
        <v>100</v>
      </c>
      <c r="F3708" s="2">
        <f t="shared" si="231"/>
        <v>100</v>
      </c>
      <c r="G3708" s="2">
        <f t="shared" si="232"/>
        <v>89</v>
      </c>
    </row>
    <row r="3709" spans="1:7">
      <c r="A3709" s="2">
        <v>3707</v>
      </c>
      <c r="B3709" s="98">
        <f t="shared" si="229"/>
        <v>18.265541327866522</v>
      </c>
      <c r="C3709" s="98">
        <v>0.08</v>
      </c>
      <c r="D3709" s="2">
        <v>3707</v>
      </c>
      <c r="E3709" s="2">
        <f t="shared" si="230"/>
        <v>100</v>
      </c>
      <c r="F3709" s="2">
        <f t="shared" si="231"/>
        <v>100</v>
      </c>
      <c r="G3709" s="2">
        <f t="shared" si="232"/>
        <v>89</v>
      </c>
    </row>
    <row r="3710" spans="1:7">
      <c r="A3710" s="2">
        <v>3708</v>
      </c>
      <c r="B3710" s="98">
        <f t="shared" si="229"/>
        <v>18.268004817165995</v>
      </c>
      <c r="C3710" s="98">
        <v>0.08</v>
      </c>
      <c r="D3710" s="2">
        <v>3708</v>
      </c>
      <c r="E3710" s="2">
        <f t="shared" si="230"/>
        <v>100</v>
      </c>
      <c r="F3710" s="2">
        <f t="shared" si="231"/>
        <v>100</v>
      </c>
      <c r="G3710" s="2">
        <f t="shared" si="232"/>
        <v>89</v>
      </c>
    </row>
    <row r="3711" spans="1:7">
      <c r="A3711" s="2">
        <v>3709</v>
      </c>
      <c r="B3711" s="98">
        <f t="shared" si="229"/>
        <v>18.270467974302136</v>
      </c>
      <c r="C3711" s="98">
        <v>0.08</v>
      </c>
      <c r="D3711" s="2">
        <v>3709</v>
      </c>
      <c r="E3711" s="2">
        <f t="shared" si="230"/>
        <v>100</v>
      </c>
      <c r="F3711" s="2">
        <f t="shared" si="231"/>
        <v>100</v>
      </c>
      <c r="G3711" s="2">
        <f t="shared" si="232"/>
        <v>89</v>
      </c>
    </row>
    <row r="3712" spans="1:7">
      <c r="A3712" s="2">
        <v>3710</v>
      </c>
      <c r="B3712" s="98">
        <f t="shared" si="229"/>
        <v>18.272930799409274</v>
      </c>
      <c r="C3712" s="98">
        <v>0.08</v>
      </c>
      <c r="D3712" s="2">
        <v>3710</v>
      </c>
      <c r="E3712" s="2">
        <f t="shared" si="230"/>
        <v>100</v>
      </c>
      <c r="F3712" s="2">
        <f t="shared" si="231"/>
        <v>100</v>
      </c>
      <c r="G3712" s="2">
        <f t="shared" si="232"/>
        <v>89</v>
      </c>
    </row>
    <row r="3713" spans="1:7">
      <c r="A3713" s="2">
        <v>3711</v>
      </c>
      <c r="B3713" s="98">
        <f t="shared" si="229"/>
        <v>18.27539329262164</v>
      </c>
      <c r="C3713" s="98">
        <v>0.08</v>
      </c>
      <c r="D3713" s="2">
        <v>3711</v>
      </c>
      <c r="E3713" s="2">
        <f t="shared" si="230"/>
        <v>100</v>
      </c>
      <c r="F3713" s="2">
        <f t="shared" si="231"/>
        <v>100</v>
      </c>
      <c r="G3713" s="2">
        <f t="shared" si="232"/>
        <v>89</v>
      </c>
    </row>
    <row r="3714" spans="1:7">
      <c r="A3714" s="2">
        <v>3712</v>
      </c>
      <c r="B3714" s="98">
        <f t="shared" si="229"/>
        <v>18.277855454073379</v>
      </c>
      <c r="C3714" s="98">
        <v>0.08</v>
      </c>
      <c r="D3714" s="2">
        <v>3712</v>
      </c>
      <c r="E3714" s="2">
        <f t="shared" si="230"/>
        <v>100</v>
      </c>
      <c r="F3714" s="2">
        <f t="shared" si="231"/>
        <v>100</v>
      </c>
      <c r="G3714" s="2">
        <f t="shared" si="232"/>
        <v>89</v>
      </c>
    </row>
    <row r="3715" spans="1:7">
      <c r="A3715" s="2">
        <v>3713</v>
      </c>
      <c r="B3715" s="98">
        <f t="shared" ref="B3715:B3778" si="233">0.3*SQRT(A3715)</f>
        <v>18.280317283898547</v>
      </c>
      <c r="C3715" s="98">
        <v>0.08</v>
      </c>
      <c r="D3715" s="2">
        <v>3713</v>
      </c>
      <c r="E3715" s="2">
        <f t="shared" ref="E3715:E3778" si="234">IF(A3715&lt;0.4,15,IF(A3715&lt;3,20,IF(A3715&lt;15,25,IF(A3715&lt;43,32,IF(A3715&lt;100,40,IF(A3715&lt;450,50,IF(A3715&lt;1300,65,IF(A3715&lt;3500,80,IF(A3715&lt;12000,100)))))))))</f>
        <v>100</v>
      </c>
      <c r="F3715" s="2">
        <f t="shared" si="231"/>
        <v>100</v>
      </c>
      <c r="G3715" s="2">
        <f t="shared" si="232"/>
        <v>89</v>
      </c>
    </row>
    <row r="3716" spans="1:7">
      <c r="A3716" s="2">
        <v>3714</v>
      </c>
      <c r="B3716" s="98">
        <f t="shared" si="233"/>
        <v>18.282778782231109</v>
      </c>
      <c r="C3716" s="98">
        <v>0.08</v>
      </c>
      <c r="D3716" s="2">
        <v>3714</v>
      </c>
      <c r="E3716" s="2">
        <f t="shared" si="234"/>
        <v>100</v>
      </c>
      <c r="F3716" s="2">
        <f t="shared" ref="F3716:F3779" si="235">IF(G3716&lt;15,15,IF(G3716&lt;20,20,IF(G3716&lt;=25,25,IF(G3716&lt;=32,32,IF(G3716&lt;=40,40,IF(G3716&lt;=50,50,IF(G3716&lt;=65,65,IF(G3716&lt;=80,80,IF(G3716&lt;=100,100)))))))))</f>
        <v>100</v>
      </c>
      <c r="G3716" s="2">
        <f t="shared" si="232"/>
        <v>89</v>
      </c>
    </row>
    <row r="3717" spans="1:7">
      <c r="A3717" s="2">
        <v>3715</v>
      </c>
      <c r="B3717" s="98">
        <f t="shared" si="233"/>
        <v>18.285239949204932</v>
      </c>
      <c r="C3717" s="98">
        <v>0.08</v>
      </c>
      <c r="D3717" s="2">
        <v>3715</v>
      </c>
      <c r="E3717" s="2">
        <f t="shared" si="234"/>
        <v>100</v>
      </c>
      <c r="F3717" s="2">
        <f t="shared" si="235"/>
        <v>100</v>
      </c>
      <c r="G3717" s="2">
        <f t="shared" si="232"/>
        <v>89</v>
      </c>
    </row>
    <row r="3718" spans="1:7">
      <c r="A3718" s="2">
        <v>3716</v>
      </c>
      <c r="B3718" s="98">
        <f t="shared" si="233"/>
        <v>18.287700784953806</v>
      </c>
      <c r="C3718" s="98">
        <v>0.08</v>
      </c>
      <c r="D3718" s="2">
        <v>3716</v>
      </c>
      <c r="E3718" s="2">
        <f t="shared" si="234"/>
        <v>100</v>
      </c>
      <c r="F3718" s="2">
        <f t="shared" si="235"/>
        <v>100</v>
      </c>
      <c r="G3718" s="2">
        <f t="shared" si="232"/>
        <v>89</v>
      </c>
    </row>
    <row r="3719" spans="1:7">
      <c r="A3719" s="2">
        <v>3717</v>
      </c>
      <c r="B3719" s="98">
        <f t="shared" si="233"/>
        <v>18.290161289611419</v>
      </c>
      <c r="C3719" s="98">
        <v>0.08</v>
      </c>
      <c r="D3719" s="2">
        <v>3717</v>
      </c>
      <c r="E3719" s="2">
        <f t="shared" si="234"/>
        <v>100</v>
      </c>
      <c r="F3719" s="2">
        <f t="shared" si="235"/>
        <v>100</v>
      </c>
      <c r="G3719" s="2">
        <f t="shared" si="232"/>
        <v>89</v>
      </c>
    </row>
    <row r="3720" spans="1:7">
      <c r="A3720" s="2">
        <v>3718</v>
      </c>
      <c r="B3720" s="98">
        <f t="shared" si="233"/>
        <v>18.292621463311374</v>
      </c>
      <c r="C3720" s="98">
        <v>0.08</v>
      </c>
      <c r="D3720" s="2">
        <v>3718</v>
      </c>
      <c r="E3720" s="2">
        <f t="shared" si="234"/>
        <v>100</v>
      </c>
      <c r="F3720" s="2">
        <f t="shared" si="235"/>
        <v>100</v>
      </c>
      <c r="G3720" s="2">
        <f t="shared" si="232"/>
        <v>89</v>
      </c>
    </row>
    <row r="3721" spans="1:7">
      <c r="A3721" s="2">
        <v>3719</v>
      </c>
      <c r="B3721" s="98">
        <f t="shared" si="233"/>
        <v>18.295081306187189</v>
      </c>
      <c r="C3721" s="98">
        <v>0.08</v>
      </c>
      <c r="D3721" s="2">
        <v>3719</v>
      </c>
      <c r="E3721" s="2">
        <f t="shared" si="234"/>
        <v>100</v>
      </c>
      <c r="F3721" s="2">
        <f t="shared" si="235"/>
        <v>100</v>
      </c>
      <c r="G3721" s="2">
        <f t="shared" si="232"/>
        <v>89</v>
      </c>
    </row>
    <row r="3722" spans="1:7">
      <c r="A3722" s="2">
        <v>3720</v>
      </c>
      <c r="B3722" s="98">
        <f t="shared" si="233"/>
        <v>18.297540818372287</v>
      </c>
      <c r="C3722" s="98">
        <v>0.08</v>
      </c>
      <c r="D3722" s="2">
        <v>3720</v>
      </c>
      <c r="E3722" s="2">
        <f t="shared" si="234"/>
        <v>100</v>
      </c>
      <c r="F3722" s="2">
        <f t="shared" si="235"/>
        <v>100</v>
      </c>
      <c r="G3722" s="2">
        <f t="shared" si="232"/>
        <v>89</v>
      </c>
    </row>
    <row r="3723" spans="1:7">
      <c r="A3723" s="2">
        <v>3721</v>
      </c>
      <c r="B3723" s="98">
        <f t="shared" si="233"/>
        <v>18.3</v>
      </c>
      <c r="C3723" s="98">
        <v>0.08</v>
      </c>
      <c r="D3723" s="2">
        <v>3721</v>
      </c>
      <c r="E3723" s="2">
        <f t="shared" si="234"/>
        <v>100</v>
      </c>
      <c r="F3723" s="2">
        <f t="shared" si="235"/>
        <v>100</v>
      </c>
      <c r="G3723" s="2">
        <f t="shared" si="232"/>
        <v>89</v>
      </c>
    </row>
    <row r="3724" spans="1:7">
      <c r="A3724" s="2">
        <v>3722</v>
      </c>
      <c r="B3724" s="98">
        <f t="shared" si="233"/>
        <v>18.302458851203571</v>
      </c>
      <c r="C3724" s="98">
        <v>0.08</v>
      </c>
      <c r="D3724" s="2">
        <v>3722</v>
      </c>
      <c r="E3724" s="2">
        <f t="shared" si="234"/>
        <v>100</v>
      </c>
      <c r="F3724" s="2">
        <f t="shared" si="235"/>
        <v>100</v>
      </c>
      <c r="G3724" s="2">
        <f t="shared" si="232"/>
        <v>89</v>
      </c>
    </row>
    <row r="3725" spans="1:7">
      <c r="A3725" s="2">
        <v>3723</v>
      </c>
      <c r="B3725" s="98">
        <f t="shared" si="233"/>
        <v>18.304917372116158</v>
      </c>
      <c r="C3725" s="98">
        <v>0.08</v>
      </c>
      <c r="D3725" s="2">
        <v>3723</v>
      </c>
      <c r="E3725" s="2">
        <f t="shared" si="234"/>
        <v>100</v>
      </c>
      <c r="F3725" s="2">
        <f t="shared" si="235"/>
        <v>100</v>
      </c>
      <c r="G3725" s="2">
        <f t="shared" si="232"/>
        <v>89</v>
      </c>
    </row>
    <row r="3726" spans="1:7">
      <c r="A3726" s="2">
        <v>3724</v>
      </c>
      <c r="B3726" s="98">
        <f t="shared" si="233"/>
        <v>18.307375562870828</v>
      </c>
      <c r="C3726" s="98">
        <v>0.08</v>
      </c>
      <c r="D3726" s="2">
        <v>3724</v>
      </c>
      <c r="E3726" s="2">
        <f t="shared" si="234"/>
        <v>100</v>
      </c>
      <c r="F3726" s="2">
        <f t="shared" si="235"/>
        <v>100</v>
      </c>
      <c r="G3726" s="2">
        <f t="shared" si="232"/>
        <v>89</v>
      </c>
    </row>
    <row r="3727" spans="1:7">
      <c r="A3727" s="2">
        <v>3725</v>
      </c>
      <c r="B3727" s="98">
        <f t="shared" si="233"/>
        <v>18.309833423600555</v>
      </c>
      <c r="C3727" s="98">
        <v>0.08</v>
      </c>
      <c r="D3727" s="2">
        <v>3725</v>
      </c>
      <c r="E3727" s="2">
        <f t="shared" si="234"/>
        <v>100</v>
      </c>
      <c r="F3727" s="2">
        <f t="shared" si="235"/>
        <v>100</v>
      </c>
      <c r="G3727" s="2">
        <f t="shared" si="232"/>
        <v>89</v>
      </c>
    </row>
    <row r="3728" spans="1:7">
      <c r="A3728" s="2">
        <v>3726</v>
      </c>
      <c r="B3728" s="98">
        <f t="shared" si="233"/>
        <v>18.312290954438222</v>
      </c>
      <c r="C3728" s="98">
        <v>0.08</v>
      </c>
      <c r="D3728" s="2">
        <v>3726</v>
      </c>
      <c r="E3728" s="2">
        <f t="shared" si="234"/>
        <v>100</v>
      </c>
      <c r="F3728" s="2">
        <f t="shared" si="235"/>
        <v>100</v>
      </c>
      <c r="G3728" s="2">
        <f t="shared" si="232"/>
        <v>89</v>
      </c>
    </row>
    <row r="3729" spans="1:7">
      <c r="A3729" s="2">
        <v>3727</v>
      </c>
      <c r="B3729" s="98">
        <f t="shared" si="233"/>
        <v>18.314748155516632</v>
      </c>
      <c r="C3729" s="98">
        <v>0.08</v>
      </c>
      <c r="D3729" s="2">
        <v>3727</v>
      </c>
      <c r="E3729" s="2">
        <f t="shared" si="234"/>
        <v>100</v>
      </c>
      <c r="F3729" s="2">
        <f t="shared" si="235"/>
        <v>100</v>
      </c>
      <c r="G3729" s="2">
        <f t="shared" si="232"/>
        <v>89</v>
      </c>
    </row>
    <row r="3730" spans="1:7">
      <c r="A3730" s="2">
        <v>3728</v>
      </c>
      <c r="B3730" s="98">
        <f t="shared" si="233"/>
        <v>18.317205026968495</v>
      </c>
      <c r="C3730" s="98">
        <v>0.08</v>
      </c>
      <c r="D3730" s="2">
        <v>3728</v>
      </c>
      <c r="E3730" s="2">
        <f t="shared" si="234"/>
        <v>100</v>
      </c>
      <c r="F3730" s="2">
        <f t="shared" si="235"/>
        <v>100</v>
      </c>
      <c r="G3730" s="2">
        <f t="shared" si="232"/>
        <v>89</v>
      </c>
    </row>
    <row r="3731" spans="1:7">
      <c r="A3731" s="2">
        <v>3729</v>
      </c>
      <c r="B3731" s="98">
        <f t="shared" si="233"/>
        <v>18.319661568926431</v>
      </c>
      <c r="C3731" s="98">
        <v>0.08</v>
      </c>
      <c r="D3731" s="2">
        <v>3729</v>
      </c>
      <c r="E3731" s="2">
        <f t="shared" si="234"/>
        <v>100</v>
      </c>
      <c r="F3731" s="2">
        <f t="shared" si="235"/>
        <v>100</v>
      </c>
      <c r="G3731" s="2">
        <f t="shared" si="232"/>
        <v>89</v>
      </c>
    </row>
    <row r="3732" spans="1:7">
      <c r="A3732" s="2">
        <v>3730</v>
      </c>
      <c r="B3732" s="98">
        <f t="shared" si="233"/>
        <v>18.322117781522962</v>
      </c>
      <c r="C3732" s="98">
        <v>0.08</v>
      </c>
      <c r="D3732" s="2">
        <v>3730</v>
      </c>
      <c r="E3732" s="2">
        <f t="shared" si="234"/>
        <v>100</v>
      </c>
      <c r="F3732" s="2">
        <f t="shared" si="235"/>
        <v>100</v>
      </c>
      <c r="G3732" s="2">
        <f t="shared" si="232"/>
        <v>89</v>
      </c>
    </row>
    <row r="3733" spans="1:7">
      <c r="A3733" s="2">
        <v>3731</v>
      </c>
      <c r="B3733" s="98">
        <f t="shared" si="233"/>
        <v>18.324573664890544</v>
      </c>
      <c r="C3733" s="98">
        <v>0.08</v>
      </c>
      <c r="D3733" s="2">
        <v>3731</v>
      </c>
      <c r="E3733" s="2">
        <f t="shared" si="234"/>
        <v>100</v>
      </c>
      <c r="F3733" s="2">
        <f t="shared" si="235"/>
        <v>100</v>
      </c>
      <c r="G3733" s="2">
        <f t="shared" si="232"/>
        <v>89</v>
      </c>
    </row>
    <row r="3734" spans="1:7">
      <c r="A3734" s="2">
        <v>3732</v>
      </c>
      <c r="B3734" s="98">
        <f t="shared" si="233"/>
        <v>18.327029219161517</v>
      </c>
      <c r="C3734" s="98">
        <v>0.08</v>
      </c>
      <c r="D3734" s="2">
        <v>3732</v>
      </c>
      <c r="E3734" s="2">
        <f t="shared" si="234"/>
        <v>100</v>
      </c>
      <c r="F3734" s="2">
        <f t="shared" si="235"/>
        <v>100</v>
      </c>
      <c r="G3734" s="2">
        <f t="shared" si="232"/>
        <v>89</v>
      </c>
    </row>
    <row r="3735" spans="1:7">
      <c r="A3735" s="2">
        <v>3733</v>
      </c>
      <c r="B3735" s="98">
        <f t="shared" si="233"/>
        <v>18.329484444468154</v>
      </c>
      <c r="C3735" s="98">
        <v>0.08</v>
      </c>
      <c r="D3735" s="2">
        <v>3733</v>
      </c>
      <c r="E3735" s="2">
        <f t="shared" si="234"/>
        <v>100</v>
      </c>
      <c r="F3735" s="2">
        <f t="shared" si="235"/>
        <v>100</v>
      </c>
      <c r="G3735" s="2">
        <f t="shared" si="232"/>
        <v>89</v>
      </c>
    </row>
    <row r="3736" spans="1:7">
      <c r="A3736" s="2">
        <v>3734</v>
      </c>
      <c r="B3736" s="98">
        <f t="shared" si="233"/>
        <v>18.331939340942625</v>
      </c>
      <c r="C3736" s="98">
        <v>0.08</v>
      </c>
      <c r="D3736" s="2">
        <v>3734</v>
      </c>
      <c r="E3736" s="2">
        <f t="shared" si="234"/>
        <v>100</v>
      </c>
      <c r="F3736" s="2">
        <f t="shared" si="235"/>
        <v>100</v>
      </c>
      <c r="G3736" s="2">
        <f t="shared" si="232"/>
        <v>89</v>
      </c>
    </row>
    <row r="3737" spans="1:7">
      <c r="A3737" s="2">
        <v>3735</v>
      </c>
      <c r="B3737" s="98">
        <f t="shared" si="233"/>
        <v>18.334393908717026</v>
      </c>
      <c r="C3737" s="98">
        <v>0.08</v>
      </c>
      <c r="D3737" s="2">
        <v>3735</v>
      </c>
      <c r="E3737" s="2">
        <f t="shared" si="234"/>
        <v>100</v>
      </c>
      <c r="F3737" s="2">
        <f t="shared" si="235"/>
        <v>100</v>
      </c>
      <c r="G3737" s="2">
        <f t="shared" si="232"/>
        <v>89</v>
      </c>
    </row>
    <row r="3738" spans="1:7">
      <c r="A3738" s="2">
        <v>3736</v>
      </c>
      <c r="B3738" s="98">
        <f t="shared" si="233"/>
        <v>18.336848147923352</v>
      </c>
      <c r="C3738" s="98">
        <v>0.08</v>
      </c>
      <c r="D3738" s="2">
        <v>3736</v>
      </c>
      <c r="E3738" s="2">
        <f t="shared" si="234"/>
        <v>100</v>
      </c>
      <c r="F3738" s="2">
        <f t="shared" si="235"/>
        <v>100</v>
      </c>
      <c r="G3738" s="2">
        <f t="shared" si="232"/>
        <v>89</v>
      </c>
    </row>
    <row r="3739" spans="1:7">
      <c r="A3739" s="2">
        <v>3737</v>
      </c>
      <c r="B3739" s="98">
        <f t="shared" si="233"/>
        <v>18.339302058693509</v>
      </c>
      <c r="C3739" s="98">
        <v>0.08</v>
      </c>
      <c r="D3739" s="2">
        <v>3737</v>
      </c>
      <c r="E3739" s="2">
        <f t="shared" si="234"/>
        <v>100</v>
      </c>
      <c r="F3739" s="2">
        <f t="shared" si="235"/>
        <v>100</v>
      </c>
      <c r="G3739" s="2">
        <f t="shared" si="232"/>
        <v>89</v>
      </c>
    </row>
    <row r="3740" spans="1:7">
      <c r="A3740" s="2">
        <v>3738</v>
      </c>
      <c r="B3740" s="98">
        <f t="shared" si="233"/>
        <v>18.341755641159327</v>
      </c>
      <c r="C3740" s="98">
        <v>0.08</v>
      </c>
      <c r="D3740" s="2">
        <v>3738</v>
      </c>
      <c r="E3740" s="2">
        <f t="shared" si="234"/>
        <v>100</v>
      </c>
      <c r="F3740" s="2">
        <f t="shared" si="235"/>
        <v>100</v>
      </c>
      <c r="G3740" s="2">
        <f t="shared" si="232"/>
        <v>89</v>
      </c>
    </row>
    <row r="3741" spans="1:7">
      <c r="A3741" s="2">
        <v>3739</v>
      </c>
      <c r="B3741" s="98">
        <f t="shared" si="233"/>
        <v>18.344208895452535</v>
      </c>
      <c r="C3741" s="98">
        <v>0.08</v>
      </c>
      <c r="D3741" s="2">
        <v>3739</v>
      </c>
      <c r="E3741" s="2">
        <f t="shared" si="234"/>
        <v>100</v>
      </c>
      <c r="F3741" s="2">
        <f t="shared" si="235"/>
        <v>100</v>
      </c>
      <c r="G3741" s="2">
        <f t="shared" si="232"/>
        <v>89</v>
      </c>
    </row>
    <row r="3742" spans="1:7">
      <c r="A3742" s="2">
        <v>3740</v>
      </c>
      <c r="B3742" s="98">
        <f t="shared" si="233"/>
        <v>18.346661821704785</v>
      </c>
      <c r="C3742" s="98">
        <v>0.08</v>
      </c>
      <c r="D3742" s="2">
        <v>3740</v>
      </c>
      <c r="E3742" s="2">
        <f t="shared" si="234"/>
        <v>100</v>
      </c>
      <c r="F3742" s="2">
        <f t="shared" si="235"/>
        <v>100</v>
      </c>
      <c r="G3742" s="2">
        <f t="shared" si="232"/>
        <v>89</v>
      </c>
    </row>
    <row r="3743" spans="1:7">
      <c r="A3743" s="2">
        <v>3741</v>
      </c>
      <c r="B3743" s="98">
        <f t="shared" si="233"/>
        <v>18.349114420047634</v>
      </c>
      <c r="C3743" s="98">
        <v>0.08</v>
      </c>
      <c r="D3743" s="2">
        <v>3741</v>
      </c>
      <c r="E3743" s="2">
        <f t="shared" si="234"/>
        <v>100</v>
      </c>
      <c r="F3743" s="2">
        <f t="shared" si="235"/>
        <v>100</v>
      </c>
      <c r="G3743" s="2">
        <f t="shared" si="232"/>
        <v>89</v>
      </c>
    </row>
    <row r="3744" spans="1:7">
      <c r="A3744" s="2">
        <v>3742</v>
      </c>
      <c r="B3744" s="98">
        <f t="shared" si="233"/>
        <v>18.351566690612547</v>
      </c>
      <c r="C3744" s="98">
        <v>0.08</v>
      </c>
      <c r="D3744" s="2">
        <v>3742</v>
      </c>
      <c r="E3744" s="2">
        <f t="shared" si="234"/>
        <v>100</v>
      </c>
      <c r="F3744" s="2">
        <f t="shared" si="235"/>
        <v>100</v>
      </c>
      <c r="G3744" s="2">
        <f t="shared" si="232"/>
        <v>89</v>
      </c>
    </row>
    <row r="3745" spans="1:7">
      <c r="A3745" s="2">
        <v>3743</v>
      </c>
      <c r="B3745" s="98">
        <f t="shared" si="233"/>
        <v>18.354018633530913</v>
      </c>
      <c r="C3745" s="98">
        <v>0.08</v>
      </c>
      <c r="D3745" s="2">
        <v>3743</v>
      </c>
      <c r="E3745" s="2">
        <f t="shared" si="234"/>
        <v>100</v>
      </c>
      <c r="F3745" s="2">
        <f t="shared" si="235"/>
        <v>100</v>
      </c>
      <c r="G3745" s="2">
        <f t="shared" si="232"/>
        <v>89</v>
      </c>
    </row>
    <row r="3746" spans="1:7">
      <c r="A3746" s="2">
        <v>3744</v>
      </c>
      <c r="B3746" s="98">
        <f t="shared" si="233"/>
        <v>18.356470248934027</v>
      </c>
      <c r="C3746" s="98">
        <v>0.08</v>
      </c>
      <c r="D3746" s="2">
        <v>3744</v>
      </c>
      <c r="E3746" s="2">
        <f t="shared" si="234"/>
        <v>100</v>
      </c>
      <c r="F3746" s="2">
        <f t="shared" si="235"/>
        <v>100</v>
      </c>
      <c r="G3746" s="2">
        <f t="shared" si="232"/>
        <v>89</v>
      </c>
    </row>
    <row r="3747" spans="1:7">
      <c r="A3747" s="2">
        <v>3745</v>
      </c>
      <c r="B3747" s="98">
        <f t="shared" si="233"/>
        <v>18.35892153695309</v>
      </c>
      <c r="C3747" s="98">
        <v>0.08</v>
      </c>
      <c r="D3747" s="2">
        <v>3745</v>
      </c>
      <c r="E3747" s="2">
        <f t="shared" si="234"/>
        <v>100</v>
      </c>
      <c r="F3747" s="2">
        <f t="shared" si="235"/>
        <v>100</v>
      </c>
      <c r="G3747" s="2">
        <f t="shared" si="232"/>
        <v>89</v>
      </c>
    </row>
    <row r="3748" spans="1:7">
      <c r="A3748" s="2">
        <v>3746</v>
      </c>
      <c r="B3748" s="98">
        <f t="shared" si="233"/>
        <v>18.361372497719227</v>
      </c>
      <c r="C3748" s="98">
        <v>0.08</v>
      </c>
      <c r="D3748" s="2">
        <v>3746</v>
      </c>
      <c r="E3748" s="2">
        <f t="shared" si="234"/>
        <v>100</v>
      </c>
      <c r="F3748" s="2">
        <f t="shared" si="235"/>
        <v>100</v>
      </c>
      <c r="G3748" s="2">
        <f t="shared" si="232"/>
        <v>89</v>
      </c>
    </row>
    <row r="3749" spans="1:7">
      <c r="A3749" s="2">
        <v>3747</v>
      </c>
      <c r="B3749" s="98">
        <f t="shared" si="233"/>
        <v>18.363823131363468</v>
      </c>
      <c r="C3749" s="98">
        <v>0.08</v>
      </c>
      <c r="D3749" s="2">
        <v>3747</v>
      </c>
      <c r="E3749" s="2">
        <f t="shared" si="234"/>
        <v>100</v>
      </c>
      <c r="F3749" s="2">
        <f t="shared" si="235"/>
        <v>100</v>
      </c>
      <c r="G3749" s="2">
        <f t="shared" si="232"/>
        <v>89</v>
      </c>
    </row>
    <row r="3750" spans="1:7">
      <c r="A3750" s="2">
        <v>3748</v>
      </c>
      <c r="B3750" s="98">
        <f t="shared" si="233"/>
        <v>18.366273438016758</v>
      </c>
      <c r="C3750" s="98">
        <v>0.08</v>
      </c>
      <c r="D3750" s="2">
        <v>3748</v>
      </c>
      <c r="E3750" s="2">
        <f t="shared" si="234"/>
        <v>100</v>
      </c>
      <c r="F3750" s="2">
        <f t="shared" si="235"/>
        <v>100</v>
      </c>
      <c r="G3750" s="2">
        <f t="shared" si="232"/>
        <v>89</v>
      </c>
    </row>
    <row r="3751" spans="1:7">
      <c r="A3751" s="2">
        <v>3749</v>
      </c>
      <c r="B3751" s="98">
        <f t="shared" si="233"/>
        <v>18.368723417809957</v>
      </c>
      <c r="C3751" s="98">
        <v>0.08</v>
      </c>
      <c r="D3751" s="2">
        <v>3749</v>
      </c>
      <c r="E3751" s="2">
        <f t="shared" si="234"/>
        <v>100</v>
      </c>
      <c r="F3751" s="2">
        <f t="shared" si="235"/>
        <v>100</v>
      </c>
      <c r="G3751" s="2">
        <f t="shared" si="232"/>
        <v>89</v>
      </c>
    </row>
    <row r="3752" spans="1:7">
      <c r="A3752" s="2">
        <v>3750</v>
      </c>
      <c r="B3752" s="98">
        <f t="shared" si="233"/>
        <v>18.371173070873837</v>
      </c>
      <c r="C3752" s="98">
        <v>0.08</v>
      </c>
      <c r="D3752" s="2">
        <v>3750</v>
      </c>
      <c r="E3752" s="2">
        <f t="shared" si="234"/>
        <v>100</v>
      </c>
      <c r="F3752" s="2">
        <f t="shared" si="235"/>
        <v>100</v>
      </c>
      <c r="G3752" s="2">
        <f t="shared" si="232"/>
        <v>89</v>
      </c>
    </row>
    <row r="3753" spans="1:7">
      <c r="A3753" s="2">
        <v>3751</v>
      </c>
      <c r="B3753" s="98">
        <f t="shared" si="233"/>
        <v>18.373622397339073</v>
      </c>
      <c r="C3753" s="98">
        <v>0.08</v>
      </c>
      <c r="D3753" s="2">
        <v>3751</v>
      </c>
      <c r="E3753" s="2">
        <f t="shared" si="234"/>
        <v>100</v>
      </c>
      <c r="F3753" s="2">
        <f t="shared" si="235"/>
        <v>100</v>
      </c>
      <c r="G3753" s="2">
        <f t="shared" si="232"/>
        <v>89</v>
      </c>
    </row>
    <row r="3754" spans="1:7">
      <c r="A3754" s="2">
        <v>3752</v>
      </c>
      <c r="B3754" s="98">
        <f t="shared" si="233"/>
        <v>18.376071397336265</v>
      </c>
      <c r="C3754" s="98">
        <v>0.08</v>
      </c>
      <c r="D3754" s="2">
        <v>3752</v>
      </c>
      <c r="E3754" s="2">
        <f t="shared" si="234"/>
        <v>100</v>
      </c>
      <c r="F3754" s="2">
        <f t="shared" si="235"/>
        <v>100</v>
      </c>
      <c r="G3754" s="2">
        <f t="shared" si="232"/>
        <v>89</v>
      </c>
    </row>
    <row r="3755" spans="1:7">
      <c r="A3755" s="2">
        <v>3753</v>
      </c>
      <c r="B3755" s="98">
        <f t="shared" si="233"/>
        <v>18.378520070995922</v>
      </c>
      <c r="C3755" s="98">
        <v>0.08</v>
      </c>
      <c r="D3755" s="2">
        <v>3753</v>
      </c>
      <c r="E3755" s="2">
        <f t="shared" si="234"/>
        <v>100</v>
      </c>
      <c r="F3755" s="2">
        <f t="shared" si="235"/>
        <v>100</v>
      </c>
      <c r="G3755" s="2">
        <f t="shared" ref="G3755:G3818" si="236">ROUNDUP(1000*((B3755/1000)/(55.934*C3755^0.571))^(1/2.714),0)</f>
        <v>89</v>
      </c>
    </row>
    <row r="3756" spans="1:7">
      <c r="A3756" s="2">
        <v>3754</v>
      </c>
      <c r="B3756" s="98">
        <f t="shared" si="233"/>
        <v>18.380968418448468</v>
      </c>
      <c r="C3756" s="98">
        <v>0.08</v>
      </c>
      <c r="D3756" s="2">
        <v>3754</v>
      </c>
      <c r="E3756" s="2">
        <f t="shared" si="234"/>
        <v>100</v>
      </c>
      <c r="F3756" s="2">
        <f t="shared" si="235"/>
        <v>100</v>
      </c>
      <c r="G3756" s="2">
        <f t="shared" si="236"/>
        <v>89</v>
      </c>
    </row>
    <row r="3757" spans="1:7">
      <c r="A3757" s="2">
        <v>3755</v>
      </c>
      <c r="B3757" s="98">
        <f t="shared" si="233"/>
        <v>18.383416439824234</v>
      </c>
      <c r="C3757" s="98">
        <v>0.08</v>
      </c>
      <c r="D3757" s="2">
        <v>3755</v>
      </c>
      <c r="E3757" s="2">
        <f t="shared" si="234"/>
        <v>100</v>
      </c>
      <c r="F3757" s="2">
        <f t="shared" si="235"/>
        <v>100</v>
      </c>
      <c r="G3757" s="2">
        <f t="shared" si="236"/>
        <v>89</v>
      </c>
    </row>
    <row r="3758" spans="1:7">
      <c r="A3758" s="2">
        <v>3756</v>
      </c>
      <c r="B3758" s="98">
        <f t="shared" si="233"/>
        <v>18.385864135253474</v>
      </c>
      <c r="C3758" s="98">
        <v>0.08</v>
      </c>
      <c r="D3758" s="2">
        <v>3756</v>
      </c>
      <c r="E3758" s="2">
        <f t="shared" si="234"/>
        <v>100</v>
      </c>
      <c r="F3758" s="2">
        <f t="shared" si="235"/>
        <v>100</v>
      </c>
      <c r="G3758" s="2">
        <f t="shared" si="236"/>
        <v>89</v>
      </c>
    </row>
    <row r="3759" spans="1:7">
      <c r="A3759" s="2">
        <v>3757</v>
      </c>
      <c r="B3759" s="98">
        <f t="shared" si="233"/>
        <v>18.388311504866344</v>
      </c>
      <c r="C3759" s="98">
        <v>0.08</v>
      </c>
      <c r="D3759" s="2">
        <v>3757</v>
      </c>
      <c r="E3759" s="2">
        <f t="shared" si="234"/>
        <v>100</v>
      </c>
      <c r="F3759" s="2">
        <f t="shared" si="235"/>
        <v>100</v>
      </c>
      <c r="G3759" s="2">
        <f t="shared" si="236"/>
        <v>89</v>
      </c>
    </row>
    <row r="3760" spans="1:7">
      <c r="A3760" s="2">
        <v>3758</v>
      </c>
      <c r="B3760" s="98">
        <f t="shared" si="233"/>
        <v>18.390758548792924</v>
      </c>
      <c r="C3760" s="98">
        <v>0.08</v>
      </c>
      <c r="D3760" s="2">
        <v>3758</v>
      </c>
      <c r="E3760" s="2">
        <f t="shared" si="234"/>
        <v>100</v>
      </c>
      <c r="F3760" s="2">
        <f t="shared" si="235"/>
        <v>100</v>
      </c>
      <c r="G3760" s="2">
        <f t="shared" si="236"/>
        <v>89</v>
      </c>
    </row>
    <row r="3761" spans="1:7">
      <c r="A3761" s="2">
        <v>3759</v>
      </c>
      <c r="B3761" s="98">
        <f t="shared" si="233"/>
        <v>18.393205267163196</v>
      </c>
      <c r="C3761" s="98">
        <v>0.08</v>
      </c>
      <c r="D3761" s="2">
        <v>3759</v>
      </c>
      <c r="E3761" s="2">
        <f t="shared" si="234"/>
        <v>100</v>
      </c>
      <c r="F3761" s="2">
        <f t="shared" si="235"/>
        <v>100</v>
      </c>
      <c r="G3761" s="2">
        <f t="shared" si="236"/>
        <v>89</v>
      </c>
    </row>
    <row r="3762" spans="1:7">
      <c r="A3762" s="2">
        <v>3760</v>
      </c>
      <c r="B3762" s="98">
        <f t="shared" si="233"/>
        <v>18.39565166010707</v>
      </c>
      <c r="C3762" s="98">
        <v>0.08</v>
      </c>
      <c r="D3762" s="2">
        <v>3760</v>
      </c>
      <c r="E3762" s="2">
        <f t="shared" si="234"/>
        <v>100</v>
      </c>
      <c r="F3762" s="2">
        <f t="shared" si="235"/>
        <v>100</v>
      </c>
      <c r="G3762" s="2">
        <f t="shared" si="236"/>
        <v>89</v>
      </c>
    </row>
    <row r="3763" spans="1:7">
      <c r="A3763" s="2">
        <v>3761</v>
      </c>
      <c r="B3763" s="98">
        <f t="shared" si="233"/>
        <v>18.398097727754354</v>
      </c>
      <c r="C3763" s="98">
        <v>0.08</v>
      </c>
      <c r="D3763" s="2">
        <v>3761</v>
      </c>
      <c r="E3763" s="2">
        <f t="shared" si="234"/>
        <v>100</v>
      </c>
      <c r="F3763" s="2">
        <f t="shared" si="235"/>
        <v>100</v>
      </c>
      <c r="G3763" s="2">
        <f t="shared" si="236"/>
        <v>89</v>
      </c>
    </row>
    <row r="3764" spans="1:7">
      <c r="A3764" s="2">
        <v>3762</v>
      </c>
      <c r="B3764" s="98">
        <f t="shared" si="233"/>
        <v>18.400543470234783</v>
      </c>
      <c r="C3764" s="98">
        <v>0.08</v>
      </c>
      <c r="D3764" s="2">
        <v>3762</v>
      </c>
      <c r="E3764" s="2">
        <f t="shared" si="234"/>
        <v>100</v>
      </c>
      <c r="F3764" s="2">
        <f t="shared" si="235"/>
        <v>100</v>
      </c>
      <c r="G3764" s="2">
        <f t="shared" si="236"/>
        <v>89</v>
      </c>
    </row>
    <row r="3765" spans="1:7">
      <c r="A3765" s="2">
        <v>3763</v>
      </c>
      <c r="B3765" s="98">
        <f t="shared" si="233"/>
        <v>18.402988887678003</v>
      </c>
      <c r="C3765" s="98">
        <v>0.08</v>
      </c>
      <c r="D3765" s="2">
        <v>3763</v>
      </c>
      <c r="E3765" s="2">
        <f t="shared" si="234"/>
        <v>100</v>
      </c>
      <c r="F3765" s="2">
        <f t="shared" si="235"/>
        <v>100</v>
      </c>
      <c r="G3765" s="2">
        <f t="shared" si="236"/>
        <v>89</v>
      </c>
    </row>
    <row r="3766" spans="1:7">
      <c r="A3766" s="2">
        <v>3764</v>
      </c>
      <c r="B3766" s="98">
        <f t="shared" si="233"/>
        <v>18.405433980213559</v>
      </c>
      <c r="C3766" s="98">
        <v>0.08</v>
      </c>
      <c r="D3766" s="2">
        <v>3764</v>
      </c>
      <c r="E3766" s="2">
        <f t="shared" si="234"/>
        <v>100</v>
      </c>
      <c r="F3766" s="2">
        <f t="shared" si="235"/>
        <v>100</v>
      </c>
      <c r="G3766" s="2">
        <f t="shared" si="236"/>
        <v>89</v>
      </c>
    </row>
    <row r="3767" spans="1:7">
      <c r="A3767" s="2">
        <v>3765</v>
      </c>
      <c r="B3767" s="98">
        <f t="shared" si="233"/>
        <v>18.407878747970933</v>
      </c>
      <c r="C3767" s="98">
        <v>0.08</v>
      </c>
      <c r="D3767" s="2">
        <v>3765</v>
      </c>
      <c r="E3767" s="2">
        <f t="shared" si="234"/>
        <v>100</v>
      </c>
      <c r="F3767" s="2">
        <f t="shared" si="235"/>
        <v>100</v>
      </c>
      <c r="G3767" s="2">
        <f t="shared" si="236"/>
        <v>89</v>
      </c>
    </row>
    <row r="3768" spans="1:7">
      <c r="A3768" s="2">
        <v>3766</v>
      </c>
      <c r="B3768" s="98">
        <f t="shared" si="233"/>
        <v>18.41032319107951</v>
      </c>
      <c r="C3768" s="98">
        <v>0.08</v>
      </c>
      <c r="D3768" s="2">
        <v>3766</v>
      </c>
      <c r="E3768" s="2">
        <f t="shared" si="234"/>
        <v>100</v>
      </c>
      <c r="F3768" s="2">
        <f t="shared" si="235"/>
        <v>100</v>
      </c>
      <c r="G3768" s="2">
        <f t="shared" si="236"/>
        <v>89</v>
      </c>
    </row>
    <row r="3769" spans="1:7">
      <c r="A3769" s="2">
        <v>3767</v>
      </c>
      <c r="B3769" s="98">
        <f t="shared" si="233"/>
        <v>18.412767309668581</v>
      </c>
      <c r="C3769" s="98">
        <v>0.08</v>
      </c>
      <c r="D3769" s="2">
        <v>3767</v>
      </c>
      <c r="E3769" s="2">
        <f t="shared" si="234"/>
        <v>100</v>
      </c>
      <c r="F3769" s="2">
        <f t="shared" si="235"/>
        <v>100</v>
      </c>
      <c r="G3769" s="2">
        <f t="shared" si="236"/>
        <v>89</v>
      </c>
    </row>
    <row r="3770" spans="1:7">
      <c r="A3770" s="2">
        <v>3768</v>
      </c>
      <c r="B3770" s="98">
        <f t="shared" si="233"/>
        <v>18.415211103867367</v>
      </c>
      <c r="C3770" s="98">
        <v>0.08</v>
      </c>
      <c r="D3770" s="2">
        <v>3768</v>
      </c>
      <c r="E3770" s="2">
        <f t="shared" si="234"/>
        <v>100</v>
      </c>
      <c r="F3770" s="2">
        <f t="shared" si="235"/>
        <v>100</v>
      </c>
      <c r="G3770" s="2">
        <f t="shared" si="236"/>
        <v>89</v>
      </c>
    </row>
    <row r="3771" spans="1:7">
      <c r="A3771" s="2">
        <v>3769</v>
      </c>
      <c r="B3771" s="98">
        <f t="shared" si="233"/>
        <v>18.417654573804992</v>
      </c>
      <c r="C3771" s="98">
        <v>0.08</v>
      </c>
      <c r="D3771" s="2">
        <v>3769</v>
      </c>
      <c r="E3771" s="2">
        <f t="shared" si="234"/>
        <v>100</v>
      </c>
      <c r="F3771" s="2">
        <f t="shared" si="235"/>
        <v>100</v>
      </c>
      <c r="G3771" s="2">
        <f t="shared" si="236"/>
        <v>89</v>
      </c>
    </row>
    <row r="3772" spans="1:7">
      <c r="A3772" s="2">
        <v>3770</v>
      </c>
      <c r="B3772" s="98">
        <f t="shared" si="233"/>
        <v>18.420097719610503</v>
      </c>
      <c r="C3772" s="98">
        <v>0.08</v>
      </c>
      <c r="D3772" s="2">
        <v>3770</v>
      </c>
      <c r="E3772" s="2">
        <f t="shared" si="234"/>
        <v>100</v>
      </c>
      <c r="F3772" s="2">
        <f t="shared" si="235"/>
        <v>100</v>
      </c>
      <c r="G3772" s="2">
        <f t="shared" si="236"/>
        <v>89</v>
      </c>
    </row>
    <row r="3773" spans="1:7">
      <c r="A3773" s="2">
        <v>3771</v>
      </c>
      <c r="B3773" s="98">
        <f t="shared" si="233"/>
        <v>18.422540541412847</v>
      </c>
      <c r="C3773" s="98">
        <v>0.08</v>
      </c>
      <c r="D3773" s="2">
        <v>3771</v>
      </c>
      <c r="E3773" s="2">
        <f t="shared" si="234"/>
        <v>100</v>
      </c>
      <c r="F3773" s="2">
        <f t="shared" si="235"/>
        <v>100</v>
      </c>
      <c r="G3773" s="2">
        <f t="shared" si="236"/>
        <v>89</v>
      </c>
    </row>
    <row r="3774" spans="1:7">
      <c r="A3774" s="2">
        <v>3772</v>
      </c>
      <c r="B3774" s="98">
        <f t="shared" si="233"/>
        <v>18.424983039340905</v>
      </c>
      <c r="C3774" s="98">
        <v>0.08</v>
      </c>
      <c r="D3774" s="2">
        <v>3772</v>
      </c>
      <c r="E3774" s="2">
        <f t="shared" si="234"/>
        <v>100</v>
      </c>
      <c r="F3774" s="2">
        <f t="shared" si="235"/>
        <v>100</v>
      </c>
      <c r="G3774" s="2">
        <f t="shared" si="236"/>
        <v>89</v>
      </c>
    </row>
    <row r="3775" spans="1:7">
      <c r="A3775" s="2">
        <v>3773</v>
      </c>
      <c r="B3775" s="98">
        <f t="shared" si="233"/>
        <v>18.427425213523456</v>
      </c>
      <c r="C3775" s="98">
        <v>0.08</v>
      </c>
      <c r="D3775" s="2">
        <v>3773</v>
      </c>
      <c r="E3775" s="2">
        <f t="shared" si="234"/>
        <v>100</v>
      </c>
      <c r="F3775" s="2">
        <f t="shared" si="235"/>
        <v>100</v>
      </c>
      <c r="G3775" s="2">
        <f t="shared" si="236"/>
        <v>89</v>
      </c>
    </row>
    <row r="3776" spans="1:7">
      <c r="A3776" s="2">
        <v>3774</v>
      </c>
      <c r="B3776" s="98">
        <f t="shared" si="233"/>
        <v>18.429867064089201</v>
      </c>
      <c r="C3776" s="98">
        <v>0.08</v>
      </c>
      <c r="D3776" s="2">
        <v>3774</v>
      </c>
      <c r="E3776" s="2">
        <f t="shared" si="234"/>
        <v>100</v>
      </c>
      <c r="F3776" s="2">
        <f t="shared" si="235"/>
        <v>100</v>
      </c>
      <c r="G3776" s="2">
        <f t="shared" si="236"/>
        <v>89</v>
      </c>
    </row>
    <row r="3777" spans="1:7">
      <c r="A3777" s="2">
        <v>3775</v>
      </c>
      <c r="B3777" s="98">
        <f t="shared" si="233"/>
        <v>18.432308591166759</v>
      </c>
      <c r="C3777" s="98">
        <v>0.08</v>
      </c>
      <c r="D3777" s="2">
        <v>3775</v>
      </c>
      <c r="E3777" s="2">
        <f t="shared" si="234"/>
        <v>100</v>
      </c>
      <c r="F3777" s="2">
        <f t="shared" si="235"/>
        <v>100</v>
      </c>
      <c r="G3777" s="2">
        <f t="shared" si="236"/>
        <v>89</v>
      </c>
    </row>
    <row r="3778" spans="1:7">
      <c r="A3778" s="2">
        <v>3776</v>
      </c>
      <c r="B3778" s="98">
        <f t="shared" si="233"/>
        <v>18.434749794884659</v>
      </c>
      <c r="C3778" s="98">
        <v>0.08</v>
      </c>
      <c r="D3778" s="2">
        <v>3776</v>
      </c>
      <c r="E3778" s="2">
        <f t="shared" si="234"/>
        <v>100</v>
      </c>
      <c r="F3778" s="2">
        <f t="shared" si="235"/>
        <v>100</v>
      </c>
      <c r="G3778" s="2">
        <f t="shared" si="236"/>
        <v>89</v>
      </c>
    </row>
    <row r="3779" spans="1:7">
      <c r="A3779" s="2">
        <v>3777</v>
      </c>
      <c r="B3779" s="98">
        <f t="shared" ref="B3779:B3842" si="237">0.3*SQRT(A3779)</f>
        <v>18.437190675371344</v>
      </c>
      <c r="C3779" s="98">
        <v>0.08</v>
      </c>
      <c r="D3779" s="2">
        <v>3777</v>
      </c>
      <c r="E3779" s="2">
        <f t="shared" ref="E3779:E3842" si="238">IF(A3779&lt;0.4,15,IF(A3779&lt;3,20,IF(A3779&lt;15,25,IF(A3779&lt;43,32,IF(A3779&lt;100,40,IF(A3779&lt;450,50,IF(A3779&lt;1300,65,IF(A3779&lt;3500,80,IF(A3779&lt;12000,100)))))))))</f>
        <v>100</v>
      </c>
      <c r="F3779" s="2">
        <f t="shared" si="235"/>
        <v>100</v>
      </c>
      <c r="G3779" s="2">
        <f t="shared" si="236"/>
        <v>89</v>
      </c>
    </row>
    <row r="3780" spans="1:7">
      <c r="A3780" s="2">
        <v>3778</v>
      </c>
      <c r="B3780" s="98">
        <f t="shared" si="237"/>
        <v>18.439631232755168</v>
      </c>
      <c r="C3780" s="98">
        <v>0.08</v>
      </c>
      <c r="D3780" s="2">
        <v>3778</v>
      </c>
      <c r="E3780" s="2">
        <f t="shared" si="238"/>
        <v>100</v>
      </c>
      <c r="F3780" s="2">
        <f t="shared" ref="F3780:F3843" si="239">IF(G3780&lt;15,15,IF(G3780&lt;20,20,IF(G3780&lt;=25,25,IF(G3780&lt;=32,32,IF(G3780&lt;=40,40,IF(G3780&lt;=50,50,IF(G3780&lt;=65,65,IF(G3780&lt;=80,80,IF(G3780&lt;=100,100)))))))))</f>
        <v>100</v>
      </c>
      <c r="G3780" s="2">
        <f t="shared" si="236"/>
        <v>89</v>
      </c>
    </row>
    <row r="3781" spans="1:7">
      <c r="A3781" s="2">
        <v>3779</v>
      </c>
      <c r="B3781" s="98">
        <f t="shared" si="237"/>
        <v>18.442071467164418</v>
      </c>
      <c r="C3781" s="98">
        <v>0.08</v>
      </c>
      <c r="D3781" s="2">
        <v>3779</v>
      </c>
      <c r="E3781" s="2">
        <f t="shared" si="238"/>
        <v>100</v>
      </c>
      <c r="F3781" s="2">
        <f t="shared" si="239"/>
        <v>100</v>
      </c>
      <c r="G3781" s="2">
        <f t="shared" si="236"/>
        <v>89</v>
      </c>
    </row>
    <row r="3782" spans="1:7">
      <c r="A3782" s="2">
        <v>3780</v>
      </c>
      <c r="B3782" s="98">
        <f t="shared" si="237"/>
        <v>18.444511378727277</v>
      </c>
      <c r="C3782" s="98">
        <v>0.08</v>
      </c>
      <c r="D3782" s="2">
        <v>3780</v>
      </c>
      <c r="E3782" s="2">
        <f t="shared" si="238"/>
        <v>100</v>
      </c>
      <c r="F3782" s="2">
        <f t="shared" si="239"/>
        <v>100</v>
      </c>
      <c r="G3782" s="2">
        <f t="shared" si="236"/>
        <v>89</v>
      </c>
    </row>
    <row r="3783" spans="1:7">
      <c r="A3783" s="2">
        <v>3781</v>
      </c>
      <c r="B3783" s="98">
        <f t="shared" si="237"/>
        <v>18.446950967571848</v>
      </c>
      <c r="C3783" s="98">
        <v>0.08</v>
      </c>
      <c r="D3783" s="2">
        <v>3781</v>
      </c>
      <c r="E3783" s="2">
        <f t="shared" si="238"/>
        <v>100</v>
      </c>
      <c r="F3783" s="2">
        <f t="shared" si="239"/>
        <v>100</v>
      </c>
      <c r="G3783" s="2">
        <f t="shared" si="236"/>
        <v>89</v>
      </c>
    </row>
    <row r="3784" spans="1:7">
      <c r="A3784" s="2">
        <v>3782</v>
      </c>
      <c r="B3784" s="98">
        <f t="shared" si="237"/>
        <v>18.449390233826158</v>
      </c>
      <c r="C3784" s="98">
        <v>0.08</v>
      </c>
      <c r="D3784" s="2">
        <v>3782</v>
      </c>
      <c r="E3784" s="2">
        <f t="shared" si="238"/>
        <v>100</v>
      </c>
      <c r="F3784" s="2">
        <f t="shared" si="239"/>
        <v>100</v>
      </c>
      <c r="G3784" s="2">
        <f t="shared" si="236"/>
        <v>89</v>
      </c>
    </row>
    <row r="3785" spans="1:7">
      <c r="A3785" s="2">
        <v>3783</v>
      </c>
      <c r="B3785" s="98">
        <f t="shared" si="237"/>
        <v>18.451829177618137</v>
      </c>
      <c r="C3785" s="98">
        <v>0.08</v>
      </c>
      <c r="D3785" s="2">
        <v>3783</v>
      </c>
      <c r="E3785" s="2">
        <f t="shared" si="238"/>
        <v>100</v>
      </c>
      <c r="F3785" s="2">
        <f t="shared" si="239"/>
        <v>100</v>
      </c>
      <c r="G3785" s="2">
        <f t="shared" si="236"/>
        <v>89</v>
      </c>
    </row>
    <row r="3786" spans="1:7">
      <c r="A3786" s="2">
        <v>3784</v>
      </c>
      <c r="B3786" s="98">
        <f t="shared" si="237"/>
        <v>18.454267799075637</v>
      </c>
      <c r="C3786" s="98">
        <v>0.08</v>
      </c>
      <c r="D3786" s="2">
        <v>3784</v>
      </c>
      <c r="E3786" s="2">
        <f t="shared" si="238"/>
        <v>100</v>
      </c>
      <c r="F3786" s="2">
        <f t="shared" si="239"/>
        <v>100</v>
      </c>
      <c r="G3786" s="2">
        <f t="shared" si="236"/>
        <v>89</v>
      </c>
    </row>
    <row r="3787" spans="1:7">
      <c r="A3787" s="2">
        <v>3785</v>
      </c>
      <c r="B3787" s="98">
        <f t="shared" si="237"/>
        <v>18.456706098326428</v>
      </c>
      <c r="C3787" s="98">
        <v>0.08</v>
      </c>
      <c r="D3787" s="2">
        <v>3785</v>
      </c>
      <c r="E3787" s="2">
        <f t="shared" si="238"/>
        <v>100</v>
      </c>
      <c r="F3787" s="2">
        <f t="shared" si="239"/>
        <v>100</v>
      </c>
      <c r="G3787" s="2">
        <f t="shared" si="236"/>
        <v>89</v>
      </c>
    </row>
    <row r="3788" spans="1:7">
      <c r="A3788" s="2">
        <v>3786</v>
      </c>
      <c r="B3788" s="98">
        <f t="shared" si="237"/>
        <v>18.459144075498191</v>
      </c>
      <c r="C3788" s="98">
        <v>0.08</v>
      </c>
      <c r="D3788" s="2">
        <v>3786</v>
      </c>
      <c r="E3788" s="2">
        <f t="shared" si="238"/>
        <v>100</v>
      </c>
      <c r="F3788" s="2">
        <f t="shared" si="239"/>
        <v>100</v>
      </c>
      <c r="G3788" s="2">
        <f t="shared" si="236"/>
        <v>89</v>
      </c>
    </row>
    <row r="3789" spans="1:7">
      <c r="A3789" s="2">
        <v>3787</v>
      </c>
      <c r="B3789" s="98">
        <f t="shared" si="237"/>
        <v>18.461581730718525</v>
      </c>
      <c r="C3789" s="98">
        <v>0.08</v>
      </c>
      <c r="D3789" s="2">
        <v>3787</v>
      </c>
      <c r="E3789" s="2">
        <f t="shared" si="238"/>
        <v>100</v>
      </c>
      <c r="F3789" s="2">
        <f t="shared" si="239"/>
        <v>100</v>
      </c>
      <c r="G3789" s="2">
        <f t="shared" si="236"/>
        <v>89</v>
      </c>
    </row>
    <row r="3790" spans="1:7">
      <c r="A3790" s="2">
        <v>3788</v>
      </c>
      <c r="B3790" s="98">
        <f t="shared" si="237"/>
        <v>18.46401906411494</v>
      </c>
      <c r="C3790" s="98">
        <v>0.08</v>
      </c>
      <c r="D3790" s="2">
        <v>3788</v>
      </c>
      <c r="E3790" s="2">
        <f t="shared" si="238"/>
        <v>100</v>
      </c>
      <c r="F3790" s="2">
        <f t="shared" si="239"/>
        <v>100</v>
      </c>
      <c r="G3790" s="2">
        <f t="shared" si="236"/>
        <v>89</v>
      </c>
    </row>
    <row r="3791" spans="1:7">
      <c r="A3791" s="2">
        <v>3789</v>
      </c>
      <c r="B3791" s="98">
        <f t="shared" si="237"/>
        <v>18.466456075814872</v>
      </c>
      <c r="C3791" s="98">
        <v>0.08</v>
      </c>
      <c r="D3791" s="2">
        <v>3789</v>
      </c>
      <c r="E3791" s="2">
        <f t="shared" si="238"/>
        <v>100</v>
      </c>
      <c r="F3791" s="2">
        <f t="shared" si="239"/>
        <v>100</v>
      </c>
      <c r="G3791" s="2">
        <f t="shared" si="236"/>
        <v>89</v>
      </c>
    </row>
    <row r="3792" spans="1:7">
      <c r="A3792" s="2">
        <v>3790</v>
      </c>
      <c r="B3792" s="98">
        <f t="shared" si="237"/>
        <v>18.468892765945661</v>
      </c>
      <c r="C3792" s="98">
        <v>0.08</v>
      </c>
      <c r="D3792" s="2">
        <v>3790</v>
      </c>
      <c r="E3792" s="2">
        <f t="shared" si="238"/>
        <v>100</v>
      </c>
      <c r="F3792" s="2">
        <f t="shared" si="239"/>
        <v>100</v>
      </c>
      <c r="G3792" s="2">
        <f t="shared" si="236"/>
        <v>89</v>
      </c>
    </row>
    <row r="3793" spans="1:7">
      <c r="A3793" s="2">
        <v>3791</v>
      </c>
      <c r="B3793" s="98">
        <f t="shared" si="237"/>
        <v>18.471329134634573</v>
      </c>
      <c r="C3793" s="98">
        <v>0.08</v>
      </c>
      <c r="D3793" s="2">
        <v>3791</v>
      </c>
      <c r="E3793" s="2">
        <f t="shared" si="238"/>
        <v>100</v>
      </c>
      <c r="F3793" s="2">
        <f t="shared" si="239"/>
        <v>100</v>
      </c>
      <c r="G3793" s="2">
        <f t="shared" si="236"/>
        <v>89</v>
      </c>
    </row>
    <row r="3794" spans="1:7">
      <c r="A3794" s="2">
        <v>3792</v>
      </c>
      <c r="B3794" s="98">
        <f t="shared" si="237"/>
        <v>18.473765182008783</v>
      </c>
      <c r="C3794" s="98">
        <v>0.08</v>
      </c>
      <c r="D3794" s="2">
        <v>3792</v>
      </c>
      <c r="E3794" s="2">
        <f t="shared" si="238"/>
        <v>100</v>
      </c>
      <c r="F3794" s="2">
        <f t="shared" si="239"/>
        <v>100</v>
      </c>
      <c r="G3794" s="2">
        <f t="shared" si="236"/>
        <v>89</v>
      </c>
    </row>
    <row r="3795" spans="1:7">
      <c r="A3795" s="2">
        <v>3793</v>
      </c>
      <c r="B3795" s="98">
        <f t="shared" si="237"/>
        <v>18.476200908195384</v>
      </c>
      <c r="C3795" s="98">
        <v>0.08</v>
      </c>
      <c r="D3795" s="2">
        <v>3793</v>
      </c>
      <c r="E3795" s="2">
        <f t="shared" si="238"/>
        <v>100</v>
      </c>
      <c r="F3795" s="2">
        <f t="shared" si="239"/>
        <v>100</v>
      </c>
      <c r="G3795" s="2">
        <f t="shared" si="236"/>
        <v>89</v>
      </c>
    </row>
    <row r="3796" spans="1:7">
      <c r="A3796" s="2">
        <v>3794</v>
      </c>
      <c r="B3796" s="98">
        <f t="shared" si="237"/>
        <v>18.478636313321392</v>
      </c>
      <c r="C3796" s="98">
        <v>0.08</v>
      </c>
      <c r="D3796" s="2">
        <v>3794</v>
      </c>
      <c r="E3796" s="2">
        <f t="shared" si="238"/>
        <v>100</v>
      </c>
      <c r="F3796" s="2">
        <f t="shared" si="239"/>
        <v>100</v>
      </c>
      <c r="G3796" s="2">
        <f t="shared" si="236"/>
        <v>89</v>
      </c>
    </row>
    <row r="3797" spans="1:7">
      <c r="A3797" s="2">
        <v>3795</v>
      </c>
      <c r="B3797" s="98">
        <f t="shared" si="237"/>
        <v>18.481071397513727</v>
      </c>
      <c r="C3797" s="98">
        <v>0.08</v>
      </c>
      <c r="D3797" s="2">
        <v>3795</v>
      </c>
      <c r="E3797" s="2">
        <f t="shared" si="238"/>
        <v>100</v>
      </c>
      <c r="F3797" s="2">
        <f t="shared" si="239"/>
        <v>100</v>
      </c>
      <c r="G3797" s="2">
        <f t="shared" si="236"/>
        <v>89</v>
      </c>
    </row>
    <row r="3798" spans="1:7">
      <c r="A3798" s="2">
        <v>3796</v>
      </c>
      <c r="B3798" s="98">
        <f t="shared" si="237"/>
        <v>18.483506160899235</v>
      </c>
      <c r="C3798" s="98">
        <v>0.08</v>
      </c>
      <c r="D3798" s="2">
        <v>3796</v>
      </c>
      <c r="E3798" s="2">
        <f t="shared" si="238"/>
        <v>100</v>
      </c>
      <c r="F3798" s="2">
        <f t="shared" si="239"/>
        <v>100</v>
      </c>
      <c r="G3798" s="2">
        <f t="shared" si="236"/>
        <v>89</v>
      </c>
    </row>
    <row r="3799" spans="1:7">
      <c r="A3799" s="2">
        <v>3797</v>
      </c>
      <c r="B3799" s="98">
        <f t="shared" si="237"/>
        <v>18.485940603604675</v>
      </c>
      <c r="C3799" s="98">
        <v>0.08</v>
      </c>
      <c r="D3799" s="2">
        <v>3797</v>
      </c>
      <c r="E3799" s="2">
        <f t="shared" si="238"/>
        <v>100</v>
      </c>
      <c r="F3799" s="2">
        <f t="shared" si="239"/>
        <v>100</v>
      </c>
      <c r="G3799" s="2">
        <f t="shared" si="236"/>
        <v>89</v>
      </c>
    </row>
    <row r="3800" spans="1:7">
      <c r="A3800" s="2">
        <v>3798</v>
      </c>
      <c r="B3800" s="98">
        <f t="shared" si="237"/>
        <v>18.488374725756724</v>
      </c>
      <c r="C3800" s="98">
        <v>0.08</v>
      </c>
      <c r="D3800" s="2">
        <v>3798</v>
      </c>
      <c r="E3800" s="2">
        <f t="shared" si="238"/>
        <v>100</v>
      </c>
      <c r="F3800" s="2">
        <f t="shared" si="239"/>
        <v>100</v>
      </c>
      <c r="G3800" s="2">
        <f t="shared" si="236"/>
        <v>89</v>
      </c>
    </row>
    <row r="3801" spans="1:7">
      <c r="A3801" s="2">
        <v>3799</v>
      </c>
      <c r="B3801" s="98">
        <f t="shared" si="237"/>
        <v>18.49080852748197</v>
      </c>
      <c r="C3801" s="98">
        <v>0.08</v>
      </c>
      <c r="D3801" s="2">
        <v>3799</v>
      </c>
      <c r="E3801" s="2">
        <f t="shared" si="238"/>
        <v>100</v>
      </c>
      <c r="F3801" s="2">
        <f t="shared" si="239"/>
        <v>100</v>
      </c>
      <c r="G3801" s="2">
        <f t="shared" si="236"/>
        <v>89</v>
      </c>
    </row>
    <row r="3802" spans="1:7">
      <c r="A3802" s="2">
        <v>3800</v>
      </c>
      <c r="B3802" s="98">
        <f t="shared" si="237"/>
        <v>18.493242008906929</v>
      </c>
      <c r="C3802" s="98">
        <v>0.08</v>
      </c>
      <c r="D3802" s="2">
        <v>3800</v>
      </c>
      <c r="E3802" s="2">
        <f t="shared" si="238"/>
        <v>100</v>
      </c>
      <c r="F3802" s="2">
        <f t="shared" si="239"/>
        <v>100</v>
      </c>
      <c r="G3802" s="2">
        <f t="shared" si="236"/>
        <v>89</v>
      </c>
    </row>
    <row r="3803" spans="1:7">
      <c r="A3803" s="2">
        <v>3801</v>
      </c>
      <c r="B3803" s="98">
        <f t="shared" si="237"/>
        <v>18.49567517015802</v>
      </c>
      <c r="C3803" s="98">
        <v>0.08</v>
      </c>
      <c r="D3803" s="2">
        <v>3801</v>
      </c>
      <c r="E3803" s="2">
        <f t="shared" si="238"/>
        <v>100</v>
      </c>
      <c r="F3803" s="2">
        <f t="shared" si="239"/>
        <v>100</v>
      </c>
      <c r="G3803" s="2">
        <f t="shared" si="236"/>
        <v>89</v>
      </c>
    </row>
    <row r="3804" spans="1:7">
      <c r="A3804" s="2">
        <v>3802</v>
      </c>
      <c r="B3804" s="98">
        <f t="shared" si="237"/>
        <v>18.498108011361595</v>
      </c>
      <c r="C3804" s="98">
        <v>0.08</v>
      </c>
      <c r="D3804" s="2">
        <v>3802</v>
      </c>
      <c r="E3804" s="2">
        <f t="shared" si="238"/>
        <v>100</v>
      </c>
      <c r="F3804" s="2">
        <f t="shared" si="239"/>
        <v>100</v>
      </c>
      <c r="G3804" s="2">
        <f t="shared" si="236"/>
        <v>89</v>
      </c>
    </row>
    <row r="3805" spans="1:7">
      <c r="A3805" s="2">
        <v>3803</v>
      </c>
      <c r="B3805" s="98">
        <f t="shared" si="237"/>
        <v>18.500540532643903</v>
      </c>
      <c r="C3805" s="98">
        <v>0.08</v>
      </c>
      <c r="D3805" s="2">
        <v>3803</v>
      </c>
      <c r="E3805" s="2">
        <f t="shared" si="238"/>
        <v>100</v>
      </c>
      <c r="F3805" s="2">
        <f t="shared" si="239"/>
        <v>100</v>
      </c>
      <c r="G3805" s="2">
        <f t="shared" si="236"/>
        <v>89</v>
      </c>
    </row>
    <row r="3806" spans="1:7">
      <c r="A3806" s="2">
        <v>3804</v>
      </c>
      <c r="B3806" s="98">
        <f t="shared" si="237"/>
        <v>18.502972734131127</v>
      </c>
      <c r="C3806" s="98">
        <v>0.08</v>
      </c>
      <c r="D3806" s="2">
        <v>3804</v>
      </c>
      <c r="E3806" s="2">
        <f t="shared" si="238"/>
        <v>100</v>
      </c>
      <c r="F3806" s="2">
        <f t="shared" si="239"/>
        <v>100</v>
      </c>
      <c r="G3806" s="2">
        <f t="shared" si="236"/>
        <v>89</v>
      </c>
    </row>
    <row r="3807" spans="1:7">
      <c r="A3807" s="2">
        <v>3805</v>
      </c>
      <c r="B3807" s="98">
        <f t="shared" si="237"/>
        <v>18.505404615949363</v>
      </c>
      <c r="C3807" s="98">
        <v>0.08</v>
      </c>
      <c r="D3807" s="2">
        <v>3805</v>
      </c>
      <c r="E3807" s="2">
        <f t="shared" si="238"/>
        <v>100</v>
      </c>
      <c r="F3807" s="2">
        <f t="shared" si="239"/>
        <v>100</v>
      </c>
      <c r="G3807" s="2">
        <f t="shared" si="236"/>
        <v>89</v>
      </c>
    </row>
    <row r="3808" spans="1:7">
      <c r="A3808" s="2">
        <v>3806</v>
      </c>
      <c r="B3808" s="98">
        <f t="shared" si="237"/>
        <v>18.507836178224615</v>
      </c>
      <c r="C3808" s="98">
        <v>0.08</v>
      </c>
      <c r="D3808" s="2">
        <v>3806</v>
      </c>
      <c r="E3808" s="2">
        <f t="shared" si="238"/>
        <v>100</v>
      </c>
      <c r="F3808" s="2">
        <f t="shared" si="239"/>
        <v>100</v>
      </c>
      <c r="G3808" s="2">
        <f t="shared" si="236"/>
        <v>89</v>
      </c>
    </row>
    <row r="3809" spans="1:7">
      <c r="A3809" s="2">
        <v>3807</v>
      </c>
      <c r="B3809" s="98">
        <f t="shared" si="237"/>
        <v>18.510267421082819</v>
      </c>
      <c r="C3809" s="98">
        <v>0.08</v>
      </c>
      <c r="D3809" s="2">
        <v>3807</v>
      </c>
      <c r="E3809" s="2">
        <f t="shared" si="238"/>
        <v>100</v>
      </c>
      <c r="F3809" s="2">
        <f t="shared" si="239"/>
        <v>100</v>
      </c>
      <c r="G3809" s="2">
        <f t="shared" si="236"/>
        <v>89</v>
      </c>
    </row>
    <row r="3810" spans="1:7">
      <c r="A3810" s="2">
        <v>3808</v>
      </c>
      <c r="B3810" s="98">
        <f t="shared" si="237"/>
        <v>18.512698344649813</v>
      </c>
      <c r="C3810" s="98">
        <v>0.08</v>
      </c>
      <c r="D3810" s="2">
        <v>3808</v>
      </c>
      <c r="E3810" s="2">
        <f t="shared" si="238"/>
        <v>100</v>
      </c>
      <c r="F3810" s="2">
        <f t="shared" si="239"/>
        <v>100</v>
      </c>
      <c r="G3810" s="2">
        <f t="shared" si="236"/>
        <v>89</v>
      </c>
    </row>
    <row r="3811" spans="1:7">
      <c r="A3811" s="2">
        <v>3809</v>
      </c>
      <c r="B3811" s="98">
        <f t="shared" si="237"/>
        <v>18.515128949051366</v>
      </c>
      <c r="C3811" s="98">
        <v>0.08</v>
      </c>
      <c r="D3811" s="2">
        <v>3809</v>
      </c>
      <c r="E3811" s="2">
        <f t="shared" si="238"/>
        <v>100</v>
      </c>
      <c r="F3811" s="2">
        <f t="shared" si="239"/>
        <v>100</v>
      </c>
      <c r="G3811" s="2">
        <f t="shared" si="236"/>
        <v>89</v>
      </c>
    </row>
    <row r="3812" spans="1:7">
      <c r="A3812" s="2">
        <v>3810</v>
      </c>
      <c r="B3812" s="98">
        <f t="shared" si="237"/>
        <v>18.517559234413156</v>
      </c>
      <c r="C3812" s="98">
        <v>0.08</v>
      </c>
      <c r="D3812" s="2">
        <v>3810</v>
      </c>
      <c r="E3812" s="2">
        <f t="shared" si="238"/>
        <v>100</v>
      </c>
      <c r="F3812" s="2">
        <f t="shared" si="239"/>
        <v>100</v>
      </c>
      <c r="G3812" s="2">
        <f t="shared" si="236"/>
        <v>89</v>
      </c>
    </row>
    <row r="3813" spans="1:7">
      <c r="A3813" s="2">
        <v>3811</v>
      </c>
      <c r="B3813" s="98">
        <f t="shared" si="237"/>
        <v>18.519989200860781</v>
      </c>
      <c r="C3813" s="98">
        <v>0.08</v>
      </c>
      <c r="D3813" s="2">
        <v>3811</v>
      </c>
      <c r="E3813" s="2">
        <f t="shared" si="238"/>
        <v>100</v>
      </c>
      <c r="F3813" s="2">
        <f t="shared" si="239"/>
        <v>100</v>
      </c>
      <c r="G3813" s="2">
        <f t="shared" si="236"/>
        <v>89</v>
      </c>
    </row>
    <row r="3814" spans="1:7">
      <c r="A3814" s="2">
        <v>3812</v>
      </c>
      <c r="B3814" s="98">
        <f t="shared" si="237"/>
        <v>18.522418848519756</v>
      </c>
      <c r="C3814" s="98">
        <v>0.08</v>
      </c>
      <c r="D3814" s="2">
        <v>3812</v>
      </c>
      <c r="E3814" s="2">
        <f t="shared" si="238"/>
        <v>100</v>
      </c>
      <c r="F3814" s="2">
        <f t="shared" si="239"/>
        <v>100</v>
      </c>
      <c r="G3814" s="2">
        <f t="shared" si="236"/>
        <v>89</v>
      </c>
    </row>
    <row r="3815" spans="1:7">
      <c r="A3815" s="2">
        <v>3813</v>
      </c>
      <c r="B3815" s="98">
        <f t="shared" si="237"/>
        <v>18.524848177515516</v>
      </c>
      <c r="C3815" s="98">
        <v>0.08</v>
      </c>
      <c r="D3815" s="2">
        <v>3813</v>
      </c>
      <c r="E3815" s="2">
        <f t="shared" si="238"/>
        <v>100</v>
      </c>
      <c r="F3815" s="2">
        <f t="shared" si="239"/>
        <v>100</v>
      </c>
      <c r="G3815" s="2">
        <f t="shared" si="236"/>
        <v>89</v>
      </c>
    </row>
    <row r="3816" spans="1:7">
      <c r="A3816" s="2">
        <v>3814</v>
      </c>
      <c r="B3816" s="98">
        <f t="shared" si="237"/>
        <v>18.527277187973411</v>
      </c>
      <c r="C3816" s="98">
        <v>0.08</v>
      </c>
      <c r="D3816" s="2">
        <v>3814</v>
      </c>
      <c r="E3816" s="2">
        <f t="shared" si="238"/>
        <v>100</v>
      </c>
      <c r="F3816" s="2">
        <f t="shared" si="239"/>
        <v>100</v>
      </c>
      <c r="G3816" s="2">
        <f t="shared" si="236"/>
        <v>89</v>
      </c>
    </row>
    <row r="3817" spans="1:7">
      <c r="A3817" s="2">
        <v>3815</v>
      </c>
      <c r="B3817" s="98">
        <f t="shared" si="237"/>
        <v>18.52970588001871</v>
      </c>
      <c r="C3817" s="98">
        <v>0.08</v>
      </c>
      <c r="D3817" s="2">
        <v>3815</v>
      </c>
      <c r="E3817" s="2">
        <f t="shared" si="238"/>
        <v>100</v>
      </c>
      <c r="F3817" s="2">
        <f t="shared" si="239"/>
        <v>100</v>
      </c>
      <c r="G3817" s="2">
        <f t="shared" si="236"/>
        <v>89</v>
      </c>
    </row>
    <row r="3818" spans="1:7">
      <c r="A3818" s="2">
        <v>3816</v>
      </c>
      <c r="B3818" s="98">
        <f t="shared" si="237"/>
        <v>18.532134253776601</v>
      </c>
      <c r="C3818" s="98">
        <v>0.08</v>
      </c>
      <c r="D3818" s="2">
        <v>3816</v>
      </c>
      <c r="E3818" s="2">
        <f t="shared" si="238"/>
        <v>100</v>
      </c>
      <c r="F3818" s="2">
        <f t="shared" si="239"/>
        <v>100</v>
      </c>
      <c r="G3818" s="2">
        <f t="shared" si="236"/>
        <v>89</v>
      </c>
    </row>
    <row r="3819" spans="1:7">
      <c r="A3819" s="2">
        <v>3817</v>
      </c>
      <c r="B3819" s="98">
        <f t="shared" si="237"/>
        <v>18.534562309372184</v>
      </c>
      <c r="C3819" s="98">
        <v>0.08</v>
      </c>
      <c r="D3819" s="2">
        <v>3817</v>
      </c>
      <c r="E3819" s="2">
        <f t="shared" si="238"/>
        <v>100</v>
      </c>
      <c r="F3819" s="2">
        <f t="shared" si="239"/>
        <v>100</v>
      </c>
      <c r="G3819" s="2">
        <f t="shared" ref="G3819:G3882" si="240">ROUNDUP(1000*((B3819/1000)/(55.934*C3819^0.571))^(1/2.714),0)</f>
        <v>89</v>
      </c>
    </row>
    <row r="3820" spans="1:7">
      <c r="A3820" s="2">
        <v>3818</v>
      </c>
      <c r="B3820" s="98">
        <f t="shared" si="237"/>
        <v>18.536990046930487</v>
      </c>
      <c r="C3820" s="98">
        <v>0.08</v>
      </c>
      <c r="D3820" s="2">
        <v>3818</v>
      </c>
      <c r="E3820" s="2">
        <f t="shared" si="238"/>
        <v>100</v>
      </c>
      <c r="F3820" s="2">
        <f t="shared" si="239"/>
        <v>100</v>
      </c>
      <c r="G3820" s="2">
        <f t="shared" si="240"/>
        <v>89</v>
      </c>
    </row>
    <row r="3821" spans="1:7">
      <c r="A3821" s="2">
        <v>3819</v>
      </c>
      <c r="B3821" s="98">
        <f t="shared" si="237"/>
        <v>18.539417466576449</v>
      </c>
      <c r="C3821" s="98">
        <v>0.08</v>
      </c>
      <c r="D3821" s="2">
        <v>3819</v>
      </c>
      <c r="E3821" s="2">
        <f t="shared" si="238"/>
        <v>100</v>
      </c>
      <c r="F3821" s="2">
        <f t="shared" si="239"/>
        <v>100</v>
      </c>
      <c r="G3821" s="2">
        <f t="shared" si="240"/>
        <v>89</v>
      </c>
    </row>
    <row r="3822" spans="1:7">
      <c r="A3822" s="2">
        <v>3820</v>
      </c>
      <c r="B3822" s="98">
        <f t="shared" si="237"/>
        <v>18.541844568434932</v>
      </c>
      <c r="C3822" s="98">
        <v>0.08</v>
      </c>
      <c r="D3822" s="2">
        <v>3820</v>
      </c>
      <c r="E3822" s="2">
        <f t="shared" si="238"/>
        <v>100</v>
      </c>
      <c r="F3822" s="2">
        <f t="shared" si="239"/>
        <v>100</v>
      </c>
      <c r="G3822" s="2">
        <f t="shared" si="240"/>
        <v>89</v>
      </c>
    </row>
    <row r="3823" spans="1:7">
      <c r="A3823" s="2">
        <v>3821</v>
      </c>
      <c r="B3823" s="98">
        <f t="shared" si="237"/>
        <v>18.544271352630709</v>
      </c>
      <c r="C3823" s="98">
        <v>0.08</v>
      </c>
      <c r="D3823" s="2">
        <v>3821</v>
      </c>
      <c r="E3823" s="2">
        <f t="shared" si="238"/>
        <v>100</v>
      </c>
      <c r="F3823" s="2">
        <f t="shared" si="239"/>
        <v>100</v>
      </c>
      <c r="G3823" s="2">
        <f t="shared" si="240"/>
        <v>89</v>
      </c>
    </row>
    <row r="3824" spans="1:7">
      <c r="A3824" s="2">
        <v>3822</v>
      </c>
      <c r="B3824" s="98">
        <f t="shared" si="237"/>
        <v>18.546697819288479</v>
      </c>
      <c r="C3824" s="98">
        <v>0.08</v>
      </c>
      <c r="D3824" s="2">
        <v>3822</v>
      </c>
      <c r="E3824" s="2">
        <f t="shared" si="238"/>
        <v>100</v>
      </c>
      <c r="F3824" s="2">
        <f t="shared" si="239"/>
        <v>100</v>
      </c>
      <c r="G3824" s="2">
        <f t="shared" si="240"/>
        <v>89</v>
      </c>
    </row>
    <row r="3825" spans="1:7">
      <c r="A3825" s="2">
        <v>3823</v>
      </c>
      <c r="B3825" s="98">
        <f t="shared" si="237"/>
        <v>18.549123968532854</v>
      </c>
      <c r="C3825" s="98">
        <v>0.08</v>
      </c>
      <c r="D3825" s="2">
        <v>3823</v>
      </c>
      <c r="E3825" s="2">
        <f t="shared" si="238"/>
        <v>100</v>
      </c>
      <c r="F3825" s="2">
        <f t="shared" si="239"/>
        <v>100</v>
      </c>
      <c r="G3825" s="2">
        <f t="shared" si="240"/>
        <v>89</v>
      </c>
    </row>
    <row r="3826" spans="1:7">
      <c r="A3826" s="2">
        <v>3824</v>
      </c>
      <c r="B3826" s="98">
        <f t="shared" si="237"/>
        <v>18.551549800488367</v>
      </c>
      <c r="C3826" s="98">
        <v>0.08</v>
      </c>
      <c r="D3826" s="2">
        <v>3824</v>
      </c>
      <c r="E3826" s="2">
        <f t="shared" si="238"/>
        <v>100</v>
      </c>
      <c r="F3826" s="2">
        <f t="shared" si="239"/>
        <v>100</v>
      </c>
      <c r="G3826" s="2">
        <f t="shared" si="240"/>
        <v>89</v>
      </c>
    </row>
    <row r="3827" spans="1:7">
      <c r="A3827" s="2">
        <v>3825</v>
      </c>
      <c r="B3827" s="98">
        <f t="shared" si="237"/>
        <v>18.553975315279473</v>
      </c>
      <c r="C3827" s="98">
        <v>0.08</v>
      </c>
      <c r="D3827" s="2">
        <v>3825</v>
      </c>
      <c r="E3827" s="2">
        <f t="shared" si="238"/>
        <v>100</v>
      </c>
      <c r="F3827" s="2">
        <f t="shared" si="239"/>
        <v>100</v>
      </c>
      <c r="G3827" s="2">
        <f t="shared" si="240"/>
        <v>89</v>
      </c>
    </row>
    <row r="3828" spans="1:7">
      <c r="A3828" s="2">
        <v>3826</v>
      </c>
      <c r="B3828" s="98">
        <f t="shared" si="237"/>
        <v>18.556400513030535</v>
      </c>
      <c r="C3828" s="98">
        <v>0.08</v>
      </c>
      <c r="D3828" s="2">
        <v>3826</v>
      </c>
      <c r="E3828" s="2">
        <f t="shared" si="238"/>
        <v>100</v>
      </c>
      <c r="F3828" s="2">
        <f t="shared" si="239"/>
        <v>100</v>
      </c>
      <c r="G3828" s="2">
        <f t="shared" si="240"/>
        <v>89</v>
      </c>
    </row>
    <row r="3829" spans="1:7">
      <c r="A3829" s="2">
        <v>3827</v>
      </c>
      <c r="B3829" s="98">
        <f t="shared" si="237"/>
        <v>18.558825393865853</v>
      </c>
      <c r="C3829" s="98">
        <v>0.08</v>
      </c>
      <c r="D3829" s="2">
        <v>3827</v>
      </c>
      <c r="E3829" s="2">
        <f t="shared" si="238"/>
        <v>100</v>
      </c>
      <c r="F3829" s="2">
        <f t="shared" si="239"/>
        <v>100</v>
      </c>
      <c r="G3829" s="2">
        <f t="shared" si="240"/>
        <v>89</v>
      </c>
    </row>
    <row r="3830" spans="1:7">
      <c r="A3830" s="2">
        <v>3828</v>
      </c>
      <c r="B3830" s="98">
        <f t="shared" si="237"/>
        <v>18.561249957909624</v>
      </c>
      <c r="C3830" s="98">
        <v>0.08</v>
      </c>
      <c r="D3830" s="2">
        <v>3828</v>
      </c>
      <c r="E3830" s="2">
        <f t="shared" si="238"/>
        <v>100</v>
      </c>
      <c r="F3830" s="2">
        <f t="shared" si="239"/>
        <v>100</v>
      </c>
      <c r="G3830" s="2">
        <f t="shared" si="240"/>
        <v>89</v>
      </c>
    </row>
    <row r="3831" spans="1:7">
      <c r="A3831" s="2">
        <v>3829</v>
      </c>
      <c r="B3831" s="98">
        <f t="shared" si="237"/>
        <v>18.563674205285977</v>
      </c>
      <c r="C3831" s="98">
        <v>0.08</v>
      </c>
      <c r="D3831" s="2">
        <v>3829</v>
      </c>
      <c r="E3831" s="2">
        <f t="shared" si="238"/>
        <v>100</v>
      </c>
      <c r="F3831" s="2">
        <f t="shared" si="239"/>
        <v>100</v>
      </c>
      <c r="G3831" s="2">
        <f t="shared" si="240"/>
        <v>89</v>
      </c>
    </row>
    <row r="3832" spans="1:7">
      <c r="A3832" s="2">
        <v>3830</v>
      </c>
      <c r="B3832" s="98">
        <f t="shared" si="237"/>
        <v>18.56609813611896</v>
      </c>
      <c r="C3832" s="98">
        <v>0.08</v>
      </c>
      <c r="D3832" s="2">
        <v>3830</v>
      </c>
      <c r="E3832" s="2">
        <f t="shared" si="238"/>
        <v>100</v>
      </c>
      <c r="F3832" s="2">
        <f t="shared" si="239"/>
        <v>100</v>
      </c>
      <c r="G3832" s="2">
        <f t="shared" si="240"/>
        <v>89</v>
      </c>
    </row>
    <row r="3833" spans="1:7">
      <c r="A3833" s="2">
        <v>3831</v>
      </c>
      <c r="B3833" s="98">
        <f t="shared" si="237"/>
        <v>18.56852175053254</v>
      </c>
      <c r="C3833" s="98">
        <v>0.08</v>
      </c>
      <c r="D3833" s="2">
        <v>3831</v>
      </c>
      <c r="E3833" s="2">
        <f t="shared" si="238"/>
        <v>100</v>
      </c>
      <c r="F3833" s="2">
        <f t="shared" si="239"/>
        <v>100</v>
      </c>
      <c r="G3833" s="2">
        <f t="shared" si="240"/>
        <v>89</v>
      </c>
    </row>
    <row r="3834" spans="1:7">
      <c r="A3834" s="2">
        <v>3832</v>
      </c>
      <c r="B3834" s="98">
        <f t="shared" si="237"/>
        <v>18.570945048650593</v>
      </c>
      <c r="C3834" s="98">
        <v>0.08</v>
      </c>
      <c r="D3834" s="2">
        <v>3832</v>
      </c>
      <c r="E3834" s="2">
        <f t="shared" si="238"/>
        <v>100</v>
      </c>
      <c r="F3834" s="2">
        <f t="shared" si="239"/>
        <v>100</v>
      </c>
      <c r="G3834" s="2">
        <f t="shared" si="240"/>
        <v>89</v>
      </c>
    </row>
    <row r="3835" spans="1:7">
      <c r="A3835" s="2">
        <v>3833</v>
      </c>
      <c r="B3835" s="98">
        <f t="shared" si="237"/>
        <v>18.573368030596928</v>
      </c>
      <c r="C3835" s="98">
        <v>0.08</v>
      </c>
      <c r="D3835" s="2">
        <v>3833</v>
      </c>
      <c r="E3835" s="2">
        <f t="shared" si="238"/>
        <v>100</v>
      </c>
      <c r="F3835" s="2">
        <f t="shared" si="239"/>
        <v>100</v>
      </c>
      <c r="G3835" s="2">
        <f t="shared" si="240"/>
        <v>89</v>
      </c>
    </row>
    <row r="3836" spans="1:7">
      <c r="A3836" s="2">
        <v>3834</v>
      </c>
      <c r="B3836" s="98">
        <f t="shared" si="237"/>
        <v>18.575790696495265</v>
      </c>
      <c r="C3836" s="98">
        <v>0.08</v>
      </c>
      <c r="D3836" s="2">
        <v>3834</v>
      </c>
      <c r="E3836" s="2">
        <f t="shared" si="238"/>
        <v>100</v>
      </c>
      <c r="F3836" s="2">
        <f t="shared" si="239"/>
        <v>100</v>
      </c>
      <c r="G3836" s="2">
        <f t="shared" si="240"/>
        <v>89</v>
      </c>
    </row>
    <row r="3837" spans="1:7">
      <c r="A3837" s="2">
        <v>3835</v>
      </c>
      <c r="B3837" s="98">
        <f t="shared" si="237"/>
        <v>18.578213046469244</v>
      </c>
      <c r="C3837" s="98">
        <v>0.08</v>
      </c>
      <c r="D3837" s="2">
        <v>3835</v>
      </c>
      <c r="E3837" s="2">
        <f t="shared" si="238"/>
        <v>100</v>
      </c>
      <c r="F3837" s="2">
        <f t="shared" si="239"/>
        <v>100</v>
      </c>
      <c r="G3837" s="2">
        <f t="shared" si="240"/>
        <v>89</v>
      </c>
    </row>
    <row r="3838" spans="1:7">
      <c r="A3838" s="2">
        <v>3836</v>
      </c>
      <c r="B3838" s="98">
        <f t="shared" si="237"/>
        <v>18.580635080642427</v>
      </c>
      <c r="C3838" s="98">
        <v>0.08</v>
      </c>
      <c r="D3838" s="2">
        <v>3836</v>
      </c>
      <c r="E3838" s="2">
        <f t="shared" si="238"/>
        <v>100</v>
      </c>
      <c r="F3838" s="2">
        <f t="shared" si="239"/>
        <v>100</v>
      </c>
      <c r="G3838" s="2">
        <f t="shared" si="240"/>
        <v>89</v>
      </c>
    </row>
    <row r="3839" spans="1:7">
      <c r="A3839" s="2">
        <v>3837</v>
      </c>
      <c r="B3839" s="98">
        <f t="shared" si="237"/>
        <v>18.583056799138294</v>
      </c>
      <c r="C3839" s="98">
        <v>0.08</v>
      </c>
      <c r="D3839" s="2">
        <v>3837</v>
      </c>
      <c r="E3839" s="2">
        <f t="shared" si="238"/>
        <v>100</v>
      </c>
      <c r="F3839" s="2">
        <f t="shared" si="239"/>
        <v>100</v>
      </c>
      <c r="G3839" s="2">
        <f t="shared" si="240"/>
        <v>89</v>
      </c>
    </row>
    <row r="3840" spans="1:7">
      <c r="A3840" s="2">
        <v>3838</v>
      </c>
      <c r="B3840" s="98">
        <f t="shared" si="237"/>
        <v>18.585478202080246</v>
      </c>
      <c r="C3840" s="98">
        <v>0.08</v>
      </c>
      <c r="D3840" s="2">
        <v>3838</v>
      </c>
      <c r="E3840" s="2">
        <f t="shared" si="238"/>
        <v>100</v>
      </c>
      <c r="F3840" s="2">
        <f t="shared" si="239"/>
        <v>100</v>
      </c>
      <c r="G3840" s="2">
        <f t="shared" si="240"/>
        <v>89</v>
      </c>
    </row>
    <row r="3841" spans="1:7">
      <c r="A3841" s="2">
        <v>3839</v>
      </c>
      <c r="B3841" s="98">
        <f t="shared" si="237"/>
        <v>18.587899289591604</v>
      </c>
      <c r="C3841" s="98">
        <v>0.08</v>
      </c>
      <c r="D3841" s="2">
        <v>3839</v>
      </c>
      <c r="E3841" s="2">
        <f t="shared" si="238"/>
        <v>100</v>
      </c>
      <c r="F3841" s="2">
        <f t="shared" si="239"/>
        <v>100</v>
      </c>
      <c r="G3841" s="2">
        <f t="shared" si="240"/>
        <v>89</v>
      </c>
    </row>
    <row r="3842" spans="1:7">
      <c r="A3842" s="2">
        <v>3840</v>
      </c>
      <c r="B3842" s="98">
        <f t="shared" si="237"/>
        <v>18.590320061795602</v>
      </c>
      <c r="C3842" s="98">
        <v>0.08</v>
      </c>
      <c r="D3842" s="2">
        <v>3840</v>
      </c>
      <c r="E3842" s="2">
        <f t="shared" si="238"/>
        <v>100</v>
      </c>
      <c r="F3842" s="2">
        <f t="shared" si="239"/>
        <v>100</v>
      </c>
      <c r="G3842" s="2">
        <f t="shared" si="240"/>
        <v>89</v>
      </c>
    </row>
    <row r="3843" spans="1:7">
      <c r="A3843" s="2">
        <v>3841</v>
      </c>
      <c r="B3843" s="98">
        <f t="shared" ref="B3843:B3906" si="241">0.3*SQRT(A3843)</f>
        <v>18.5927405188154</v>
      </c>
      <c r="C3843" s="98">
        <v>0.08</v>
      </c>
      <c r="D3843" s="2">
        <v>3841</v>
      </c>
      <c r="E3843" s="2">
        <f t="shared" ref="E3843:E3906" si="242">IF(A3843&lt;0.4,15,IF(A3843&lt;3,20,IF(A3843&lt;15,25,IF(A3843&lt;43,32,IF(A3843&lt;100,40,IF(A3843&lt;450,50,IF(A3843&lt;1300,65,IF(A3843&lt;3500,80,IF(A3843&lt;12000,100)))))))))</f>
        <v>100</v>
      </c>
      <c r="F3843" s="2">
        <f t="shared" si="239"/>
        <v>100</v>
      </c>
      <c r="G3843" s="2">
        <f t="shared" si="240"/>
        <v>89</v>
      </c>
    </row>
    <row r="3844" spans="1:7">
      <c r="A3844" s="2">
        <v>3842</v>
      </c>
      <c r="B3844" s="98">
        <f t="shared" si="241"/>
        <v>18.595160660774081</v>
      </c>
      <c r="C3844" s="98">
        <v>0.08</v>
      </c>
      <c r="D3844" s="2">
        <v>3842</v>
      </c>
      <c r="E3844" s="2">
        <f t="shared" si="242"/>
        <v>100</v>
      </c>
      <c r="F3844" s="2">
        <f t="shared" ref="F3844:F3907" si="243">IF(G3844&lt;15,15,IF(G3844&lt;20,20,IF(G3844&lt;=25,25,IF(G3844&lt;=32,32,IF(G3844&lt;=40,40,IF(G3844&lt;=50,50,IF(G3844&lt;=65,65,IF(G3844&lt;=80,80,IF(G3844&lt;=100,100)))))))))</f>
        <v>100</v>
      </c>
      <c r="G3844" s="2">
        <f t="shared" si="240"/>
        <v>89</v>
      </c>
    </row>
    <row r="3845" spans="1:7">
      <c r="A3845" s="2">
        <v>3843</v>
      </c>
      <c r="B3845" s="98">
        <f t="shared" si="241"/>
        <v>18.597580487794641</v>
      </c>
      <c r="C3845" s="98">
        <v>0.08</v>
      </c>
      <c r="D3845" s="2">
        <v>3843</v>
      </c>
      <c r="E3845" s="2">
        <f t="shared" si="242"/>
        <v>100</v>
      </c>
      <c r="F3845" s="2">
        <f t="shared" si="243"/>
        <v>100</v>
      </c>
      <c r="G3845" s="2">
        <f t="shared" si="240"/>
        <v>89</v>
      </c>
    </row>
    <row r="3846" spans="1:7">
      <c r="A3846" s="2">
        <v>3844</v>
      </c>
      <c r="B3846" s="98">
        <f t="shared" si="241"/>
        <v>18.599999999999998</v>
      </c>
      <c r="C3846" s="98">
        <v>0.08</v>
      </c>
      <c r="D3846" s="2">
        <v>3844</v>
      </c>
      <c r="E3846" s="2">
        <f t="shared" si="242"/>
        <v>100</v>
      </c>
      <c r="F3846" s="2">
        <f t="shared" si="243"/>
        <v>100</v>
      </c>
      <c r="G3846" s="2">
        <f t="shared" si="240"/>
        <v>89</v>
      </c>
    </row>
    <row r="3847" spans="1:7">
      <c r="A3847" s="2">
        <v>3845</v>
      </c>
      <c r="B3847" s="98">
        <f t="shared" si="241"/>
        <v>18.602419197512994</v>
      </c>
      <c r="C3847" s="98">
        <v>0.08</v>
      </c>
      <c r="D3847" s="2">
        <v>3845</v>
      </c>
      <c r="E3847" s="2">
        <f t="shared" si="242"/>
        <v>100</v>
      </c>
      <c r="F3847" s="2">
        <f t="shared" si="243"/>
        <v>100</v>
      </c>
      <c r="G3847" s="2">
        <f t="shared" si="240"/>
        <v>89</v>
      </c>
    </row>
    <row r="3848" spans="1:7">
      <c r="A3848" s="2">
        <v>3846</v>
      </c>
      <c r="B3848" s="98">
        <f t="shared" si="241"/>
        <v>18.604838080456382</v>
      </c>
      <c r="C3848" s="98">
        <v>0.08</v>
      </c>
      <c r="D3848" s="2">
        <v>3846</v>
      </c>
      <c r="E3848" s="2">
        <f t="shared" si="242"/>
        <v>100</v>
      </c>
      <c r="F3848" s="2">
        <f t="shared" si="243"/>
        <v>100</v>
      </c>
      <c r="G3848" s="2">
        <f t="shared" si="240"/>
        <v>89</v>
      </c>
    </row>
    <row r="3849" spans="1:7">
      <c r="A3849" s="2">
        <v>3847</v>
      </c>
      <c r="B3849" s="98">
        <f t="shared" si="241"/>
        <v>18.607256648952848</v>
      </c>
      <c r="C3849" s="98">
        <v>0.08</v>
      </c>
      <c r="D3849" s="2">
        <v>3847</v>
      </c>
      <c r="E3849" s="2">
        <f t="shared" si="242"/>
        <v>100</v>
      </c>
      <c r="F3849" s="2">
        <f t="shared" si="243"/>
        <v>100</v>
      </c>
      <c r="G3849" s="2">
        <f t="shared" si="240"/>
        <v>89</v>
      </c>
    </row>
    <row r="3850" spans="1:7">
      <c r="A3850" s="2">
        <v>3848</v>
      </c>
      <c r="B3850" s="98">
        <f t="shared" si="241"/>
        <v>18.609674903124986</v>
      </c>
      <c r="C3850" s="98">
        <v>0.08</v>
      </c>
      <c r="D3850" s="2">
        <v>3848</v>
      </c>
      <c r="E3850" s="2">
        <f t="shared" si="242"/>
        <v>100</v>
      </c>
      <c r="F3850" s="2">
        <f t="shared" si="243"/>
        <v>100</v>
      </c>
      <c r="G3850" s="2">
        <f t="shared" si="240"/>
        <v>89</v>
      </c>
    </row>
    <row r="3851" spans="1:7">
      <c r="A3851" s="2">
        <v>3849</v>
      </c>
      <c r="B3851" s="98">
        <f t="shared" si="241"/>
        <v>18.612092843095319</v>
      </c>
      <c r="C3851" s="98">
        <v>0.08</v>
      </c>
      <c r="D3851" s="2">
        <v>3849</v>
      </c>
      <c r="E3851" s="2">
        <f t="shared" si="242"/>
        <v>100</v>
      </c>
      <c r="F3851" s="2">
        <f t="shared" si="243"/>
        <v>100</v>
      </c>
      <c r="G3851" s="2">
        <f t="shared" si="240"/>
        <v>89</v>
      </c>
    </row>
    <row r="3852" spans="1:7">
      <c r="A3852" s="2">
        <v>3850</v>
      </c>
      <c r="B3852" s="98">
        <f t="shared" si="241"/>
        <v>18.614510468986285</v>
      </c>
      <c r="C3852" s="98">
        <v>0.08</v>
      </c>
      <c r="D3852" s="2">
        <v>3850</v>
      </c>
      <c r="E3852" s="2">
        <f t="shared" si="242"/>
        <v>100</v>
      </c>
      <c r="F3852" s="2">
        <f t="shared" si="243"/>
        <v>100</v>
      </c>
      <c r="G3852" s="2">
        <f t="shared" si="240"/>
        <v>89</v>
      </c>
    </row>
    <row r="3853" spans="1:7">
      <c r="A3853" s="2">
        <v>3851</v>
      </c>
      <c r="B3853" s="98">
        <f t="shared" si="241"/>
        <v>18.616927780920243</v>
      </c>
      <c r="C3853" s="98">
        <v>0.08</v>
      </c>
      <c r="D3853" s="2">
        <v>3851</v>
      </c>
      <c r="E3853" s="2">
        <f t="shared" si="242"/>
        <v>100</v>
      </c>
      <c r="F3853" s="2">
        <f t="shared" si="243"/>
        <v>100</v>
      </c>
      <c r="G3853" s="2">
        <f t="shared" si="240"/>
        <v>89</v>
      </c>
    </row>
    <row r="3854" spans="1:7">
      <c r="A3854" s="2">
        <v>3852</v>
      </c>
      <c r="B3854" s="98">
        <f t="shared" si="241"/>
        <v>18.619344779019478</v>
      </c>
      <c r="C3854" s="98">
        <v>0.08</v>
      </c>
      <c r="D3854" s="2">
        <v>3852</v>
      </c>
      <c r="E3854" s="2">
        <f t="shared" si="242"/>
        <v>100</v>
      </c>
      <c r="F3854" s="2">
        <f t="shared" si="243"/>
        <v>100</v>
      </c>
      <c r="G3854" s="2">
        <f t="shared" si="240"/>
        <v>89</v>
      </c>
    </row>
    <row r="3855" spans="1:7">
      <c r="A3855" s="2">
        <v>3853</v>
      </c>
      <c r="B3855" s="98">
        <f t="shared" si="241"/>
        <v>18.621761463406195</v>
      </c>
      <c r="C3855" s="98">
        <v>0.08</v>
      </c>
      <c r="D3855" s="2">
        <v>3853</v>
      </c>
      <c r="E3855" s="2">
        <f t="shared" si="242"/>
        <v>100</v>
      </c>
      <c r="F3855" s="2">
        <f t="shared" si="243"/>
        <v>100</v>
      </c>
      <c r="G3855" s="2">
        <f t="shared" si="240"/>
        <v>90</v>
      </c>
    </row>
    <row r="3856" spans="1:7">
      <c r="A3856" s="2">
        <v>3854</v>
      </c>
      <c r="B3856" s="98">
        <f t="shared" si="241"/>
        <v>18.624177834202506</v>
      </c>
      <c r="C3856" s="98">
        <v>0.08</v>
      </c>
      <c r="D3856" s="2">
        <v>3854</v>
      </c>
      <c r="E3856" s="2">
        <f t="shared" si="242"/>
        <v>100</v>
      </c>
      <c r="F3856" s="2">
        <f t="shared" si="243"/>
        <v>100</v>
      </c>
      <c r="G3856" s="2">
        <f t="shared" si="240"/>
        <v>90</v>
      </c>
    </row>
    <row r="3857" spans="1:7">
      <c r="A3857" s="2">
        <v>3855</v>
      </c>
      <c r="B3857" s="98">
        <f t="shared" si="241"/>
        <v>18.626593891530465</v>
      </c>
      <c r="C3857" s="98">
        <v>0.08</v>
      </c>
      <c r="D3857" s="2">
        <v>3855</v>
      </c>
      <c r="E3857" s="2">
        <f t="shared" si="242"/>
        <v>100</v>
      </c>
      <c r="F3857" s="2">
        <f t="shared" si="243"/>
        <v>100</v>
      </c>
      <c r="G3857" s="2">
        <f t="shared" si="240"/>
        <v>90</v>
      </c>
    </row>
    <row r="3858" spans="1:7">
      <c r="A3858" s="2">
        <v>3856</v>
      </c>
      <c r="B3858" s="98">
        <f t="shared" si="241"/>
        <v>18.629009635512027</v>
      </c>
      <c r="C3858" s="98">
        <v>0.08</v>
      </c>
      <c r="D3858" s="2">
        <v>3856</v>
      </c>
      <c r="E3858" s="2">
        <f t="shared" si="242"/>
        <v>100</v>
      </c>
      <c r="F3858" s="2">
        <f t="shared" si="243"/>
        <v>100</v>
      </c>
      <c r="G3858" s="2">
        <f t="shared" si="240"/>
        <v>90</v>
      </c>
    </row>
    <row r="3859" spans="1:7">
      <c r="A3859" s="2">
        <v>3857</v>
      </c>
      <c r="B3859" s="98">
        <f t="shared" si="241"/>
        <v>18.631425066269085</v>
      </c>
      <c r="C3859" s="98">
        <v>0.08</v>
      </c>
      <c r="D3859" s="2">
        <v>3857</v>
      </c>
      <c r="E3859" s="2">
        <f t="shared" si="242"/>
        <v>100</v>
      </c>
      <c r="F3859" s="2">
        <f t="shared" si="243"/>
        <v>100</v>
      </c>
      <c r="G3859" s="2">
        <f t="shared" si="240"/>
        <v>90</v>
      </c>
    </row>
    <row r="3860" spans="1:7">
      <c r="A3860" s="2">
        <v>3858</v>
      </c>
      <c r="B3860" s="98">
        <f t="shared" si="241"/>
        <v>18.633840183923439</v>
      </c>
      <c r="C3860" s="98">
        <v>0.08</v>
      </c>
      <c r="D3860" s="2">
        <v>3858</v>
      </c>
      <c r="E3860" s="2">
        <f t="shared" si="242"/>
        <v>100</v>
      </c>
      <c r="F3860" s="2">
        <f t="shared" si="243"/>
        <v>100</v>
      </c>
      <c r="G3860" s="2">
        <f t="shared" si="240"/>
        <v>90</v>
      </c>
    </row>
    <row r="3861" spans="1:7">
      <c r="A3861" s="2">
        <v>3859</v>
      </c>
      <c r="B3861" s="98">
        <f t="shared" si="241"/>
        <v>18.636254988596825</v>
      </c>
      <c r="C3861" s="98">
        <v>0.08</v>
      </c>
      <c r="D3861" s="2">
        <v>3859</v>
      </c>
      <c r="E3861" s="2">
        <f t="shared" si="242"/>
        <v>100</v>
      </c>
      <c r="F3861" s="2">
        <f t="shared" si="243"/>
        <v>100</v>
      </c>
      <c r="G3861" s="2">
        <f t="shared" si="240"/>
        <v>90</v>
      </c>
    </row>
    <row r="3862" spans="1:7">
      <c r="A3862" s="2">
        <v>3860</v>
      </c>
      <c r="B3862" s="98">
        <f t="shared" si="241"/>
        <v>18.638669480410879</v>
      </c>
      <c r="C3862" s="98">
        <v>0.08</v>
      </c>
      <c r="D3862" s="2">
        <v>3860</v>
      </c>
      <c r="E3862" s="2">
        <f t="shared" si="242"/>
        <v>100</v>
      </c>
      <c r="F3862" s="2">
        <f t="shared" si="243"/>
        <v>100</v>
      </c>
      <c r="G3862" s="2">
        <f t="shared" si="240"/>
        <v>90</v>
      </c>
    </row>
    <row r="3863" spans="1:7">
      <c r="A3863" s="2">
        <v>3861</v>
      </c>
      <c r="B3863" s="98">
        <f t="shared" si="241"/>
        <v>18.64108365948718</v>
      </c>
      <c r="C3863" s="98">
        <v>0.08</v>
      </c>
      <c r="D3863" s="2">
        <v>3861</v>
      </c>
      <c r="E3863" s="2">
        <f t="shared" si="242"/>
        <v>100</v>
      </c>
      <c r="F3863" s="2">
        <f t="shared" si="243"/>
        <v>100</v>
      </c>
      <c r="G3863" s="2">
        <f t="shared" si="240"/>
        <v>90</v>
      </c>
    </row>
    <row r="3864" spans="1:7">
      <c r="A3864" s="2">
        <v>3862</v>
      </c>
      <c r="B3864" s="98">
        <f t="shared" si="241"/>
        <v>18.643497525947218</v>
      </c>
      <c r="C3864" s="98">
        <v>0.08</v>
      </c>
      <c r="D3864" s="2">
        <v>3862</v>
      </c>
      <c r="E3864" s="2">
        <f t="shared" si="242"/>
        <v>100</v>
      </c>
      <c r="F3864" s="2">
        <f t="shared" si="243"/>
        <v>100</v>
      </c>
      <c r="G3864" s="2">
        <f t="shared" si="240"/>
        <v>90</v>
      </c>
    </row>
    <row r="3865" spans="1:7">
      <c r="A3865" s="2">
        <v>3863</v>
      </c>
      <c r="B3865" s="98">
        <f t="shared" si="241"/>
        <v>18.645911079912398</v>
      </c>
      <c r="C3865" s="98">
        <v>0.08</v>
      </c>
      <c r="D3865" s="2">
        <v>3863</v>
      </c>
      <c r="E3865" s="2">
        <f t="shared" si="242"/>
        <v>100</v>
      </c>
      <c r="F3865" s="2">
        <f t="shared" si="243"/>
        <v>100</v>
      </c>
      <c r="G3865" s="2">
        <f t="shared" si="240"/>
        <v>90</v>
      </c>
    </row>
    <row r="3866" spans="1:7">
      <c r="A3866" s="2">
        <v>3864</v>
      </c>
      <c r="B3866" s="98">
        <f t="shared" si="241"/>
        <v>18.648324321504063</v>
      </c>
      <c r="C3866" s="98">
        <v>0.08</v>
      </c>
      <c r="D3866" s="2">
        <v>3864</v>
      </c>
      <c r="E3866" s="2">
        <f t="shared" si="242"/>
        <v>100</v>
      </c>
      <c r="F3866" s="2">
        <f t="shared" si="243"/>
        <v>100</v>
      </c>
      <c r="G3866" s="2">
        <f t="shared" si="240"/>
        <v>90</v>
      </c>
    </row>
    <row r="3867" spans="1:7">
      <c r="A3867" s="2">
        <v>3865</v>
      </c>
      <c r="B3867" s="98">
        <f t="shared" si="241"/>
        <v>18.650737250843463</v>
      </c>
      <c r="C3867" s="98">
        <v>0.08</v>
      </c>
      <c r="D3867" s="2">
        <v>3865</v>
      </c>
      <c r="E3867" s="2">
        <f t="shared" si="242"/>
        <v>100</v>
      </c>
      <c r="F3867" s="2">
        <f t="shared" si="243"/>
        <v>100</v>
      </c>
      <c r="G3867" s="2">
        <f t="shared" si="240"/>
        <v>90</v>
      </c>
    </row>
    <row r="3868" spans="1:7">
      <c r="A3868" s="2">
        <v>3866</v>
      </c>
      <c r="B3868" s="98">
        <f t="shared" si="241"/>
        <v>18.653149868051777</v>
      </c>
      <c r="C3868" s="98">
        <v>0.08</v>
      </c>
      <c r="D3868" s="2">
        <v>3866</v>
      </c>
      <c r="E3868" s="2">
        <f t="shared" si="242"/>
        <v>100</v>
      </c>
      <c r="F3868" s="2">
        <f t="shared" si="243"/>
        <v>100</v>
      </c>
      <c r="G3868" s="2">
        <f t="shared" si="240"/>
        <v>90</v>
      </c>
    </row>
    <row r="3869" spans="1:7">
      <c r="A3869" s="2">
        <v>3867</v>
      </c>
      <c r="B3869" s="98">
        <f t="shared" si="241"/>
        <v>18.6555621732501</v>
      </c>
      <c r="C3869" s="98">
        <v>0.08</v>
      </c>
      <c r="D3869" s="2">
        <v>3867</v>
      </c>
      <c r="E3869" s="2">
        <f t="shared" si="242"/>
        <v>100</v>
      </c>
      <c r="F3869" s="2">
        <f t="shared" si="243"/>
        <v>100</v>
      </c>
      <c r="G3869" s="2">
        <f t="shared" si="240"/>
        <v>90</v>
      </c>
    </row>
    <row r="3870" spans="1:7">
      <c r="A3870" s="2">
        <v>3868</v>
      </c>
      <c r="B3870" s="98">
        <f t="shared" si="241"/>
        <v>18.657974166559455</v>
      </c>
      <c r="C3870" s="98">
        <v>0.08</v>
      </c>
      <c r="D3870" s="2">
        <v>3868</v>
      </c>
      <c r="E3870" s="2">
        <f t="shared" si="242"/>
        <v>100</v>
      </c>
      <c r="F3870" s="2">
        <f t="shared" si="243"/>
        <v>100</v>
      </c>
      <c r="G3870" s="2">
        <f t="shared" si="240"/>
        <v>90</v>
      </c>
    </row>
    <row r="3871" spans="1:7">
      <c r="A3871" s="2">
        <v>3869</v>
      </c>
      <c r="B3871" s="98">
        <f t="shared" si="241"/>
        <v>18.660385848100784</v>
      </c>
      <c r="C3871" s="98">
        <v>0.08</v>
      </c>
      <c r="D3871" s="2">
        <v>3869</v>
      </c>
      <c r="E3871" s="2">
        <f t="shared" si="242"/>
        <v>100</v>
      </c>
      <c r="F3871" s="2">
        <f t="shared" si="243"/>
        <v>100</v>
      </c>
      <c r="G3871" s="2">
        <f t="shared" si="240"/>
        <v>90</v>
      </c>
    </row>
    <row r="3872" spans="1:7">
      <c r="A3872" s="2">
        <v>3870</v>
      </c>
      <c r="B3872" s="98">
        <f t="shared" si="241"/>
        <v>18.662797217994946</v>
      </c>
      <c r="C3872" s="98">
        <v>0.08</v>
      </c>
      <c r="D3872" s="2">
        <v>3870</v>
      </c>
      <c r="E3872" s="2">
        <f t="shared" si="242"/>
        <v>100</v>
      </c>
      <c r="F3872" s="2">
        <f t="shared" si="243"/>
        <v>100</v>
      </c>
      <c r="G3872" s="2">
        <f t="shared" si="240"/>
        <v>90</v>
      </c>
    </row>
    <row r="3873" spans="1:7">
      <c r="A3873" s="2">
        <v>3871</v>
      </c>
      <c r="B3873" s="98">
        <f t="shared" si="241"/>
        <v>18.665208276362737</v>
      </c>
      <c r="C3873" s="98">
        <v>0.08</v>
      </c>
      <c r="D3873" s="2">
        <v>3871</v>
      </c>
      <c r="E3873" s="2">
        <f t="shared" si="242"/>
        <v>100</v>
      </c>
      <c r="F3873" s="2">
        <f t="shared" si="243"/>
        <v>100</v>
      </c>
      <c r="G3873" s="2">
        <f t="shared" si="240"/>
        <v>90</v>
      </c>
    </row>
    <row r="3874" spans="1:7">
      <c r="A3874" s="2">
        <v>3872</v>
      </c>
      <c r="B3874" s="98">
        <f t="shared" si="241"/>
        <v>18.667619023324853</v>
      </c>
      <c r="C3874" s="98">
        <v>0.08</v>
      </c>
      <c r="D3874" s="2">
        <v>3872</v>
      </c>
      <c r="E3874" s="2">
        <f t="shared" si="242"/>
        <v>100</v>
      </c>
      <c r="F3874" s="2">
        <f t="shared" si="243"/>
        <v>100</v>
      </c>
      <c r="G3874" s="2">
        <f t="shared" si="240"/>
        <v>90</v>
      </c>
    </row>
    <row r="3875" spans="1:7">
      <c r="A3875" s="2">
        <v>3873</v>
      </c>
      <c r="B3875" s="98">
        <f t="shared" si="241"/>
        <v>18.670029459001931</v>
      </c>
      <c r="C3875" s="98">
        <v>0.08</v>
      </c>
      <c r="D3875" s="2">
        <v>3873</v>
      </c>
      <c r="E3875" s="2">
        <f t="shared" si="242"/>
        <v>100</v>
      </c>
      <c r="F3875" s="2">
        <f t="shared" si="243"/>
        <v>100</v>
      </c>
      <c r="G3875" s="2">
        <f t="shared" si="240"/>
        <v>90</v>
      </c>
    </row>
    <row r="3876" spans="1:7">
      <c r="A3876" s="2">
        <v>3874</v>
      </c>
      <c r="B3876" s="98">
        <f t="shared" si="241"/>
        <v>18.672439583514521</v>
      </c>
      <c r="C3876" s="98">
        <v>0.08</v>
      </c>
      <c r="D3876" s="2">
        <v>3874</v>
      </c>
      <c r="E3876" s="2">
        <f t="shared" si="242"/>
        <v>100</v>
      </c>
      <c r="F3876" s="2">
        <f t="shared" si="243"/>
        <v>100</v>
      </c>
      <c r="G3876" s="2">
        <f t="shared" si="240"/>
        <v>90</v>
      </c>
    </row>
    <row r="3877" spans="1:7">
      <c r="A3877" s="2">
        <v>3875</v>
      </c>
      <c r="B3877" s="98">
        <f t="shared" si="241"/>
        <v>18.674849396983099</v>
      </c>
      <c r="C3877" s="98">
        <v>0.08</v>
      </c>
      <c r="D3877" s="2">
        <v>3875</v>
      </c>
      <c r="E3877" s="2">
        <f t="shared" si="242"/>
        <v>100</v>
      </c>
      <c r="F3877" s="2">
        <f t="shared" si="243"/>
        <v>100</v>
      </c>
      <c r="G3877" s="2">
        <f t="shared" si="240"/>
        <v>90</v>
      </c>
    </row>
    <row r="3878" spans="1:7">
      <c r="A3878" s="2">
        <v>3876</v>
      </c>
      <c r="B3878" s="98">
        <f t="shared" si="241"/>
        <v>18.677258899528056</v>
      </c>
      <c r="C3878" s="98">
        <v>0.08</v>
      </c>
      <c r="D3878" s="2">
        <v>3876</v>
      </c>
      <c r="E3878" s="2">
        <f t="shared" si="242"/>
        <v>100</v>
      </c>
      <c r="F3878" s="2">
        <f t="shared" si="243"/>
        <v>100</v>
      </c>
      <c r="G3878" s="2">
        <f t="shared" si="240"/>
        <v>90</v>
      </c>
    </row>
    <row r="3879" spans="1:7">
      <c r="A3879" s="2">
        <v>3877</v>
      </c>
      <c r="B3879" s="98">
        <f t="shared" si="241"/>
        <v>18.679668091269715</v>
      </c>
      <c r="C3879" s="98">
        <v>0.08</v>
      </c>
      <c r="D3879" s="2">
        <v>3877</v>
      </c>
      <c r="E3879" s="2">
        <f t="shared" si="242"/>
        <v>100</v>
      </c>
      <c r="F3879" s="2">
        <f t="shared" si="243"/>
        <v>100</v>
      </c>
      <c r="G3879" s="2">
        <f t="shared" si="240"/>
        <v>90</v>
      </c>
    </row>
    <row r="3880" spans="1:7">
      <c r="A3880" s="2">
        <v>3878</v>
      </c>
      <c r="B3880" s="98">
        <f t="shared" si="241"/>
        <v>18.682076972328318</v>
      </c>
      <c r="C3880" s="98">
        <v>0.08</v>
      </c>
      <c r="D3880" s="2">
        <v>3878</v>
      </c>
      <c r="E3880" s="2">
        <f t="shared" si="242"/>
        <v>100</v>
      </c>
      <c r="F3880" s="2">
        <f t="shared" si="243"/>
        <v>100</v>
      </c>
      <c r="G3880" s="2">
        <f t="shared" si="240"/>
        <v>90</v>
      </c>
    </row>
    <row r="3881" spans="1:7">
      <c r="A3881" s="2">
        <v>3879</v>
      </c>
      <c r="B3881" s="98">
        <f t="shared" si="241"/>
        <v>18.684485542824024</v>
      </c>
      <c r="C3881" s="98">
        <v>0.08</v>
      </c>
      <c r="D3881" s="2">
        <v>3879</v>
      </c>
      <c r="E3881" s="2">
        <f t="shared" si="242"/>
        <v>100</v>
      </c>
      <c r="F3881" s="2">
        <f t="shared" si="243"/>
        <v>100</v>
      </c>
      <c r="G3881" s="2">
        <f t="shared" si="240"/>
        <v>90</v>
      </c>
    </row>
    <row r="3882" spans="1:7">
      <c r="A3882" s="2">
        <v>3880</v>
      </c>
      <c r="B3882" s="98">
        <f t="shared" si="241"/>
        <v>18.686893802876924</v>
      </c>
      <c r="C3882" s="98">
        <v>0.08</v>
      </c>
      <c r="D3882" s="2">
        <v>3880</v>
      </c>
      <c r="E3882" s="2">
        <f t="shared" si="242"/>
        <v>100</v>
      </c>
      <c r="F3882" s="2">
        <f t="shared" si="243"/>
        <v>100</v>
      </c>
      <c r="G3882" s="2">
        <f t="shared" si="240"/>
        <v>90</v>
      </c>
    </row>
    <row r="3883" spans="1:7">
      <c r="A3883" s="2">
        <v>3881</v>
      </c>
      <c r="B3883" s="98">
        <f t="shared" si="241"/>
        <v>18.689301752607026</v>
      </c>
      <c r="C3883" s="98">
        <v>0.08</v>
      </c>
      <c r="D3883" s="2">
        <v>3881</v>
      </c>
      <c r="E3883" s="2">
        <f t="shared" si="242"/>
        <v>100</v>
      </c>
      <c r="F3883" s="2">
        <f t="shared" si="243"/>
        <v>100</v>
      </c>
      <c r="G3883" s="2">
        <f t="shared" ref="G3883:G3946" si="244">ROUNDUP(1000*((B3883/1000)/(55.934*C3883^0.571))^(1/2.714),0)</f>
        <v>90</v>
      </c>
    </row>
    <row r="3884" spans="1:7">
      <c r="A3884" s="2">
        <v>3882</v>
      </c>
      <c r="B3884" s="98">
        <f t="shared" si="241"/>
        <v>18.691709392134257</v>
      </c>
      <c r="C3884" s="98">
        <v>0.08</v>
      </c>
      <c r="D3884" s="2">
        <v>3882</v>
      </c>
      <c r="E3884" s="2">
        <f t="shared" si="242"/>
        <v>100</v>
      </c>
      <c r="F3884" s="2">
        <f t="shared" si="243"/>
        <v>100</v>
      </c>
      <c r="G3884" s="2">
        <f t="shared" si="244"/>
        <v>90</v>
      </c>
    </row>
    <row r="3885" spans="1:7">
      <c r="A3885" s="2">
        <v>3883</v>
      </c>
      <c r="B3885" s="98">
        <f t="shared" si="241"/>
        <v>18.694116721578474</v>
      </c>
      <c r="C3885" s="98">
        <v>0.08</v>
      </c>
      <c r="D3885" s="2">
        <v>3883</v>
      </c>
      <c r="E3885" s="2">
        <f t="shared" si="242"/>
        <v>100</v>
      </c>
      <c r="F3885" s="2">
        <f t="shared" si="243"/>
        <v>100</v>
      </c>
      <c r="G3885" s="2">
        <f t="shared" si="244"/>
        <v>90</v>
      </c>
    </row>
    <row r="3886" spans="1:7">
      <c r="A3886" s="2">
        <v>3884</v>
      </c>
      <c r="B3886" s="98">
        <f t="shared" si="241"/>
        <v>18.696523741059458</v>
      </c>
      <c r="C3886" s="98">
        <v>0.08</v>
      </c>
      <c r="D3886" s="2">
        <v>3884</v>
      </c>
      <c r="E3886" s="2">
        <f t="shared" si="242"/>
        <v>100</v>
      </c>
      <c r="F3886" s="2">
        <f t="shared" si="243"/>
        <v>100</v>
      </c>
      <c r="G3886" s="2">
        <f t="shared" si="244"/>
        <v>90</v>
      </c>
    </row>
    <row r="3887" spans="1:7">
      <c r="A3887" s="2">
        <v>3885</v>
      </c>
      <c r="B3887" s="98">
        <f t="shared" si="241"/>
        <v>18.698930450696906</v>
      </c>
      <c r="C3887" s="98">
        <v>0.08</v>
      </c>
      <c r="D3887" s="2">
        <v>3885</v>
      </c>
      <c r="E3887" s="2">
        <f t="shared" si="242"/>
        <v>100</v>
      </c>
      <c r="F3887" s="2">
        <f t="shared" si="243"/>
        <v>100</v>
      </c>
      <c r="G3887" s="2">
        <f t="shared" si="244"/>
        <v>90</v>
      </c>
    </row>
    <row r="3888" spans="1:7">
      <c r="A3888" s="2">
        <v>3886</v>
      </c>
      <c r="B3888" s="98">
        <f t="shared" si="241"/>
        <v>18.701336850610438</v>
      </c>
      <c r="C3888" s="98">
        <v>0.08</v>
      </c>
      <c r="D3888" s="2">
        <v>3886</v>
      </c>
      <c r="E3888" s="2">
        <f t="shared" si="242"/>
        <v>100</v>
      </c>
      <c r="F3888" s="2">
        <f t="shared" si="243"/>
        <v>100</v>
      </c>
      <c r="G3888" s="2">
        <f t="shared" si="244"/>
        <v>90</v>
      </c>
    </row>
    <row r="3889" spans="1:7">
      <c r="A3889" s="2">
        <v>3887</v>
      </c>
      <c r="B3889" s="98">
        <f t="shared" si="241"/>
        <v>18.703742940919607</v>
      </c>
      <c r="C3889" s="98">
        <v>0.08</v>
      </c>
      <c r="D3889" s="2">
        <v>3887</v>
      </c>
      <c r="E3889" s="2">
        <f t="shared" si="242"/>
        <v>100</v>
      </c>
      <c r="F3889" s="2">
        <f t="shared" si="243"/>
        <v>100</v>
      </c>
      <c r="G3889" s="2">
        <f t="shared" si="244"/>
        <v>90</v>
      </c>
    </row>
    <row r="3890" spans="1:7">
      <c r="A3890" s="2">
        <v>3888</v>
      </c>
      <c r="B3890" s="98">
        <f t="shared" si="241"/>
        <v>18.706148721743876</v>
      </c>
      <c r="C3890" s="98">
        <v>0.08</v>
      </c>
      <c r="D3890" s="2">
        <v>3888</v>
      </c>
      <c r="E3890" s="2">
        <f t="shared" si="242"/>
        <v>100</v>
      </c>
      <c r="F3890" s="2">
        <f t="shared" si="243"/>
        <v>100</v>
      </c>
      <c r="G3890" s="2">
        <f t="shared" si="244"/>
        <v>90</v>
      </c>
    </row>
    <row r="3891" spans="1:7">
      <c r="A3891" s="2">
        <v>3889</v>
      </c>
      <c r="B3891" s="98">
        <f t="shared" si="241"/>
        <v>18.708554193202637</v>
      </c>
      <c r="C3891" s="98">
        <v>0.08</v>
      </c>
      <c r="D3891" s="2">
        <v>3889</v>
      </c>
      <c r="E3891" s="2">
        <f t="shared" si="242"/>
        <v>100</v>
      </c>
      <c r="F3891" s="2">
        <f t="shared" si="243"/>
        <v>100</v>
      </c>
      <c r="G3891" s="2">
        <f t="shared" si="244"/>
        <v>90</v>
      </c>
    </row>
    <row r="3892" spans="1:7">
      <c r="A3892" s="2">
        <v>3890</v>
      </c>
      <c r="B3892" s="98">
        <f t="shared" si="241"/>
        <v>18.710959355415209</v>
      </c>
      <c r="C3892" s="98">
        <v>0.08</v>
      </c>
      <c r="D3892" s="2">
        <v>3890</v>
      </c>
      <c r="E3892" s="2">
        <f t="shared" si="242"/>
        <v>100</v>
      </c>
      <c r="F3892" s="2">
        <f t="shared" si="243"/>
        <v>100</v>
      </c>
      <c r="G3892" s="2">
        <f t="shared" si="244"/>
        <v>90</v>
      </c>
    </row>
    <row r="3893" spans="1:7">
      <c r="A3893" s="2">
        <v>3891</v>
      </c>
      <c r="B3893" s="98">
        <f t="shared" si="241"/>
        <v>18.713364208500831</v>
      </c>
      <c r="C3893" s="98">
        <v>0.08</v>
      </c>
      <c r="D3893" s="2">
        <v>3891</v>
      </c>
      <c r="E3893" s="2">
        <f t="shared" si="242"/>
        <v>100</v>
      </c>
      <c r="F3893" s="2">
        <f t="shared" si="243"/>
        <v>100</v>
      </c>
      <c r="G3893" s="2">
        <f t="shared" si="244"/>
        <v>90</v>
      </c>
    </row>
    <row r="3894" spans="1:7">
      <c r="A3894" s="2">
        <v>3892</v>
      </c>
      <c r="B3894" s="98">
        <f t="shared" si="241"/>
        <v>18.715768752578665</v>
      </c>
      <c r="C3894" s="98">
        <v>0.08</v>
      </c>
      <c r="D3894" s="2">
        <v>3892</v>
      </c>
      <c r="E3894" s="2">
        <f t="shared" si="242"/>
        <v>100</v>
      </c>
      <c r="F3894" s="2">
        <f t="shared" si="243"/>
        <v>100</v>
      </c>
      <c r="G3894" s="2">
        <f t="shared" si="244"/>
        <v>90</v>
      </c>
    </row>
    <row r="3895" spans="1:7">
      <c r="A3895" s="2">
        <v>3893</v>
      </c>
      <c r="B3895" s="98">
        <f t="shared" si="241"/>
        <v>18.718172987767794</v>
      </c>
      <c r="C3895" s="98">
        <v>0.08</v>
      </c>
      <c r="D3895" s="2">
        <v>3893</v>
      </c>
      <c r="E3895" s="2">
        <f t="shared" si="242"/>
        <v>100</v>
      </c>
      <c r="F3895" s="2">
        <f t="shared" si="243"/>
        <v>100</v>
      </c>
      <c r="G3895" s="2">
        <f t="shared" si="244"/>
        <v>90</v>
      </c>
    </row>
    <row r="3896" spans="1:7">
      <c r="A3896" s="2">
        <v>3894</v>
      </c>
      <c r="B3896" s="98">
        <f t="shared" si="241"/>
        <v>18.720576914187234</v>
      </c>
      <c r="C3896" s="98">
        <v>0.08</v>
      </c>
      <c r="D3896" s="2">
        <v>3894</v>
      </c>
      <c r="E3896" s="2">
        <f t="shared" si="242"/>
        <v>100</v>
      </c>
      <c r="F3896" s="2">
        <f t="shared" si="243"/>
        <v>100</v>
      </c>
      <c r="G3896" s="2">
        <f t="shared" si="244"/>
        <v>90</v>
      </c>
    </row>
    <row r="3897" spans="1:7">
      <c r="A3897" s="2">
        <v>3895</v>
      </c>
      <c r="B3897" s="98">
        <f t="shared" si="241"/>
        <v>18.722980531955908</v>
      </c>
      <c r="C3897" s="98">
        <v>0.08</v>
      </c>
      <c r="D3897" s="2">
        <v>3895</v>
      </c>
      <c r="E3897" s="2">
        <f t="shared" si="242"/>
        <v>100</v>
      </c>
      <c r="F3897" s="2">
        <f t="shared" si="243"/>
        <v>100</v>
      </c>
      <c r="G3897" s="2">
        <f t="shared" si="244"/>
        <v>90</v>
      </c>
    </row>
    <row r="3898" spans="1:7">
      <c r="A3898" s="2">
        <v>3896</v>
      </c>
      <c r="B3898" s="98">
        <f t="shared" si="241"/>
        <v>18.725383841192681</v>
      </c>
      <c r="C3898" s="98">
        <v>0.08</v>
      </c>
      <c r="D3898" s="2">
        <v>3896</v>
      </c>
      <c r="E3898" s="2">
        <f t="shared" si="242"/>
        <v>100</v>
      </c>
      <c r="F3898" s="2">
        <f t="shared" si="243"/>
        <v>100</v>
      </c>
      <c r="G3898" s="2">
        <f t="shared" si="244"/>
        <v>90</v>
      </c>
    </row>
    <row r="3899" spans="1:7">
      <c r="A3899" s="2">
        <v>3897</v>
      </c>
      <c r="B3899" s="98">
        <f t="shared" si="241"/>
        <v>18.727786842016329</v>
      </c>
      <c r="C3899" s="98">
        <v>0.08</v>
      </c>
      <c r="D3899" s="2">
        <v>3897</v>
      </c>
      <c r="E3899" s="2">
        <f t="shared" si="242"/>
        <v>100</v>
      </c>
      <c r="F3899" s="2">
        <f t="shared" si="243"/>
        <v>100</v>
      </c>
      <c r="G3899" s="2">
        <f t="shared" si="244"/>
        <v>90</v>
      </c>
    </row>
    <row r="3900" spans="1:7">
      <c r="A3900" s="2">
        <v>3898</v>
      </c>
      <c r="B3900" s="98">
        <f t="shared" si="241"/>
        <v>18.730189534545559</v>
      </c>
      <c r="C3900" s="98">
        <v>0.08</v>
      </c>
      <c r="D3900" s="2">
        <v>3898</v>
      </c>
      <c r="E3900" s="2">
        <f t="shared" si="242"/>
        <v>100</v>
      </c>
      <c r="F3900" s="2">
        <f t="shared" si="243"/>
        <v>100</v>
      </c>
      <c r="G3900" s="2">
        <f t="shared" si="244"/>
        <v>90</v>
      </c>
    </row>
    <row r="3901" spans="1:7">
      <c r="A3901" s="2">
        <v>3899</v>
      </c>
      <c r="B3901" s="98">
        <f t="shared" si="241"/>
        <v>18.732591918898997</v>
      </c>
      <c r="C3901" s="98">
        <v>0.08</v>
      </c>
      <c r="D3901" s="2">
        <v>3899</v>
      </c>
      <c r="E3901" s="2">
        <f t="shared" si="242"/>
        <v>100</v>
      </c>
      <c r="F3901" s="2">
        <f t="shared" si="243"/>
        <v>100</v>
      </c>
      <c r="G3901" s="2">
        <f t="shared" si="244"/>
        <v>90</v>
      </c>
    </row>
    <row r="3902" spans="1:7">
      <c r="A3902" s="2">
        <v>3900</v>
      </c>
      <c r="B3902" s="98">
        <f t="shared" si="241"/>
        <v>18.734993995195193</v>
      </c>
      <c r="C3902" s="98">
        <v>0.08</v>
      </c>
      <c r="D3902" s="2">
        <v>3900</v>
      </c>
      <c r="E3902" s="2">
        <f t="shared" si="242"/>
        <v>100</v>
      </c>
      <c r="F3902" s="2">
        <f t="shared" si="243"/>
        <v>100</v>
      </c>
      <c r="G3902" s="2">
        <f t="shared" si="244"/>
        <v>90</v>
      </c>
    </row>
    <row r="3903" spans="1:7">
      <c r="A3903" s="2">
        <v>3901</v>
      </c>
      <c r="B3903" s="98">
        <f t="shared" si="241"/>
        <v>18.73739576355263</v>
      </c>
      <c r="C3903" s="98">
        <v>0.08</v>
      </c>
      <c r="D3903" s="2">
        <v>3901</v>
      </c>
      <c r="E3903" s="2">
        <f t="shared" si="242"/>
        <v>100</v>
      </c>
      <c r="F3903" s="2">
        <f t="shared" si="243"/>
        <v>100</v>
      </c>
      <c r="G3903" s="2">
        <f t="shared" si="244"/>
        <v>90</v>
      </c>
    </row>
    <row r="3904" spans="1:7">
      <c r="A3904" s="2">
        <v>3902</v>
      </c>
      <c r="B3904" s="98">
        <f t="shared" si="241"/>
        <v>18.739797224089699</v>
      </c>
      <c r="C3904" s="98">
        <v>0.08</v>
      </c>
      <c r="D3904" s="2">
        <v>3902</v>
      </c>
      <c r="E3904" s="2">
        <f t="shared" si="242"/>
        <v>100</v>
      </c>
      <c r="F3904" s="2">
        <f t="shared" si="243"/>
        <v>100</v>
      </c>
      <c r="G3904" s="2">
        <f t="shared" si="244"/>
        <v>90</v>
      </c>
    </row>
    <row r="3905" spans="1:7">
      <c r="A3905" s="2">
        <v>3903</v>
      </c>
      <c r="B3905" s="98">
        <f t="shared" si="241"/>
        <v>18.74219837692473</v>
      </c>
      <c r="C3905" s="98">
        <v>0.08</v>
      </c>
      <c r="D3905" s="2">
        <v>3903</v>
      </c>
      <c r="E3905" s="2">
        <f t="shared" si="242"/>
        <v>100</v>
      </c>
      <c r="F3905" s="2">
        <f t="shared" si="243"/>
        <v>100</v>
      </c>
      <c r="G3905" s="2">
        <f t="shared" si="244"/>
        <v>90</v>
      </c>
    </row>
    <row r="3906" spans="1:7">
      <c r="A3906" s="2">
        <v>3904</v>
      </c>
      <c r="B3906" s="98">
        <f t="shared" si="241"/>
        <v>18.744599222175967</v>
      </c>
      <c r="C3906" s="98">
        <v>0.08</v>
      </c>
      <c r="D3906" s="2">
        <v>3904</v>
      </c>
      <c r="E3906" s="2">
        <f t="shared" si="242"/>
        <v>100</v>
      </c>
      <c r="F3906" s="2">
        <f t="shared" si="243"/>
        <v>100</v>
      </c>
      <c r="G3906" s="2">
        <f t="shared" si="244"/>
        <v>90</v>
      </c>
    </row>
    <row r="3907" spans="1:7">
      <c r="A3907" s="2">
        <v>3905</v>
      </c>
      <c r="B3907" s="98">
        <f t="shared" ref="B3907:B3970" si="245">0.3*SQRT(A3907)</f>
        <v>18.746999759961593</v>
      </c>
      <c r="C3907" s="98">
        <v>0.08</v>
      </c>
      <c r="D3907" s="2">
        <v>3905</v>
      </c>
      <c r="E3907" s="2">
        <f t="shared" ref="E3907:E3970" si="246">IF(A3907&lt;0.4,15,IF(A3907&lt;3,20,IF(A3907&lt;15,25,IF(A3907&lt;43,32,IF(A3907&lt;100,40,IF(A3907&lt;450,50,IF(A3907&lt;1300,65,IF(A3907&lt;3500,80,IF(A3907&lt;12000,100)))))))))</f>
        <v>100</v>
      </c>
      <c r="F3907" s="2">
        <f t="shared" si="243"/>
        <v>100</v>
      </c>
      <c r="G3907" s="2">
        <f t="shared" si="244"/>
        <v>90</v>
      </c>
    </row>
    <row r="3908" spans="1:7">
      <c r="A3908" s="2">
        <v>3906</v>
      </c>
      <c r="B3908" s="98">
        <f t="shared" si="245"/>
        <v>18.749399990399692</v>
      </c>
      <c r="C3908" s="98">
        <v>0.08</v>
      </c>
      <c r="D3908" s="2">
        <v>3906</v>
      </c>
      <c r="E3908" s="2">
        <f t="shared" si="246"/>
        <v>100</v>
      </c>
      <c r="F3908" s="2">
        <f t="shared" ref="F3908:F3971" si="247">IF(G3908&lt;15,15,IF(G3908&lt;20,20,IF(G3908&lt;=25,25,IF(G3908&lt;=32,32,IF(G3908&lt;=40,40,IF(G3908&lt;=50,50,IF(G3908&lt;=65,65,IF(G3908&lt;=80,80,IF(G3908&lt;=100,100)))))))))</f>
        <v>100</v>
      </c>
      <c r="G3908" s="2">
        <f t="shared" si="244"/>
        <v>90</v>
      </c>
    </row>
    <row r="3909" spans="1:7">
      <c r="A3909" s="2">
        <v>3907</v>
      </c>
      <c r="B3909" s="98">
        <f t="shared" si="245"/>
        <v>18.751799913608291</v>
      </c>
      <c r="C3909" s="98">
        <v>0.08</v>
      </c>
      <c r="D3909" s="2">
        <v>3907</v>
      </c>
      <c r="E3909" s="2">
        <f t="shared" si="246"/>
        <v>100</v>
      </c>
      <c r="F3909" s="2">
        <f t="shared" si="247"/>
        <v>100</v>
      </c>
      <c r="G3909" s="2">
        <f t="shared" si="244"/>
        <v>90</v>
      </c>
    </row>
    <row r="3910" spans="1:7">
      <c r="A3910" s="2">
        <v>3908</v>
      </c>
      <c r="B3910" s="98">
        <f t="shared" si="245"/>
        <v>18.754199529705339</v>
      </c>
      <c r="C3910" s="98">
        <v>0.08</v>
      </c>
      <c r="D3910" s="2">
        <v>3908</v>
      </c>
      <c r="E3910" s="2">
        <f t="shared" si="246"/>
        <v>100</v>
      </c>
      <c r="F3910" s="2">
        <f t="shared" si="247"/>
        <v>100</v>
      </c>
      <c r="G3910" s="2">
        <f t="shared" si="244"/>
        <v>90</v>
      </c>
    </row>
    <row r="3911" spans="1:7">
      <c r="A3911" s="2">
        <v>3909</v>
      </c>
      <c r="B3911" s="98">
        <f t="shared" si="245"/>
        <v>18.756598838808703</v>
      </c>
      <c r="C3911" s="98">
        <v>0.08</v>
      </c>
      <c r="D3911" s="2">
        <v>3909</v>
      </c>
      <c r="E3911" s="2">
        <f t="shared" si="246"/>
        <v>100</v>
      </c>
      <c r="F3911" s="2">
        <f t="shared" si="247"/>
        <v>100</v>
      </c>
      <c r="G3911" s="2">
        <f t="shared" si="244"/>
        <v>90</v>
      </c>
    </row>
    <row r="3912" spans="1:7">
      <c r="A3912" s="2">
        <v>3910</v>
      </c>
      <c r="B3912" s="98">
        <f t="shared" si="245"/>
        <v>18.758997841036177</v>
      </c>
      <c r="C3912" s="98">
        <v>0.08</v>
      </c>
      <c r="D3912" s="2">
        <v>3910</v>
      </c>
      <c r="E3912" s="2">
        <f t="shared" si="246"/>
        <v>100</v>
      </c>
      <c r="F3912" s="2">
        <f t="shared" si="247"/>
        <v>100</v>
      </c>
      <c r="G3912" s="2">
        <f t="shared" si="244"/>
        <v>90</v>
      </c>
    </row>
    <row r="3913" spans="1:7">
      <c r="A3913" s="2">
        <v>3911</v>
      </c>
      <c r="B3913" s="98">
        <f t="shared" si="245"/>
        <v>18.761396536505483</v>
      </c>
      <c r="C3913" s="98">
        <v>0.08</v>
      </c>
      <c r="D3913" s="2">
        <v>3911</v>
      </c>
      <c r="E3913" s="2">
        <f t="shared" si="246"/>
        <v>100</v>
      </c>
      <c r="F3913" s="2">
        <f t="shared" si="247"/>
        <v>100</v>
      </c>
      <c r="G3913" s="2">
        <f t="shared" si="244"/>
        <v>90</v>
      </c>
    </row>
    <row r="3914" spans="1:7">
      <c r="A3914" s="2">
        <v>3912</v>
      </c>
      <c r="B3914" s="98">
        <f t="shared" si="245"/>
        <v>18.763794925334267</v>
      </c>
      <c r="C3914" s="98">
        <v>0.08</v>
      </c>
      <c r="D3914" s="2">
        <v>3912</v>
      </c>
      <c r="E3914" s="2">
        <f t="shared" si="246"/>
        <v>100</v>
      </c>
      <c r="F3914" s="2">
        <f t="shared" si="247"/>
        <v>100</v>
      </c>
      <c r="G3914" s="2">
        <f t="shared" si="244"/>
        <v>90</v>
      </c>
    </row>
    <row r="3915" spans="1:7">
      <c r="A3915" s="2">
        <v>3913</v>
      </c>
      <c r="B3915" s="98">
        <f t="shared" si="245"/>
        <v>18.766193007640094</v>
      </c>
      <c r="C3915" s="98">
        <v>0.08</v>
      </c>
      <c r="D3915" s="2">
        <v>3913</v>
      </c>
      <c r="E3915" s="2">
        <f t="shared" si="246"/>
        <v>100</v>
      </c>
      <c r="F3915" s="2">
        <f t="shared" si="247"/>
        <v>100</v>
      </c>
      <c r="G3915" s="2">
        <f t="shared" si="244"/>
        <v>90</v>
      </c>
    </row>
    <row r="3916" spans="1:7">
      <c r="A3916" s="2">
        <v>3914</v>
      </c>
      <c r="B3916" s="98">
        <f t="shared" si="245"/>
        <v>18.768590783540464</v>
      </c>
      <c r="C3916" s="98">
        <v>0.08</v>
      </c>
      <c r="D3916" s="2">
        <v>3914</v>
      </c>
      <c r="E3916" s="2">
        <f t="shared" si="246"/>
        <v>100</v>
      </c>
      <c r="F3916" s="2">
        <f t="shared" si="247"/>
        <v>100</v>
      </c>
      <c r="G3916" s="2">
        <f t="shared" si="244"/>
        <v>90</v>
      </c>
    </row>
    <row r="3917" spans="1:7">
      <c r="A3917" s="2">
        <v>3915</v>
      </c>
      <c r="B3917" s="98">
        <f t="shared" si="245"/>
        <v>18.770988253152787</v>
      </c>
      <c r="C3917" s="98">
        <v>0.08</v>
      </c>
      <c r="D3917" s="2">
        <v>3915</v>
      </c>
      <c r="E3917" s="2">
        <f t="shared" si="246"/>
        <v>100</v>
      </c>
      <c r="F3917" s="2">
        <f t="shared" si="247"/>
        <v>100</v>
      </c>
      <c r="G3917" s="2">
        <f t="shared" si="244"/>
        <v>90</v>
      </c>
    </row>
    <row r="3918" spans="1:7">
      <c r="A3918" s="2">
        <v>3916</v>
      </c>
      <c r="B3918" s="98">
        <f t="shared" si="245"/>
        <v>18.773385416594419</v>
      </c>
      <c r="C3918" s="98">
        <v>0.08</v>
      </c>
      <c r="D3918" s="2">
        <v>3916</v>
      </c>
      <c r="E3918" s="2">
        <f t="shared" si="246"/>
        <v>100</v>
      </c>
      <c r="F3918" s="2">
        <f t="shared" si="247"/>
        <v>100</v>
      </c>
      <c r="G3918" s="2">
        <f t="shared" si="244"/>
        <v>90</v>
      </c>
    </row>
    <row r="3919" spans="1:7">
      <c r="A3919" s="2">
        <v>3917</v>
      </c>
      <c r="B3919" s="98">
        <f t="shared" si="245"/>
        <v>18.775782273982621</v>
      </c>
      <c r="C3919" s="98">
        <v>0.08</v>
      </c>
      <c r="D3919" s="2">
        <v>3917</v>
      </c>
      <c r="E3919" s="2">
        <f t="shared" si="246"/>
        <v>100</v>
      </c>
      <c r="F3919" s="2">
        <f t="shared" si="247"/>
        <v>100</v>
      </c>
      <c r="G3919" s="2">
        <f t="shared" si="244"/>
        <v>90</v>
      </c>
    </row>
    <row r="3920" spans="1:7">
      <c r="A3920" s="2">
        <v>3918</v>
      </c>
      <c r="B3920" s="98">
        <f t="shared" si="245"/>
        <v>18.77817882543459</v>
      </c>
      <c r="C3920" s="98">
        <v>0.08</v>
      </c>
      <c r="D3920" s="2">
        <v>3918</v>
      </c>
      <c r="E3920" s="2">
        <f t="shared" si="246"/>
        <v>100</v>
      </c>
      <c r="F3920" s="2">
        <f t="shared" si="247"/>
        <v>100</v>
      </c>
      <c r="G3920" s="2">
        <f t="shared" si="244"/>
        <v>90</v>
      </c>
    </row>
    <row r="3921" spans="1:7">
      <c r="A3921" s="2">
        <v>3919</v>
      </c>
      <c r="B3921" s="98">
        <f t="shared" si="245"/>
        <v>18.780575071067446</v>
      </c>
      <c r="C3921" s="98">
        <v>0.08</v>
      </c>
      <c r="D3921" s="2">
        <v>3919</v>
      </c>
      <c r="E3921" s="2">
        <f t="shared" si="246"/>
        <v>100</v>
      </c>
      <c r="F3921" s="2">
        <f t="shared" si="247"/>
        <v>100</v>
      </c>
      <c r="G3921" s="2">
        <f t="shared" si="244"/>
        <v>90</v>
      </c>
    </row>
    <row r="3922" spans="1:7">
      <c r="A3922" s="2">
        <v>3920</v>
      </c>
      <c r="B3922" s="98">
        <f t="shared" si="245"/>
        <v>18.782971010998235</v>
      </c>
      <c r="C3922" s="98">
        <v>0.08</v>
      </c>
      <c r="D3922" s="2">
        <v>3920</v>
      </c>
      <c r="E3922" s="2">
        <f t="shared" si="246"/>
        <v>100</v>
      </c>
      <c r="F3922" s="2">
        <f t="shared" si="247"/>
        <v>100</v>
      </c>
      <c r="G3922" s="2">
        <f t="shared" si="244"/>
        <v>90</v>
      </c>
    </row>
    <row r="3923" spans="1:7">
      <c r="A3923" s="2">
        <v>3921</v>
      </c>
      <c r="B3923" s="98">
        <f t="shared" si="245"/>
        <v>18.78536664534392</v>
      </c>
      <c r="C3923" s="98">
        <v>0.08</v>
      </c>
      <c r="D3923" s="2">
        <v>3921</v>
      </c>
      <c r="E3923" s="2">
        <f t="shared" si="246"/>
        <v>100</v>
      </c>
      <c r="F3923" s="2">
        <f t="shared" si="247"/>
        <v>100</v>
      </c>
      <c r="G3923" s="2">
        <f t="shared" si="244"/>
        <v>90</v>
      </c>
    </row>
    <row r="3924" spans="1:7">
      <c r="A3924" s="2">
        <v>3922</v>
      </c>
      <c r="B3924" s="98">
        <f t="shared" si="245"/>
        <v>18.787761974221411</v>
      </c>
      <c r="C3924" s="98">
        <v>0.08</v>
      </c>
      <c r="D3924" s="2">
        <v>3922</v>
      </c>
      <c r="E3924" s="2">
        <f t="shared" si="246"/>
        <v>100</v>
      </c>
      <c r="F3924" s="2">
        <f t="shared" si="247"/>
        <v>100</v>
      </c>
      <c r="G3924" s="2">
        <f t="shared" si="244"/>
        <v>90</v>
      </c>
    </row>
    <row r="3925" spans="1:7">
      <c r="A3925" s="2">
        <v>3923</v>
      </c>
      <c r="B3925" s="98">
        <f t="shared" si="245"/>
        <v>18.790156997747516</v>
      </c>
      <c r="C3925" s="98">
        <v>0.08</v>
      </c>
      <c r="D3925" s="2">
        <v>3923</v>
      </c>
      <c r="E3925" s="2">
        <f t="shared" si="246"/>
        <v>100</v>
      </c>
      <c r="F3925" s="2">
        <f t="shared" si="247"/>
        <v>100</v>
      </c>
      <c r="G3925" s="2">
        <f t="shared" si="244"/>
        <v>90</v>
      </c>
    </row>
    <row r="3926" spans="1:7">
      <c r="A3926" s="2">
        <v>3924</v>
      </c>
      <c r="B3926" s="98">
        <f t="shared" si="245"/>
        <v>18.792551716038989</v>
      </c>
      <c r="C3926" s="98">
        <v>0.08</v>
      </c>
      <c r="D3926" s="2">
        <v>3924</v>
      </c>
      <c r="E3926" s="2">
        <f t="shared" si="246"/>
        <v>100</v>
      </c>
      <c r="F3926" s="2">
        <f t="shared" si="247"/>
        <v>100</v>
      </c>
      <c r="G3926" s="2">
        <f t="shared" si="244"/>
        <v>90</v>
      </c>
    </row>
    <row r="3927" spans="1:7">
      <c r="A3927" s="2">
        <v>3925</v>
      </c>
      <c r="B3927" s="98">
        <f t="shared" si="245"/>
        <v>18.794946129212502</v>
      </c>
      <c r="C3927" s="98">
        <v>0.08</v>
      </c>
      <c r="D3927" s="2">
        <v>3925</v>
      </c>
      <c r="E3927" s="2">
        <f t="shared" si="246"/>
        <v>100</v>
      </c>
      <c r="F3927" s="2">
        <f t="shared" si="247"/>
        <v>100</v>
      </c>
      <c r="G3927" s="2">
        <f t="shared" si="244"/>
        <v>90</v>
      </c>
    </row>
    <row r="3928" spans="1:7">
      <c r="A3928" s="2">
        <v>3926</v>
      </c>
      <c r="B3928" s="98">
        <f t="shared" si="245"/>
        <v>18.797340237384649</v>
      </c>
      <c r="C3928" s="98">
        <v>0.08</v>
      </c>
      <c r="D3928" s="2">
        <v>3926</v>
      </c>
      <c r="E3928" s="2">
        <f t="shared" si="246"/>
        <v>100</v>
      </c>
      <c r="F3928" s="2">
        <f t="shared" si="247"/>
        <v>100</v>
      </c>
      <c r="G3928" s="2">
        <f t="shared" si="244"/>
        <v>90</v>
      </c>
    </row>
    <row r="3929" spans="1:7">
      <c r="A3929" s="2">
        <v>3927</v>
      </c>
      <c r="B3929" s="98">
        <f t="shared" si="245"/>
        <v>18.799734040671957</v>
      </c>
      <c r="C3929" s="98">
        <v>0.08</v>
      </c>
      <c r="D3929" s="2">
        <v>3927</v>
      </c>
      <c r="E3929" s="2">
        <f t="shared" si="246"/>
        <v>100</v>
      </c>
      <c r="F3929" s="2">
        <f t="shared" si="247"/>
        <v>100</v>
      </c>
      <c r="G3929" s="2">
        <f t="shared" si="244"/>
        <v>90</v>
      </c>
    </row>
    <row r="3930" spans="1:7">
      <c r="A3930" s="2">
        <v>3928</v>
      </c>
      <c r="B3930" s="98">
        <f t="shared" si="245"/>
        <v>18.802127539190877</v>
      </c>
      <c r="C3930" s="98">
        <v>0.08</v>
      </c>
      <c r="D3930" s="2">
        <v>3928</v>
      </c>
      <c r="E3930" s="2">
        <f t="shared" si="246"/>
        <v>100</v>
      </c>
      <c r="F3930" s="2">
        <f t="shared" si="247"/>
        <v>100</v>
      </c>
      <c r="G3930" s="2">
        <f t="shared" si="244"/>
        <v>90</v>
      </c>
    </row>
    <row r="3931" spans="1:7">
      <c r="A3931" s="2">
        <v>3929</v>
      </c>
      <c r="B3931" s="98">
        <f t="shared" si="245"/>
        <v>18.804520733057782</v>
      </c>
      <c r="C3931" s="98">
        <v>0.08</v>
      </c>
      <c r="D3931" s="2">
        <v>3929</v>
      </c>
      <c r="E3931" s="2">
        <f t="shared" si="246"/>
        <v>100</v>
      </c>
      <c r="F3931" s="2">
        <f t="shared" si="247"/>
        <v>100</v>
      </c>
      <c r="G3931" s="2">
        <f t="shared" si="244"/>
        <v>90</v>
      </c>
    </row>
    <row r="3932" spans="1:7">
      <c r="A3932" s="2">
        <v>3930</v>
      </c>
      <c r="B3932" s="98">
        <f t="shared" si="245"/>
        <v>18.806913622388976</v>
      </c>
      <c r="C3932" s="98">
        <v>0.08</v>
      </c>
      <c r="D3932" s="2">
        <v>3930</v>
      </c>
      <c r="E3932" s="2">
        <f t="shared" si="246"/>
        <v>100</v>
      </c>
      <c r="F3932" s="2">
        <f t="shared" si="247"/>
        <v>100</v>
      </c>
      <c r="G3932" s="2">
        <f t="shared" si="244"/>
        <v>90</v>
      </c>
    </row>
    <row r="3933" spans="1:7">
      <c r="A3933" s="2">
        <v>3931</v>
      </c>
      <c r="B3933" s="98">
        <f t="shared" si="245"/>
        <v>18.809306207300683</v>
      </c>
      <c r="C3933" s="98">
        <v>0.08</v>
      </c>
      <c r="D3933" s="2">
        <v>3931</v>
      </c>
      <c r="E3933" s="2">
        <f t="shared" si="246"/>
        <v>100</v>
      </c>
      <c r="F3933" s="2">
        <f t="shared" si="247"/>
        <v>100</v>
      </c>
      <c r="G3933" s="2">
        <f t="shared" si="244"/>
        <v>90</v>
      </c>
    </row>
    <row r="3934" spans="1:7">
      <c r="A3934" s="2">
        <v>3932</v>
      </c>
      <c r="B3934" s="98">
        <f t="shared" si="245"/>
        <v>18.811698487909059</v>
      </c>
      <c r="C3934" s="98">
        <v>0.08</v>
      </c>
      <c r="D3934" s="2">
        <v>3932</v>
      </c>
      <c r="E3934" s="2">
        <f t="shared" si="246"/>
        <v>100</v>
      </c>
      <c r="F3934" s="2">
        <f t="shared" si="247"/>
        <v>100</v>
      </c>
      <c r="G3934" s="2">
        <f t="shared" si="244"/>
        <v>90</v>
      </c>
    </row>
    <row r="3935" spans="1:7">
      <c r="A3935" s="2">
        <v>3933</v>
      </c>
      <c r="B3935" s="98">
        <f t="shared" si="245"/>
        <v>18.814090464330185</v>
      </c>
      <c r="C3935" s="98">
        <v>0.08</v>
      </c>
      <c r="D3935" s="2">
        <v>3933</v>
      </c>
      <c r="E3935" s="2">
        <f t="shared" si="246"/>
        <v>100</v>
      </c>
      <c r="F3935" s="2">
        <f t="shared" si="247"/>
        <v>100</v>
      </c>
      <c r="G3935" s="2">
        <f t="shared" si="244"/>
        <v>90</v>
      </c>
    </row>
    <row r="3936" spans="1:7">
      <c r="A3936" s="2">
        <v>3934</v>
      </c>
      <c r="B3936" s="98">
        <f t="shared" si="245"/>
        <v>18.816482136680065</v>
      </c>
      <c r="C3936" s="98">
        <v>0.08</v>
      </c>
      <c r="D3936" s="2">
        <v>3934</v>
      </c>
      <c r="E3936" s="2">
        <f t="shared" si="246"/>
        <v>100</v>
      </c>
      <c r="F3936" s="2">
        <f t="shared" si="247"/>
        <v>100</v>
      </c>
      <c r="G3936" s="2">
        <f t="shared" si="244"/>
        <v>90</v>
      </c>
    </row>
    <row r="3937" spans="1:7">
      <c r="A3937" s="2">
        <v>3935</v>
      </c>
      <c r="B3937" s="98">
        <f t="shared" si="245"/>
        <v>18.818873505074635</v>
      </c>
      <c r="C3937" s="98">
        <v>0.08</v>
      </c>
      <c r="D3937" s="2">
        <v>3935</v>
      </c>
      <c r="E3937" s="2">
        <f t="shared" si="246"/>
        <v>100</v>
      </c>
      <c r="F3937" s="2">
        <f t="shared" si="247"/>
        <v>100</v>
      </c>
      <c r="G3937" s="2">
        <f t="shared" si="244"/>
        <v>90</v>
      </c>
    </row>
    <row r="3938" spans="1:7">
      <c r="A3938" s="2">
        <v>3936</v>
      </c>
      <c r="B3938" s="98">
        <f t="shared" si="245"/>
        <v>18.821264569629747</v>
      </c>
      <c r="C3938" s="98">
        <v>0.08</v>
      </c>
      <c r="D3938" s="2">
        <v>3936</v>
      </c>
      <c r="E3938" s="2">
        <f t="shared" si="246"/>
        <v>100</v>
      </c>
      <c r="F3938" s="2">
        <f t="shared" si="247"/>
        <v>100</v>
      </c>
      <c r="G3938" s="2">
        <f t="shared" si="244"/>
        <v>90</v>
      </c>
    </row>
    <row r="3939" spans="1:7">
      <c r="A3939" s="2">
        <v>3937</v>
      </c>
      <c r="B3939" s="98">
        <f t="shared" si="245"/>
        <v>18.82365533046119</v>
      </c>
      <c r="C3939" s="98">
        <v>0.08</v>
      </c>
      <c r="D3939" s="2">
        <v>3937</v>
      </c>
      <c r="E3939" s="2">
        <f t="shared" si="246"/>
        <v>100</v>
      </c>
      <c r="F3939" s="2">
        <f t="shared" si="247"/>
        <v>100</v>
      </c>
      <c r="G3939" s="2">
        <f t="shared" si="244"/>
        <v>90</v>
      </c>
    </row>
    <row r="3940" spans="1:7">
      <c r="A3940" s="2">
        <v>3938</v>
      </c>
      <c r="B3940" s="98">
        <f t="shared" si="245"/>
        <v>18.826045787684677</v>
      </c>
      <c r="C3940" s="98">
        <v>0.08</v>
      </c>
      <c r="D3940" s="2">
        <v>3938</v>
      </c>
      <c r="E3940" s="2">
        <f t="shared" si="246"/>
        <v>100</v>
      </c>
      <c r="F3940" s="2">
        <f t="shared" si="247"/>
        <v>100</v>
      </c>
      <c r="G3940" s="2">
        <f t="shared" si="244"/>
        <v>90</v>
      </c>
    </row>
    <row r="3941" spans="1:7">
      <c r="A3941" s="2">
        <v>3939</v>
      </c>
      <c r="B3941" s="98">
        <f t="shared" si="245"/>
        <v>18.828435941415847</v>
      </c>
      <c r="C3941" s="98">
        <v>0.08</v>
      </c>
      <c r="D3941" s="2">
        <v>3939</v>
      </c>
      <c r="E3941" s="2">
        <f t="shared" si="246"/>
        <v>100</v>
      </c>
      <c r="F3941" s="2">
        <f t="shared" si="247"/>
        <v>100</v>
      </c>
      <c r="G3941" s="2">
        <f t="shared" si="244"/>
        <v>90</v>
      </c>
    </row>
    <row r="3942" spans="1:7">
      <c r="A3942" s="2">
        <v>3940</v>
      </c>
      <c r="B3942" s="98">
        <f t="shared" si="245"/>
        <v>18.830825791770259</v>
      </c>
      <c r="C3942" s="98">
        <v>0.08</v>
      </c>
      <c r="D3942" s="2">
        <v>3940</v>
      </c>
      <c r="E3942" s="2">
        <f t="shared" si="246"/>
        <v>100</v>
      </c>
      <c r="F3942" s="2">
        <f t="shared" si="247"/>
        <v>100</v>
      </c>
      <c r="G3942" s="2">
        <f t="shared" si="244"/>
        <v>90</v>
      </c>
    </row>
    <row r="3943" spans="1:7">
      <c r="A3943" s="2">
        <v>3941</v>
      </c>
      <c r="B3943" s="98">
        <f t="shared" si="245"/>
        <v>18.833215338863408</v>
      </c>
      <c r="C3943" s="98">
        <v>0.08</v>
      </c>
      <c r="D3943" s="2">
        <v>3941</v>
      </c>
      <c r="E3943" s="2">
        <f t="shared" si="246"/>
        <v>100</v>
      </c>
      <c r="F3943" s="2">
        <f t="shared" si="247"/>
        <v>100</v>
      </c>
      <c r="G3943" s="2">
        <f t="shared" si="244"/>
        <v>90</v>
      </c>
    </row>
    <row r="3944" spans="1:7">
      <c r="A3944" s="2">
        <v>3942</v>
      </c>
      <c r="B3944" s="98">
        <f t="shared" si="245"/>
        <v>18.835604582810713</v>
      </c>
      <c r="C3944" s="98">
        <v>0.08</v>
      </c>
      <c r="D3944" s="2">
        <v>3942</v>
      </c>
      <c r="E3944" s="2">
        <f t="shared" si="246"/>
        <v>100</v>
      </c>
      <c r="F3944" s="2">
        <f t="shared" si="247"/>
        <v>100</v>
      </c>
      <c r="G3944" s="2">
        <f t="shared" si="244"/>
        <v>90</v>
      </c>
    </row>
    <row r="3945" spans="1:7">
      <c r="A3945" s="2">
        <v>3943</v>
      </c>
      <c r="B3945" s="98">
        <f t="shared" si="245"/>
        <v>18.837993523727519</v>
      </c>
      <c r="C3945" s="98">
        <v>0.08</v>
      </c>
      <c r="D3945" s="2">
        <v>3943</v>
      </c>
      <c r="E3945" s="2">
        <f t="shared" si="246"/>
        <v>100</v>
      </c>
      <c r="F3945" s="2">
        <f t="shared" si="247"/>
        <v>100</v>
      </c>
      <c r="G3945" s="2">
        <f t="shared" si="244"/>
        <v>90</v>
      </c>
    </row>
    <row r="3946" spans="1:7">
      <c r="A3946" s="2">
        <v>3944</v>
      </c>
      <c r="B3946" s="98">
        <f t="shared" si="245"/>
        <v>18.840382161729099</v>
      </c>
      <c r="C3946" s="98">
        <v>0.08</v>
      </c>
      <c r="D3946" s="2">
        <v>3944</v>
      </c>
      <c r="E3946" s="2">
        <f t="shared" si="246"/>
        <v>100</v>
      </c>
      <c r="F3946" s="2">
        <f t="shared" si="247"/>
        <v>100</v>
      </c>
      <c r="G3946" s="2">
        <f t="shared" si="244"/>
        <v>90</v>
      </c>
    </row>
    <row r="3947" spans="1:7">
      <c r="A3947" s="2">
        <v>3945</v>
      </c>
      <c r="B3947" s="98">
        <f t="shared" si="245"/>
        <v>18.842770496930644</v>
      </c>
      <c r="C3947" s="98">
        <v>0.08</v>
      </c>
      <c r="D3947" s="2">
        <v>3945</v>
      </c>
      <c r="E3947" s="2">
        <f t="shared" si="246"/>
        <v>100</v>
      </c>
      <c r="F3947" s="2">
        <f t="shared" si="247"/>
        <v>100</v>
      </c>
      <c r="G3947" s="2">
        <f t="shared" ref="G3947:G4002" si="248">ROUNDUP(1000*((B3947/1000)/(55.934*C3947^0.571))^(1/2.714),0)</f>
        <v>90</v>
      </c>
    </row>
    <row r="3948" spans="1:7">
      <c r="A3948" s="2">
        <v>3946</v>
      </c>
      <c r="B3948" s="98">
        <f t="shared" si="245"/>
        <v>18.845158529447293</v>
      </c>
      <c r="C3948" s="98">
        <v>0.08</v>
      </c>
      <c r="D3948" s="2">
        <v>3946</v>
      </c>
      <c r="E3948" s="2">
        <f t="shared" si="246"/>
        <v>100</v>
      </c>
      <c r="F3948" s="2">
        <f t="shared" si="247"/>
        <v>100</v>
      </c>
      <c r="G3948" s="2">
        <f t="shared" si="248"/>
        <v>90</v>
      </c>
    </row>
    <row r="3949" spans="1:7">
      <c r="A3949" s="2">
        <v>3947</v>
      </c>
      <c r="B3949" s="98">
        <f t="shared" si="245"/>
        <v>18.847546259394086</v>
      </c>
      <c r="C3949" s="98">
        <v>0.08</v>
      </c>
      <c r="D3949" s="2">
        <v>3947</v>
      </c>
      <c r="E3949" s="2">
        <f t="shared" si="246"/>
        <v>100</v>
      </c>
      <c r="F3949" s="2">
        <f t="shared" si="247"/>
        <v>100</v>
      </c>
      <c r="G3949" s="2">
        <f t="shared" si="248"/>
        <v>90</v>
      </c>
    </row>
    <row r="3950" spans="1:7">
      <c r="A3950" s="2">
        <v>3948</v>
      </c>
      <c r="B3950" s="98">
        <f t="shared" si="245"/>
        <v>18.849933686886008</v>
      </c>
      <c r="C3950" s="98">
        <v>0.08</v>
      </c>
      <c r="D3950" s="2">
        <v>3948</v>
      </c>
      <c r="E3950" s="2">
        <f t="shared" si="246"/>
        <v>100</v>
      </c>
      <c r="F3950" s="2">
        <f t="shared" si="247"/>
        <v>100</v>
      </c>
      <c r="G3950" s="2">
        <f t="shared" si="248"/>
        <v>90</v>
      </c>
    </row>
    <row r="3951" spans="1:7">
      <c r="A3951" s="2">
        <v>3949</v>
      </c>
      <c r="B3951" s="98">
        <f t="shared" si="245"/>
        <v>18.85232081203797</v>
      </c>
      <c r="C3951" s="98">
        <v>0.08</v>
      </c>
      <c r="D3951" s="2">
        <v>3949</v>
      </c>
      <c r="E3951" s="2">
        <f t="shared" si="246"/>
        <v>100</v>
      </c>
      <c r="F3951" s="2">
        <f t="shared" si="247"/>
        <v>100</v>
      </c>
      <c r="G3951" s="2">
        <f t="shared" si="248"/>
        <v>90</v>
      </c>
    </row>
    <row r="3952" spans="1:7">
      <c r="A3952" s="2">
        <v>3950</v>
      </c>
      <c r="B3952" s="98">
        <f t="shared" si="245"/>
        <v>18.8547076349648</v>
      </c>
      <c r="C3952" s="98">
        <v>0.08</v>
      </c>
      <c r="D3952" s="2">
        <v>3950</v>
      </c>
      <c r="E3952" s="2">
        <f t="shared" si="246"/>
        <v>100</v>
      </c>
      <c r="F3952" s="2">
        <f t="shared" si="247"/>
        <v>100</v>
      </c>
      <c r="G3952" s="2">
        <f t="shared" si="248"/>
        <v>90</v>
      </c>
    </row>
    <row r="3953" spans="1:7">
      <c r="A3953" s="2">
        <v>3951</v>
      </c>
      <c r="B3953" s="98">
        <f t="shared" si="245"/>
        <v>18.857094155781265</v>
      </c>
      <c r="C3953" s="98">
        <v>0.08</v>
      </c>
      <c r="D3953" s="2">
        <v>3951</v>
      </c>
      <c r="E3953" s="2">
        <f t="shared" si="246"/>
        <v>100</v>
      </c>
      <c r="F3953" s="2">
        <f t="shared" si="247"/>
        <v>100</v>
      </c>
      <c r="G3953" s="2">
        <f t="shared" si="248"/>
        <v>90</v>
      </c>
    </row>
    <row r="3954" spans="1:7">
      <c r="A3954" s="2">
        <v>3952</v>
      </c>
      <c r="B3954" s="98">
        <f t="shared" si="245"/>
        <v>18.859480374602054</v>
      </c>
      <c r="C3954" s="98">
        <v>0.08</v>
      </c>
      <c r="D3954" s="2">
        <v>3952</v>
      </c>
      <c r="E3954" s="2">
        <f t="shared" si="246"/>
        <v>100</v>
      </c>
      <c r="F3954" s="2">
        <f t="shared" si="247"/>
        <v>100</v>
      </c>
      <c r="G3954" s="2">
        <f t="shared" si="248"/>
        <v>90</v>
      </c>
    </row>
    <row r="3955" spans="1:7">
      <c r="A3955" s="2">
        <v>3953</v>
      </c>
      <c r="B3955" s="98">
        <f t="shared" si="245"/>
        <v>18.86186629154178</v>
      </c>
      <c r="C3955" s="98">
        <v>0.08</v>
      </c>
      <c r="D3955" s="2">
        <v>3953</v>
      </c>
      <c r="E3955" s="2">
        <f t="shared" si="246"/>
        <v>100</v>
      </c>
      <c r="F3955" s="2">
        <f t="shared" si="247"/>
        <v>100</v>
      </c>
      <c r="G3955" s="2">
        <f t="shared" si="248"/>
        <v>90</v>
      </c>
    </row>
    <row r="3956" spans="1:7">
      <c r="A3956" s="2">
        <v>3954</v>
      </c>
      <c r="B3956" s="98">
        <f t="shared" si="245"/>
        <v>18.864251906714987</v>
      </c>
      <c r="C3956" s="98">
        <v>0.08</v>
      </c>
      <c r="D3956" s="2">
        <v>3954</v>
      </c>
      <c r="E3956" s="2">
        <f t="shared" si="246"/>
        <v>100</v>
      </c>
      <c r="F3956" s="2">
        <f t="shared" si="247"/>
        <v>100</v>
      </c>
      <c r="G3956" s="2">
        <f t="shared" si="248"/>
        <v>90</v>
      </c>
    </row>
    <row r="3957" spans="1:7">
      <c r="A3957" s="2">
        <v>3955</v>
      </c>
      <c r="B3957" s="98">
        <f t="shared" si="245"/>
        <v>18.86663722023615</v>
      </c>
      <c r="C3957" s="98">
        <v>0.08</v>
      </c>
      <c r="D3957" s="2">
        <v>3955</v>
      </c>
      <c r="E3957" s="2">
        <f t="shared" si="246"/>
        <v>100</v>
      </c>
      <c r="F3957" s="2">
        <f t="shared" si="247"/>
        <v>100</v>
      </c>
      <c r="G3957" s="2">
        <f t="shared" si="248"/>
        <v>90</v>
      </c>
    </row>
    <row r="3958" spans="1:7">
      <c r="A3958" s="2">
        <v>3956</v>
      </c>
      <c r="B3958" s="98">
        <f t="shared" si="245"/>
        <v>18.869022232219663</v>
      </c>
      <c r="C3958" s="98">
        <v>0.08</v>
      </c>
      <c r="D3958" s="2">
        <v>3956</v>
      </c>
      <c r="E3958" s="2">
        <f t="shared" si="246"/>
        <v>100</v>
      </c>
      <c r="F3958" s="2">
        <f t="shared" si="247"/>
        <v>100</v>
      </c>
      <c r="G3958" s="2">
        <f t="shared" si="248"/>
        <v>90</v>
      </c>
    </row>
    <row r="3959" spans="1:7">
      <c r="A3959" s="2">
        <v>3957</v>
      </c>
      <c r="B3959" s="98">
        <f t="shared" si="245"/>
        <v>18.871406942779863</v>
      </c>
      <c r="C3959" s="98">
        <v>0.08</v>
      </c>
      <c r="D3959" s="2">
        <v>3957</v>
      </c>
      <c r="E3959" s="2">
        <f t="shared" si="246"/>
        <v>100</v>
      </c>
      <c r="F3959" s="2">
        <f t="shared" si="247"/>
        <v>100</v>
      </c>
      <c r="G3959" s="2">
        <f t="shared" si="248"/>
        <v>90</v>
      </c>
    </row>
    <row r="3960" spans="1:7">
      <c r="A3960" s="2">
        <v>3958</v>
      </c>
      <c r="B3960" s="98">
        <f t="shared" si="245"/>
        <v>18.873791352030995</v>
      </c>
      <c r="C3960" s="98">
        <v>0.08</v>
      </c>
      <c r="D3960" s="2">
        <v>3958</v>
      </c>
      <c r="E3960" s="2">
        <f t="shared" si="246"/>
        <v>100</v>
      </c>
      <c r="F3960" s="2">
        <f t="shared" si="247"/>
        <v>100</v>
      </c>
      <c r="G3960" s="2">
        <f t="shared" si="248"/>
        <v>90</v>
      </c>
    </row>
    <row r="3961" spans="1:7">
      <c r="A3961" s="2">
        <v>3959</v>
      </c>
      <c r="B3961" s="98">
        <f t="shared" si="245"/>
        <v>18.876175460087246</v>
      </c>
      <c r="C3961" s="98">
        <v>0.08</v>
      </c>
      <c r="D3961" s="2">
        <v>3959</v>
      </c>
      <c r="E3961" s="2">
        <f t="shared" si="246"/>
        <v>100</v>
      </c>
      <c r="F3961" s="2">
        <f t="shared" si="247"/>
        <v>100</v>
      </c>
      <c r="G3961" s="2">
        <f t="shared" si="248"/>
        <v>90</v>
      </c>
    </row>
    <row r="3962" spans="1:7">
      <c r="A3962" s="2">
        <v>3960</v>
      </c>
      <c r="B3962" s="98">
        <f t="shared" si="245"/>
        <v>18.878559267062727</v>
      </c>
      <c r="C3962" s="98">
        <v>0.08</v>
      </c>
      <c r="D3962" s="2">
        <v>3960</v>
      </c>
      <c r="E3962" s="2">
        <f t="shared" si="246"/>
        <v>100</v>
      </c>
      <c r="F3962" s="2">
        <f t="shared" si="247"/>
        <v>100</v>
      </c>
      <c r="G3962" s="2">
        <f t="shared" si="248"/>
        <v>90</v>
      </c>
    </row>
    <row r="3963" spans="1:7">
      <c r="A3963" s="2">
        <v>3961</v>
      </c>
      <c r="B3963" s="98">
        <f t="shared" si="245"/>
        <v>18.880942773071475</v>
      </c>
      <c r="C3963" s="98">
        <v>0.08</v>
      </c>
      <c r="D3963" s="2">
        <v>3961</v>
      </c>
      <c r="E3963" s="2">
        <f t="shared" si="246"/>
        <v>100</v>
      </c>
      <c r="F3963" s="2">
        <f t="shared" si="247"/>
        <v>100</v>
      </c>
      <c r="G3963" s="2">
        <f t="shared" si="248"/>
        <v>90</v>
      </c>
    </row>
    <row r="3964" spans="1:7">
      <c r="A3964" s="2">
        <v>3962</v>
      </c>
      <c r="B3964" s="98">
        <f t="shared" si="245"/>
        <v>18.883325978227457</v>
      </c>
      <c r="C3964" s="98">
        <v>0.08</v>
      </c>
      <c r="D3964" s="2">
        <v>3962</v>
      </c>
      <c r="E3964" s="2">
        <f t="shared" si="246"/>
        <v>100</v>
      </c>
      <c r="F3964" s="2">
        <f t="shared" si="247"/>
        <v>100</v>
      </c>
      <c r="G3964" s="2">
        <f t="shared" si="248"/>
        <v>90</v>
      </c>
    </row>
    <row r="3965" spans="1:7">
      <c r="A3965" s="2">
        <v>3963</v>
      </c>
      <c r="B3965" s="98">
        <f t="shared" si="245"/>
        <v>18.885708882644568</v>
      </c>
      <c r="C3965" s="98">
        <v>0.08</v>
      </c>
      <c r="D3965" s="2">
        <v>3963</v>
      </c>
      <c r="E3965" s="2">
        <f t="shared" si="246"/>
        <v>100</v>
      </c>
      <c r="F3965" s="2">
        <f t="shared" si="247"/>
        <v>100</v>
      </c>
      <c r="G3965" s="2">
        <f t="shared" si="248"/>
        <v>90</v>
      </c>
    </row>
    <row r="3966" spans="1:7">
      <c r="A3966" s="2">
        <v>3964</v>
      </c>
      <c r="B3966" s="98">
        <f t="shared" si="245"/>
        <v>18.888091486436632</v>
      </c>
      <c r="C3966" s="98">
        <v>0.08</v>
      </c>
      <c r="D3966" s="2">
        <v>3964</v>
      </c>
      <c r="E3966" s="2">
        <f t="shared" si="246"/>
        <v>100</v>
      </c>
      <c r="F3966" s="2">
        <f t="shared" si="247"/>
        <v>100</v>
      </c>
      <c r="G3966" s="2">
        <f t="shared" si="248"/>
        <v>90</v>
      </c>
    </row>
    <row r="3967" spans="1:7">
      <c r="A3967" s="2">
        <v>3965</v>
      </c>
      <c r="B3967" s="98">
        <f t="shared" si="245"/>
        <v>18.890473789717397</v>
      </c>
      <c r="C3967" s="98">
        <v>0.08</v>
      </c>
      <c r="D3967" s="2">
        <v>3965</v>
      </c>
      <c r="E3967" s="2">
        <f t="shared" si="246"/>
        <v>100</v>
      </c>
      <c r="F3967" s="2">
        <f t="shared" si="247"/>
        <v>100</v>
      </c>
      <c r="G3967" s="2">
        <f t="shared" si="248"/>
        <v>90</v>
      </c>
    </row>
    <row r="3968" spans="1:7">
      <c r="A3968" s="2">
        <v>3966</v>
      </c>
      <c r="B3968" s="98">
        <f t="shared" si="245"/>
        <v>18.892855792600546</v>
      </c>
      <c r="C3968" s="98">
        <v>0.08</v>
      </c>
      <c r="D3968" s="2">
        <v>3966</v>
      </c>
      <c r="E3968" s="2">
        <f t="shared" si="246"/>
        <v>100</v>
      </c>
      <c r="F3968" s="2">
        <f t="shared" si="247"/>
        <v>100</v>
      </c>
      <c r="G3968" s="2">
        <f t="shared" si="248"/>
        <v>90</v>
      </c>
    </row>
    <row r="3969" spans="1:7">
      <c r="A3969" s="2">
        <v>3967</v>
      </c>
      <c r="B3969" s="98">
        <f t="shared" si="245"/>
        <v>18.895237495199684</v>
      </c>
      <c r="C3969" s="98">
        <v>0.08</v>
      </c>
      <c r="D3969" s="2">
        <v>3967</v>
      </c>
      <c r="E3969" s="2">
        <f t="shared" si="246"/>
        <v>100</v>
      </c>
      <c r="F3969" s="2">
        <f t="shared" si="247"/>
        <v>100</v>
      </c>
      <c r="G3969" s="2">
        <f t="shared" si="248"/>
        <v>90</v>
      </c>
    </row>
    <row r="3970" spans="1:7">
      <c r="A3970" s="2">
        <v>3968</v>
      </c>
      <c r="B3970" s="98">
        <f t="shared" si="245"/>
        <v>18.897618897628345</v>
      </c>
      <c r="C3970" s="98">
        <v>0.08</v>
      </c>
      <c r="D3970" s="2">
        <v>3968</v>
      </c>
      <c r="E3970" s="2">
        <f t="shared" si="246"/>
        <v>100</v>
      </c>
      <c r="F3970" s="2">
        <f t="shared" si="247"/>
        <v>100</v>
      </c>
      <c r="G3970" s="2">
        <f t="shared" si="248"/>
        <v>90</v>
      </c>
    </row>
    <row r="3971" spans="1:7">
      <c r="A3971" s="2">
        <v>3969</v>
      </c>
      <c r="B3971" s="98">
        <f t="shared" ref="B3971:B4002" si="249">0.3*SQRT(A3971)</f>
        <v>18.899999999999999</v>
      </c>
      <c r="C3971" s="98">
        <v>0.08</v>
      </c>
      <c r="D3971" s="2">
        <v>3969</v>
      </c>
      <c r="E3971" s="2">
        <f t="shared" ref="E3971:E4002" si="250">IF(A3971&lt;0.4,15,IF(A3971&lt;3,20,IF(A3971&lt;15,25,IF(A3971&lt;43,32,IF(A3971&lt;100,40,IF(A3971&lt;450,50,IF(A3971&lt;1300,65,IF(A3971&lt;3500,80,IF(A3971&lt;12000,100)))))))))</f>
        <v>100</v>
      </c>
      <c r="F3971" s="2">
        <f t="shared" si="247"/>
        <v>100</v>
      </c>
      <c r="G3971" s="2">
        <f t="shared" si="248"/>
        <v>90</v>
      </c>
    </row>
    <row r="3972" spans="1:7">
      <c r="A3972" s="2">
        <v>3970</v>
      </c>
      <c r="B3972" s="98">
        <f t="shared" si="249"/>
        <v>18.902380802428038</v>
      </c>
      <c r="C3972" s="98">
        <v>0.08</v>
      </c>
      <c r="D3972" s="2">
        <v>3970</v>
      </c>
      <c r="E3972" s="2">
        <f t="shared" si="250"/>
        <v>100</v>
      </c>
      <c r="F3972" s="2">
        <f t="shared" ref="F3972:F4002" si="251">IF(G3972&lt;15,15,IF(G3972&lt;20,20,IF(G3972&lt;=25,25,IF(G3972&lt;=32,32,IF(G3972&lt;=40,40,IF(G3972&lt;=50,50,IF(G3972&lt;=65,65,IF(G3972&lt;=80,80,IF(G3972&lt;=100,100)))))))))</f>
        <v>100</v>
      </c>
      <c r="G3972" s="2">
        <f t="shared" si="248"/>
        <v>90</v>
      </c>
    </row>
    <row r="3973" spans="1:7">
      <c r="A3973" s="2">
        <v>3971</v>
      </c>
      <c r="B3973" s="98">
        <f t="shared" si="249"/>
        <v>18.904761305025779</v>
      </c>
      <c r="C3973" s="98">
        <v>0.08</v>
      </c>
      <c r="D3973" s="2">
        <v>3971</v>
      </c>
      <c r="E3973" s="2">
        <f t="shared" si="250"/>
        <v>100</v>
      </c>
      <c r="F3973" s="2">
        <f t="shared" si="251"/>
        <v>100</v>
      </c>
      <c r="G3973" s="2">
        <f t="shared" si="248"/>
        <v>90</v>
      </c>
    </row>
    <row r="3974" spans="1:7">
      <c r="A3974" s="2">
        <v>3972</v>
      </c>
      <c r="B3974" s="98">
        <f t="shared" si="249"/>
        <v>18.907141507906477</v>
      </c>
      <c r="C3974" s="98">
        <v>0.08</v>
      </c>
      <c r="D3974" s="2">
        <v>3972</v>
      </c>
      <c r="E3974" s="2">
        <f t="shared" si="250"/>
        <v>100</v>
      </c>
      <c r="F3974" s="2">
        <f t="shared" si="251"/>
        <v>100</v>
      </c>
      <c r="G3974" s="2">
        <f t="shared" si="248"/>
        <v>90</v>
      </c>
    </row>
    <row r="3975" spans="1:7">
      <c r="A3975" s="2">
        <v>3973</v>
      </c>
      <c r="B3975" s="98">
        <f t="shared" si="249"/>
        <v>18.909521411183309</v>
      </c>
      <c r="C3975" s="98">
        <v>0.08</v>
      </c>
      <c r="D3975" s="2">
        <v>3973</v>
      </c>
      <c r="E3975" s="2">
        <f t="shared" si="250"/>
        <v>100</v>
      </c>
      <c r="F3975" s="2">
        <f t="shared" si="251"/>
        <v>100</v>
      </c>
      <c r="G3975" s="2">
        <f t="shared" si="248"/>
        <v>90</v>
      </c>
    </row>
    <row r="3976" spans="1:7">
      <c r="A3976" s="2">
        <v>3974</v>
      </c>
      <c r="B3976" s="98">
        <f t="shared" si="249"/>
        <v>18.911901014969381</v>
      </c>
      <c r="C3976" s="98">
        <v>0.08</v>
      </c>
      <c r="D3976" s="2">
        <v>3974</v>
      </c>
      <c r="E3976" s="2">
        <f t="shared" si="250"/>
        <v>100</v>
      </c>
      <c r="F3976" s="2">
        <f t="shared" si="251"/>
        <v>100</v>
      </c>
      <c r="G3976" s="2">
        <f t="shared" si="248"/>
        <v>90</v>
      </c>
    </row>
    <row r="3977" spans="1:7">
      <c r="A3977" s="2">
        <v>3975</v>
      </c>
      <c r="B3977" s="98">
        <f t="shared" si="249"/>
        <v>18.914280319377735</v>
      </c>
      <c r="C3977" s="98">
        <v>0.08</v>
      </c>
      <c r="D3977" s="2">
        <v>3975</v>
      </c>
      <c r="E3977" s="2">
        <f t="shared" si="250"/>
        <v>100</v>
      </c>
      <c r="F3977" s="2">
        <f t="shared" si="251"/>
        <v>100</v>
      </c>
      <c r="G3977" s="2">
        <f t="shared" si="248"/>
        <v>90</v>
      </c>
    </row>
    <row r="3978" spans="1:7">
      <c r="A3978" s="2">
        <v>3976</v>
      </c>
      <c r="B3978" s="98">
        <f t="shared" si="249"/>
        <v>18.916659324521333</v>
      </c>
      <c r="C3978" s="98">
        <v>0.08</v>
      </c>
      <c r="D3978" s="2">
        <v>3976</v>
      </c>
      <c r="E3978" s="2">
        <f t="shared" si="250"/>
        <v>100</v>
      </c>
      <c r="F3978" s="2">
        <f t="shared" si="251"/>
        <v>100</v>
      </c>
      <c r="G3978" s="2">
        <f t="shared" si="248"/>
        <v>90</v>
      </c>
    </row>
    <row r="3979" spans="1:7">
      <c r="A3979" s="2">
        <v>3977</v>
      </c>
      <c r="B3979" s="98">
        <f t="shared" si="249"/>
        <v>18.919038030513075</v>
      </c>
      <c r="C3979" s="98">
        <v>0.08</v>
      </c>
      <c r="D3979" s="2">
        <v>3977</v>
      </c>
      <c r="E3979" s="2">
        <f t="shared" si="250"/>
        <v>100</v>
      </c>
      <c r="F3979" s="2">
        <f t="shared" si="251"/>
        <v>100</v>
      </c>
      <c r="G3979" s="2">
        <f t="shared" si="248"/>
        <v>90</v>
      </c>
    </row>
    <row r="3980" spans="1:7">
      <c r="A3980" s="2">
        <v>3978</v>
      </c>
      <c r="B3980" s="98">
        <f t="shared" si="249"/>
        <v>18.921416437465773</v>
      </c>
      <c r="C3980" s="98">
        <v>0.08</v>
      </c>
      <c r="D3980" s="2">
        <v>3978</v>
      </c>
      <c r="E3980" s="2">
        <f t="shared" si="250"/>
        <v>100</v>
      </c>
      <c r="F3980" s="2">
        <f t="shared" si="251"/>
        <v>100</v>
      </c>
      <c r="G3980" s="2">
        <f t="shared" si="248"/>
        <v>90</v>
      </c>
    </row>
    <row r="3981" spans="1:7">
      <c r="A3981" s="2">
        <v>3979</v>
      </c>
      <c r="B3981" s="98">
        <f t="shared" si="249"/>
        <v>18.923794545492189</v>
      </c>
      <c r="C3981" s="98">
        <v>0.08</v>
      </c>
      <c r="D3981" s="2">
        <v>3979</v>
      </c>
      <c r="E3981" s="2">
        <f t="shared" si="250"/>
        <v>100</v>
      </c>
      <c r="F3981" s="2">
        <f t="shared" si="251"/>
        <v>100</v>
      </c>
      <c r="G3981" s="2">
        <f t="shared" si="248"/>
        <v>90</v>
      </c>
    </row>
    <row r="3982" spans="1:7">
      <c r="A3982" s="2">
        <v>3980</v>
      </c>
      <c r="B3982" s="98">
        <f t="shared" si="249"/>
        <v>18.926172354705006</v>
      </c>
      <c r="C3982" s="98">
        <v>0.08</v>
      </c>
      <c r="D3982" s="2">
        <v>3980</v>
      </c>
      <c r="E3982" s="2">
        <f t="shared" si="250"/>
        <v>100</v>
      </c>
      <c r="F3982" s="2">
        <f t="shared" si="251"/>
        <v>100</v>
      </c>
      <c r="G3982" s="2">
        <f t="shared" si="248"/>
        <v>90</v>
      </c>
    </row>
    <row r="3983" spans="1:7">
      <c r="A3983" s="2">
        <v>3981</v>
      </c>
      <c r="B3983" s="98">
        <f t="shared" si="249"/>
        <v>18.928549865216826</v>
      </c>
      <c r="C3983" s="98">
        <v>0.08</v>
      </c>
      <c r="D3983" s="2">
        <v>3981</v>
      </c>
      <c r="E3983" s="2">
        <f t="shared" si="250"/>
        <v>100</v>
      </c>
      <c r="F3983" s="2">
        <f t="shared" si="251"/>
        <v>100</v>
      </c>
      <c r="G3983" s="2">
        <f t="shared" si="248"/>
        <v>90</v>
      </c>
    </row>
    <row r="3984" spans="1:7">
      <c r="A3984" s="2">
        <v>3982</v>
      </c>
      <c r="B3984" s="98">
        <f t="shared" si="249"/>
        <v>18.930927077140201</v>
      </c>
      <c r="C3984" s="98">
        <v>0.08</v>
      </c>
      <c r="D3984" s="2">
        <v>3982</v>
      </c>
      <c r="E3984" s="2">
        <f t="shared" si="250"/>
        <v>100</v>
      </c>
      <c r="F3984" s="2">
        <f t="shared" si="251"/>
        <v>100</v>
      </c>
      <c r="G3984" s="2">
        <f t="shared" si="248"/>
        <v>90</v>
      </c>
    </row>
    <row r="3985" spans="1:7">
      <c r="A3985" s="2">
        <v>3983</v>
      </c>
      <c r="B3985" s="98">
        <f t="shared" si="249"/>
        <v>18.933303990587589</v>
      </c>
      <c r="C3985" s="98">
        <v>0.08</v>
      </c>
      <c r="D3985" s="2">
        <v>3983</v>
      </c>
      <c r="E3985" s="2">
        <f t="shared" si="250"/>
        <v>100</v>
      </c>
      <c r="F3985" s="2">
        <f t="shared" si="251"/>
        <v>100</v>
      </c>
      <c r="G3985" s="2">
        <f t="shared" si="248"/>
        <v>90</v>
      </c>
    </row>
    <row r="3986" spans="1:7">
      <c r="A3986" s="2">
        <v>3984</v>
      </c>
      <c r="B3986" s="98">
        <f t="shared" si="249"/>
        <v>18.935680605671397</v>
      </c>
      <c r="C3986" s="98">
        <v>0.08</v>
      </c>
      <c r="D3986" s="2">
        <v>3984</v>
      </c>
      <c r="E3986" s="2">
        <f t="shared" si="250"/>
        <v>100</v>
      </c>
      <c r="F3986" s="2">
        <f t="shared" si="251"/>
        <v>100</v>
      </c>
      <c r="G3986" s="2">
        <f t="shared" si="248"/>
        <v>90</v>
      </c>
    </row>
    <row r="3987" spans="1:7">
      <c r="A3987" s="2">
        <v>3985</v>
      </c>
      <c r="B3987" s="98">
        <f t="shared" si="249"/>
        <v>18.938056922503954</v>
      </c>
      <c r="C3987" s="98">
        <v>0.08</v>
      </c>
      <c r="D3987" s="2">
        <v>3985</v>
      </c>
      <c r="E3987" s="2">
        <f t="shared" si="250"/>
        <v>100</v>
      </c>
      <c r="F3987" s="2">
        <f t="shared" si="251"/>
        <v>100</v>
      </c>
      <c r="G3987" s="2">
        <f t="shared" si="248"/>
        <v>90</v>
      </c>
    </row>
    <row r="3988" spans="1:7">
      <c r="A3988" s="2">
        <v>3986</v>
      </c>
      <c r="B3988" s="98">
        <f t="shared" si="249"/>
        <v>18.940432941197514</v>
      </c>
      <c r="C3988" s="98">
        <v>0.08</v>
      </c>
      <c r="D3988" s="2">
        <v>3986</v>
      </c>
      <c r="E3988" s="2">
        <f t="shared" si="250"/>
        <v>100</v>
      </c>
      <c r="F3988" s="2">
        <f t="shared" si="251"/>
        <v>100</v>
      </c>
      <c r="G3988" s="2">
        <f t="shared" si="248"/>
        <v>90</v>
      </c>
    </row>
    <row r="3989" spans="1:7">
      <c r="A3989" s="2">
        <v>3987</v>
      </c>
      <c r="B3989" s="98">
        <f t="shared" si="249"/>
        <v>18.942808661864269</v>
      </c>
      <c r="C3989" s="98">
        <v>0.08</v>
      </c>
      <c r="D3989" s="2">
        <v>3987</v>
      </c>
      <c r="E3989" s="2">
        <f t="shared" si="250"/>
        <v>100</v>
      </c>
      <c r="F3989" s="2">
        <f t="shared" si="251"/>
        <v>100</v>
      </c>
      <c r="G3989" s="2">
        <f t="shared" si="248"/>
        <v>90</v>
      </c>
    </row>
    <row r="3990" spans="1:7">
      <c r="A3990" s="2">
        <v>3988</v>
      </c>
      <c r="B3990" s="98">
        <f t="shared" si="249"/>
        <v>18.945184084616333</v>
      </c>
      <c r="C3990" s="98">
        <v>0.08</v>
      </c>
      <c r="D3990" s="2">
        <v>3988</v>
      </c>
      <c r="E3990" s="2">
        <f t="shared" si="250"/>
        <v>100</v>
      </c>
      <c r="F3990" s="2">
        <f t="shared" si="251"/>
        <v>100</v>
      </c>
      <c r="G3990" s="2">
        <f t="shared" si="248"/>
        <v>90</v>
      </c>
    </row>
    <row r="3991" spans="1:7">
      <c r="A3991" s="2">
        <v>3989</v>
      </c>
      <c r="B3991" s="98">
        <f t="shared" si="249"/>
        <v>18.947559209565753</v>
      </c>
      <c r="C3991" s="98">
        <v>0.08</v>
      </c>
      <c r="D3991" s="2">
        <v>3989</v>
      </c>
      <c r="E3991" s="2">
        <f t="shared" si="250"/>
        <v>100</v>
      </c>
      <c r="F3991" s="2">
        <f t="shared" si="251"/>
        <v>100</v>
      </c>
      <c r="G3991" s="2">
        <f t="shared" si="248"/>
        <v>90</v>
      </c>
    </row>
    <row r="3992" spans="1:7">
      <c r="A3992" s="2">
        <v>3990</v>
      </c>
      <c r="B3992" s="98">
        <f t="shared" si="249"/>
        <v>18.949934036824509</v>
      </c>
      <c r="C3992" s="98">
        <v>0.08</v>
      </c>
      <c r="D3992" s="2">
        <v>3990</v>
      </c>
      <c r="E3992" s="2">
        <f t="shared" si="250"/>
        <v>100</v>
      </c>
      <c r="F3992" s="2">
        <f t="shared" si="251"/>
        <v>100</v>
      </c>
      <c r="G3992" s="2">
        <f t="shared" si="248"/>
        <v>90</v>
      </c>
    </row>
    <row r="3993" spans="1:7">
      <c r="A3993" s="2">
        <v>3991</v>
      </c>
      <c r="B3993" s="98">
        <f t="shared" si="249"/>
        <v>18.952308566504502</v>
      </c>
      <c r="C3993" s="98">
        <v>0.08</v>
      </c>
      <c r="D3993" s="2">
        <v>3991</v>
      </c>
      <c r="E3993" s="2">
        <f t="shared" si="250"/>
        <v>100</v>
      </c>
      <c r="F3993" s="2">
        <f t="shared" si="251"/>
        <v>100</v>
      </c>
      <c r="G3993" s="2">
        <f t="shared" si="248"/>
        <v>90</v>
      </c>
    </row>
    <row r="3994" spans="1:7">
      <c r="A3994" s="2">
        <v>3992</v>
      </c>
      <c r="B3994" s="98">
        <f t="shared" si="249"/>
        <v>18.954682798717577</v>
      </c>
      <c r="C3994" s="98">
        <v>0.08</v>
      </c>
      <c r="D3994" s="2">
        <v>3992</v>
      </c>
      <c r="E3994" s="2">
        <f t="shared" si="250"/>
        <v>100</v>
      </c>
      <c r="F3994" s="2">
        <f t="shared" si="251"/>
        <v>100</v>
      </c>
      <c r="G3994" s="2">
        <f t="shared" si="248"/>
        <v>90</v>
      </c>
    </row>
    <row r="3995" spans="1:7">
      <c r="A3995" s="2">
        <v>3993</v>
      </c>
      <c r="B3995" s="98">
        <f t="shared" si="249"/>
        <v>18.957056733575495</v>
      </c>
      <c r="C3995" s="98">
        <v>0.08</v>
      </c>
      <c r="D3995" s="2">
        <v>3993</v>
      </c>
      <c r="E3995" s="2">
        <f t="shared" si="250"/>
        <v>100</v>
      </c>
      <c r="F3995" s="2">
        <f t="shared" si="251"/>
        <v>100</v>
      </c>
      <c r="G3995" s="2">
        <f t="shared" si="248"/>
        <v>90</v>
      </c>
    </row>
    <row r="3996" spans="1:7">
      <c r="A3996" s="2">
        <v>3994</v>
      </c>
      <c r="B3996" s="98">
        <f t="shared" si="249"/>
        <v>18.959430371189953</v>
      </c>
      <c r="C3996" s="98">
        <v>0.08</v>
      </c>
      <c r="D3996" s="2">
        <v>3994</v>
      </c>
      <c r="E3996" s="2">
        <f t="shared" si="250"/>
        <v>100</v>
      </c>
      <c r="F3996" s="2">
        <f t="shared" si="251"/>
        <v>100</v>
      </c>
      <c r="G3996" s="2">
        <f t="shared" si="248"/>
        <v>90</v>
      </c>
    </row>
    <row r="3997" spans="1:7">
      <c r="A3997" s="2">
        <v>3995</v>
      </c>
      <c r="B3997" s="98">
        <f t="shared" si="249"/>
        <v>18.961803711672577</v>
      </c>
      <c r="C3997" s="98">
        <v>0.08</v>
      </c>
      <c r="D3997" s="2">
        <v>3995</v>
      </c>
      <c r="E3997" s="2">
        <f t="shared" si="250"/>
        <v>100</v>
      </c>
      <c r="F3997" s="2">
        <f t="shared" si="251"/>
        <v>100</v>
      </c>
      <c r="G3997" s="2">
        <f t="shared" si="248"/>
        <v>90</v>
      </c>
    </row>
    <row r="3998" spans="1:7">
      <c r="A3998" s="2">
        <v>3996</v>
      </c>
      <c r="B3998" s="98">
        <f t="shared" si="249"/>
        <v>18.964176755134929</v>
      </c>
      <c r="C3998" s="98">
        <v>0.08</v>
      </c>
      <c r="D3998" s="2">
        <v>3996</v>
      </c>
      <c r="E3998" s="2">
        <f t="shared" si="250"/>
        <v>100</v>
      </c>
      <c r="F3998" s="2">
        <f t="shared" si="251"/>
        <v>100</v>
      </c>
      <c r="G3998" s="2">
        <f t="shared" si="248"/>
        <v>90</v>
      </c>
    </row>
    <row r="3999" spans="1:7">
      <c r="A3999" s="2">
        <v>3997</v>
      </c>
      <c r="B3999" s="98">
        <f t="shared" si="249"/>
        <v>18.96654950168849</v>
      </c>
      <c r="C3999" s="98">
        <v>0.08</v>
      </c>
      <c r="D3999" s="2">
        <v>3997</v>
      </c>
      <c r="E3999" s="2">
        <f t="shared" si="250"/>
        <v>100</v>
      </c>
      <c r="F3999" s="2">
        <f t="shared" si="251"/>
        <v>100</v>
      </c>
      <c r="G3999" s="2">
        <f t="shared" si="248"/>
        <v>90</v>
      </c>
    </row>
    <row r="4000" spans="1:7">
      <c r="A4000" s="2">
        <v>3998</v>
      </c>
      <c r="B4000" s="98">
        <f t="shared" si="249"/>
        <v>18.968921951444681</v>
      </c>
      <c r="C4000" s="98">
        <v>0.08</v>
      </c>
      <c r="D4000" s="2">
        <v>3998</v>
      </c>
      <c r="E4000" s="2">
        <f t="shared" si="250"/>
        <v>100</v>
      </c>
      <c r="F4000" s="2">
        <f t="shared" si="251"/>
        <v>100</v>
      </c>
      <c r="G4000" s="2">
        <f t="shared" si="248"/>
        <v>90</v>
      </c>
    </row>
    <row r="4001" spans="1:7">
      <c r="A4001" s="2">
        <v>3999</v>
      </c>
      <c r="B4001" s="98">
        <f t="shared" si="249"/>
        <v>18.971294104514854</v>
      </c>
      <c r="C4001" s="98">
        <v>0.08</v>
      </c>
      <c r="D4001" s="2">
        <v>3999</v>
      </c>
      <c r="E4001" s="2">
        <f t="shared" si="250"/>
        <v>100</v>
      </c>
      <c r="F4001" s="2">
        <f t="shared" si="251"/>
        <v>100</v>
      </c>
      <c r="G4001" s="2">
        <f t="shared" si="248"/>
        <v>90</v>
      </c>
    </row>
    <row r="4002" spans="1:7">
      <c r="A4002" s="2">
        <v>4000</v>
      </c>
      <c r="B4002" s="98">
        <f t="shared" si="249"/>
        <v>18.973665961010276</v>
      </c>
      <c r="C4002" s="98">
        <v>0.08</v>
      </c>
      <c r="D4002" s="2">
        <v>4000</v>
      </c>
      <c r="E4002" s="2">
        <f t="shared" si="250"/>
        <v>100</v>
      </c>
      <c r="F4002" s="2">
        <f t="shared" si="251"/>
        <v>100</v>
      </c>
      <c r="G4002" s="2">
        <f t="shared" si="248"/>
        <v>90</v>
      </c>
    </row>
    <row r="4003" spans="1:7">
      <c r="B4003" s="98"/>
      <c r="C4003" s="98"/>
      <c r="E4003" s="2"/>
      <c r="F4003" s="2"/>
      <c r="G4003" s="2"/>
    </row>
    <row r="4004" spans="1:7">
      <c r="B4004" s="98"/>
      <c r="C4004" s="98"/>
      <c r="E4004" s="2"/>
      <c r="F4004" s="2"/>
      <c r="G4004" s="2"/>
    </row>
    <row r="4005" spans="1:7">
      <c r="B4005" s="98"/>
      <c r="C4005" s="98"/>
      <c r="E4005" s="2"/>
      <c r="F4005" s="2"/>
      <c r="G4005" s="2"/>
    </row>
    <row r="4006" spans="1:7">
      <c r="B4006" s="98"/>
      <c r="C4006" s="98"/>
      <c r="E4006" s="2"/>
      <c r="F4006" s="2"/>
      <c r="G4006" s="2"/>
    </row>
    <row r="4007" spans="1:7">
      <c r="B4007" s="98"/>
      <c r="C4007" s="98"/>
      <c r="E4007" s="2"/>
      <c r="F4007" s="2"/>
      <c r="G4007" s="2"/>
    </row>
    <row r="4008" spans="1:7">
      <c r="B4008" s="98"/>
      <c r="C4008" s="98"/>
      <c r="E4008" s="2"/>
      <c r="F4008" s="2"/>
      <c r="G4008" s="2"/>
    </row>
    <row r="4009" spans="1:7">
      <c r="B4009" s="98"/>
      <c r="C4009" s="98"/>
      <c r="E4009" s="2"/>
      <c r="F4009" s="2"/>
      <c r="G4009" s="2"/>
    </row>
    <row r="4010" spans="1:7">
      <c r="B4010" s="98"/>
      <c r="C4010" s="98"/>
      <c r="E4010" s="2"/>
      <c r="F4010" s="2"/>
      <c r="G4010" s="2"/>
    </row>
    <row r="4011" spans="1:7">
      <c r="B4011" s="98"/>
      <c r="C4011" s="98"/>
      <c r="E4011" s="2"/>
      <c r="F4011" s="2"/>
      <c r="G4011" s="2"/>
    </row>
    <row r="4012" spans="1:7">
      <c r="B4012" s="98"/>
      <c r="C4012" s="98"/>
      <c r="E4012" s="2"/>
      <c r="F4012" s="2"/>
      <c r="G4012" s="2"/>
    </row>
    <row r="4013" spans="1:7">
      <c r="B4013" s="98"/>
      <c r="C4013" s="98"/>
      <c r="E4013" s="2"/>
      <c r="F4013" s="2"/>
      <c r="G4013" s="2"/>
    </row>
    <row r="4014" spans="1:7">
      <c r="B4014" s="98"/>
      <c r="C4014" s="98"/>
      <c r="E4014" s="2"/>
      <c r="F4014" s="2"/>
      <c r="G4014" s="2"/>
    </row>
    <row r="4015" spans="1:7">
      <c r="B4015" s="98"/>
      <c r="C4015" s="98"/>
      <c r="E4015" s="2"/>
      <c r="F4015" s="2"/>
      <c r="G4015" s="2"/>
    </row>
    <row r="4016" spans="1:7">
      <c r="B4016" s="98"/>
      <c r="C4016" s="98"/>
      <c r="E4016" s="2"/>
      <c r="F4016" s="2"/>
      <c r="G4016" s="2"/>
    </row>
    <row r="4017" spans="2:7">
      <c r="B4017" s="98"/>
      <c r="C4017" s="98"/>
      <c r="E4017" s="2"/>
      <c r="F4017" s="2"/>
      <c r="G4017" s="2"/>
    </row>
    <row r="4018" spans="2:7">
      <c r="B4018" s="98"/>
      <c r="C4018" s="98"/>
      <c r="E4018" s="2"/>
      <c r="F4018" s="2"/>
      <c r="G4018" s="2"/>
    </row>
    <row r="4019" spans="2:7">
      <c r="B4019" s="98"/>
      <c r="C4019" s="98"/>
      <c r="E4019" s="2"/>
      <c r="F4019" s="2"/>
      <c r="G4019" s="2"/>
    </row>
    <row r="4020" spans="2:7">
      <c r="B4020" s="98"/>
      <c r="C4020" s="98"/>
      <c r="E4020" s="2"/>
      <c r="F4020" s="2"/>
      <c r="G4020" s="2"/>
    </row>
    <row r="4021" spans="2:7">
      <c r="B4021" s="98"/>
      <c r="C4021" s="98"/>
      <c r="E4021" s="2"/>
      <c r="F4021" s="2"/>
      <c r="G4021" s="2"/>
    </row>
    <row r="4022" spans="2:7">
      <c r="B4022" s="98"/>
      <c r="C4022" s="98"/>
      <c r="E4022" s="2"/>
      <c r="F4022" s="2"/>
      <c r="G4022" s="2"/>
    </row>
    <row r="4023" spans="2:7">
      <c r="B4023" s="98"/>
      <c r="C4023" s="98"/>
      <c r="E4023" s="2"/>
      <c r="F4023" s="2"/>
      <c r="G4023" s="2"/>
    </row>
    <row r="4024" spans="2:7">
      <c r="B4024" s="98"/>
      <c r="C4024" s="98"/>
      <c r="E4024" s="2"/>
      <c r="F4024" s="2"/>
      <c r="G4024" s="2"/>
    </row>
    <row r="4025" spans="2:7">
      <c r="B4025" s="98"/>
      <c r="C4025" s="98"/>
      <c r="E4025" s="2"/>
      <c r="F4025" s="2"/>
      <c r="G4025" s="2"/>
    </row>
    <row r="4026" spans="2:7">
      <c r="B4026" s="98"/>
      <c r="C4026" s="98"/>
      <c r="E4026" s="2"/>
      <c r="F4026" s="2"/>
      <c r="G4026" s="2"/>
    </row>
    <row r="4027" spans="2:7">
      <c r="B4027" s="98"/>
      <c r="C4027" s="98"/>
      <c r="E4027" s="2"/>
      <c r="F4027" s="2"/>
      <c r="G4027" s="2"/>
    </row>
    <row r="4028" spans="2:7">
      <c r="B4028" s="98"/>
      <c r="C4028" s="98"/>
      <c r="E4028" s="2"/>
      <c r="F4028" s="2"/>
      <c r="G4028" s="2"/>
    </row>
    <row r="4029" spans="2:7">
      <c r="B4029" s="98"/>
      <c r="C4029" s="98"/>
      <c r="E4029" s="2"/>
      <c r="F4029" s="2"/>
      <c r="G4029" s="2"/>
    </row>
    <row r="4030" spans="2:7">
      <c r="B4030" s="98"/>
      <c r="C4030" s="98"/>
      <c r="E4030" s="2"/>
      <c r="F4030" s="2"/>
      <c r="G4030" s="2"/>
    </row>
    <row r="4031" spans="2:7">
      <c r="B4031" s="98"/>
      <c r="C4031" s="98"/>
      <c r="E4031" s="2"/>
      <c r="F4031" s="2"/>
      <c r="G4031" s="2"/>
    </row>
    <row r="4032" spans="2:7">
      <c r="B4032" s="98"/>
      <c r="C4032" s="98"/>
      <c r="E4032" s="2"/>
      <c r="F4032" s="2"/>
      <c r="G4032" s="2"/>
    </row>
    <row r="4033" spans="2:7">
      <c r="B4033" s="98"/>
      <c r="C4033" s="98"/>
      <c r="E4033" s="2"/>
      <c r="F4033" s="2"/>
      <c r="G4033" s="2"/>
    </row>
    <row r="4034" spans="2:7">
      <c r="B4034" s="98"/>
      <c r="C4034" s="98"/>
      <c r="E4034" s="2"/>
      <c r="F4034" s="2"/>
      <c r="G4034" s="2"/>
    </row>
    <row r="4035" spans="2:7">
      <c r="B4035" s="98"/>
      <c r="C4035" s="98"/>
      <c r="E4035" s="2"/>
      <c r="F4035" s="2"/>
      <c r="G4035" s="2"/>
    </row>
    <row r="4036" spans="2:7">
      <c r="B4036" s="98"/>
      <c r="C4036" s="98"/>
      <c r="E4036" s="2"/>
      <c r="F4036" s="2"/>
      <c r="G4036" s="2"/>
    </row>
    <row r="4037" spans="2:7">
      <c r="B4037" s="98"/>
      <c r="C4037" s="98"/>
      <c r="E4037" s="2"/>
      <c r="F4037" s="2"/>
      <c r="G4037" s="2"/>
    </row>
    <row r="4038" spans="2:7">
      <c r="B4038" s="98"/>
      <c r="C4038" s="98"/>
      <c r="E4038" s="2"/>
      <c r="F4038" s="2"/>
      <c r="G4038" s="2"/>
    </row>
    <row r="4039" spans="2:7">
      <c r="B4039" s="98"/>
      <c r="C4039" s="98"/>
      <c r="E4039" s="2"/>
      <c r="F4039" s="2"/>
      <c r="G4039" s="2"/>
    </row>
    <row r="4040" spans="2:7">
      <c r="B4040" s="98"/>
      <c r="C4040" s="98"/>
      <c r="E4040" s="2"/>
      <c r="F4040" s="2"/>
      <c r="G4040" s="2"/>
    </row>
    <row r="4041" spans="2:7">
      <c r="B4041" s="98"/>
      <c r="C4041" s="98"/>
      <c r="E4041" s="2"/>
      <c r="F4041" s="2"/>
      <c r="G4041" s="2"/>
    </row>
    <row r="4042" spans="2:7">
      <c r="B4042" s="98"/>
      <c r="C4042" s="98"/>
      <c r="E4042" s="2"/>
      <c r="F4042" s="2"/>
      <c r="G4042" s="2"/>
    </row>
    <row r="4043" spans="2:7">
      <c r="B4043" s="98"/>
      <c r="C4043" s="98"/>
      <c r="E4043" s="2"/>
      <c r="F4043" s="2"/>
      <c r="G4043" s="2"/>
    </row>
    <row r="4044" spans="2:7">
      <c r="B4044" s="98"/>
      <c r="C4044" s="98"/>
      <c r="E4044" s="2"/>
      <c r="F4044" s="2"/>
      <c r="G4044" s="2"/>
    </row>
    <row r="4045" spans="2:7">
      <c r="B4045" s="98"/>
      <c r="C4045" s="98"/>
      <c r="E4045" s="2"/>
      <c r="F4045" s="2"/>
      <c r="G4045" s="2"/>
    </row>
    <row r="4046" spans="2:7">
      <c r="B4046" s="98"/>
      <c r="C4046" s="98"/>
      <c r="E4046" s="2"/>
      <c r="F4046" s="2"/>
      <c r="G4046" s="2"/>
    </row>
    <row r="4047" spans="2:7">
      <c r="B4047" s="98"/>
      <c r="C4047" s="98"/>
      <c r="E4047" s="2"/>
      <c r="F4047" s="2"/>
      <c r="G4047" s="2"/>
    </row>
    <row r="4048" spans="2:7">
      <c r="B4048" s="98"/>
      <c r="C4048" s="98"/>
      <c r="E4048" s="2"/>
      <c r="F4048" s="2"/>
      <c r="G4048" s="2"/>
    </row>
    <row r="4049" spans="2:7">
      <c r="B4049" s="98"/>
      <c r="C4049" s="98"/>
      <c r="E4049" s="2"/>
      <c r="F4049" s="2"/>
      <c r="G4049" s="2"/>
    </row>
    <row r="4050" spans="2:7">
      <c r="B4050" s="98"/>
      <c r="C4050" s="98"/>
      <c r="E4050" s="2"/>
      <c r="F4050" s="2"/>
      <c r="G4050" s="2"/>
    </row>
    <row r="4051" spans="2:7">
      <c r="B4051" s="98"/>
      <c r="C4051" s="98"/>
      <c r="E4051" s="2"/>
      <c r="F4051" s="2"/>
      <c r="G4051" s="2"/>
    </row>
    <row r="4052" spans="2:7">
      <c r="B4052" s="98"/>
      <c r="C4052" s="98"/>
      <c r="E4052" s="2"/>
      <c r="F4052" s="2"/>
      <c r="G4052" s="2"/>
    </row>
    <row r="4053" spans="2:7">
      <c r="B4053" s="98"/>
      <c r="C4053" s="98"/>
      <c r="E4053" s="2"/>
      <c r="F4053" s="2"/>
      <c r="G4053" s="2"/>
    </row>
    <row r="4054" spans="2:7">
      <c r="B4054" s="98"/>
      <c r="C4054" s="98"/>
      <c r="E4054" s="2"/>
      <c r="F4054" s="2"/>
      <c r="G4054" s="2"/>
    </row>
    <row r="4055" spans="2:7">
      <c r="B4055" s="98"/>
      <c r="C4055" s="98"/>
      <c r="E4055" s="2"/>
      <c r="F4055" s="2"/>
      <c r="G4055" s="2"/>
    </row>
    <row r="4056" spans="2:7">
      <c r="B4056" s="98"/>
      <c r="C4056" s="98"/>
      <c r="E4056" s="2"/>
      <c r="F4056" s="2"/>
      <c r="G4056" s="2"/>
    </row>
    <row r="4057" spans="2:7">
      <c r="B4057" s="98"/>
      <c r="C4057" s="98"/>
      <c r="E4057" s="2"/>
      <c r="F4057" s="2"/>
      <c r="G4057" s="2"/>
    </row>
    <row r="4058" spans="2:7">
      <c r="B4058" s="98"/>
      <c r="C4058" s="98"/>
      <c r="E4058" s="2"/>
      <c r="F4058" s="2"/>
      <c r="G4058" s="2"/>
    </row>
    <row r="4059" spans="2:7">
      <c r="B4059" s="98"/>
      <c r="C4059" s="98"/>
      <c r="E4059" s="2"/>
      <c r="F4059" s="2"/>
      <c r="G4059" s="2"/>
    </row>
    <row r="4060" spans="2:7">
      <c r="B4060" s="98"/>
      <c r="C4060" s="98"/>
      <c r="E4060" s="2"/>
      <c r="F4060" s="2"/>
      <c r="G4060" s="2"/>
    </row>
    <row r="4061" spans="2:7">
      <c r="B4061" s="98"/>
      <c r="C4061" s="98"/>
      <c r="E4061" s="2"/>
      <c r="F4061" s="2"/>
      <c r="G4061" s="2"/>
    </row>
    <row r="4062" spans="2:7">
      <c r="B4062" s="98"/>
      <c r="C4062" s="98"/>
      <c r="E4062" s="2"/>
      <c r="F4062" s="2"/>
      <c r="G4062" s="2"/>
    </row>
    <row r="4063" spans="2:7">
      <c r="B4063" s="98"/>
      <c r="C4063" s="98"/>
      <c r="E4063" s="2"/>
      <c r="F4063" s="2"/>
      <c r="G4063" s="2"/>
    </row>
    <row r="4064" spans="2:7">
      <c r="B4064" s="98"/>
      <c r="C4064" s="98"/>
      <c r="E4064" s="2"/>
      <c r="F4064" s="2"/>
      <c r="G4064" s="2"/>
    </row>
    <row r="4065" spans="2:7">
      <c r="B4065" s="98"/>
      <c r="C4065" s="98"/>
      <c r="E4065" s="2"/>
      <c r="F4065" s="2"/>
      <c r="G4065" s="2"/>
    </row>
    <row r="4066" spans="2:7">
      <c r="B4066" s="98"/>
      <c r="C4066" s="98"/>
      <c r="E4066" s="2"/>
      <c r="F4066" s="2"/>
      <c r="G4066" s="2"/>
    </row>
    <row r="4067" spans="2:7">
      <c r="B4067" s="98"/>
      <c r="C4067" s="98"/>
      <c r="E4067" s="2"/>
      <c r="F4067" s="2"/>
      <c r="G4067" s="2"/>
    </row>
    <row r="4068" spans="2:7">
      <c r="B4068" s="98"/>
      <c r="C4068" s="98"/>
      <c r="E4068" s="2"/>
      <c r="F4068" s="2"/>
      <c r="G4068" s="2"/>
    </row>
    <row r="4069" spans="2:7">
      <c r="B4069" s="98"/>
      <c r="C4069" s="98"/>
      <c r="E4069" s="2"/>
      <c r="F4069" s="2"/>
      <c r="G4069" s="2"/>
    </row>
    <row r="4070" spans="2:7">
      <c r="B4070" s="98"/>
      <c r="C4070" s="98"/>
      <c r="E4070" s="2"/>
      <c r="F4070" s="2"/>
      <c r="G4070" s="2"/>
    </row>
    <row r="4071" spans="2:7">
      <c r="B4071" s="98"/>
      <c r="C4071" s="98"/>
      <c r="E4071" s="2"/>
      <c r="F4071" s="2"/>
      <c r="G4071" s="2"/>
    </row>
    <row r="4072" spans="2:7">
      <c r="B4072" s="98"/>
      <c r="C4072" s="98"/>
      <c r="E4072" s="2"/>
      <c r="F4072" s="2"/>
      <c r="G4072" s="2"/>
    </row>
    <row r="4073" spans="2:7">
      <c r="B4073" s="98"/>
      <c r="C4073" s="98"/>
      <c r="E4073" s="2"/>
      <c r="F4073" s="2"/>
      <c r="G4073" s="2"/>
    </row>
    <row r="4074" spans="2:7">
      <c r="B4074" s="98"/>
      <c r="C4074" s="98"/>
      <c r="E4074" s="2"/>
      <c r="F4074" s="2"/>
      <c r="G4074" s="2"/>
    </row>
    <row r="4075" spans="2:7">
      <c r="B4075" s="98"/>
      <c r="C4075" s="98"/>
      <c r="E4075" s="2"/>
      <c r="F4075" s="2"/>
      <c r="G4075" s="2"/>
    </row>
    <row r="4076" spans="2:7">
      <c r="B4076" s="98"/>
      <c r="C4076" s="98"/>
      <c r="E4076" s="2"/>
      <c r="F4076" s="2"/>
      <c r="G4076" s="2"/>
    </row>
    <row r="4077" spans="2:7">
      <c r="B4077" s="98"/>
      <c r="C4077" s="98"/>
      <c r="E4077" s="2"/>
      <c r="F4077" s="2"/>
      <c r="G4077" s="2"/>
    </row>
    <row r="4078" spans="2:7">
      <c r="B4078" s="98"/>
      <c r="C4078" s="98"/>
      <c r="E4078" s="2"/>
      <c r="F4078" s="2"/>
      <c r="G4078" s="2"/>
    </row>
    <row r="4079" spans="2:7">
      <c r="B4079" s="98"/>
      <c r="C4079" s="98"/>
      <c r="E4079" s="2"/>
      <c r="F4079" s="2"/>
      <c r="G4079" s="2"/>
    </row>
    <row r="4080" spans="2:7">
      <c r="B4080" s="98"/>
      <c r="C4080" s="98"/>
      <c r="E4080" s="2"/>
      <c r="F4080" s="2"/>
      <c r="G4080" s="2"/>
    </row>
    <row r="4081" spans="2:7">
      <c r="B4081" s="98"/>
      <c r="C4081" s="98"/>
      <c r="E4081" s="2"/>
      <c r="F4081" s="2"/>
      <c r="G4081" s="2"/>
    </row>
    <row r="4082" spans="2:7">
      <c r="B4082" s="98"/>
      <c r="C4082" s="98"/>
      <c r="E4082" s="2"/>
      <c r="F4082" s="2"/>
      <c r="G4082" s="2"/>
    </row>
    <row r="4083" spans="2:7">
      <c r="B4083" s="98"/>
      <c r="C4083" s="98"/>
      <c r="E4083" s="2"/>
      <c r="F4083" s="2"/>
      <c r="G4083" s="2"/>
    </row>
    <row r="4084" spans="2:7">
      <c r="B4084" s="98"/>
      <c r="C4084" s="98"/>
      <c r="E4084" s="2"/>
      <c r="F4084" s="2"/>
      <c r="G4084" s="2"/>
    </row>
    <row r="4085" spans="2:7">
      <c r="B4085" s="98"/>
      <c r="C4085" s="98"/>
      <c r="E4085" s="2"/>
      <c r="F4085" s="2"/>
      <c r="G4085" s="2"/>
    </row>
    <row r="4086" spans="2:7">
      <c r="B4086" s="98"/>
      <c r="C4086" s="98"/>
      <c r="E4086" s="2"/>
      <c r="F4086" s="2"/>
      <c r="G4086" s="2"/>
    </row>
    <row r="4087" spans="2:7">
      <c r="B4087" s="98"/>
      <c r="C4087" s="98"/>
      <c r="E4087" s="2"/>
      <c r="F4087" s="2"/>
      <c r="G4087" s="2"/>
    </row>
    <row r="4088" spans="2:7">
      <c r="B4088" s="98"/>
      <c r="C4088" s="98"/>
      <c r="E4088" s="2"/>
      <c r="F4088" s="2"/>
      <c r="G4088" s="2"/>
    </row>
    <row r="4089" spans="2:7">
      <c r="B4089" s="98"/>
      <c r="C4089" s="98"/>
      <c r="E4089" s="2"/>
      <c r="F4089" s="2"/>
      <c r="G4089" s="2"/>
    </row>
    <row r="4090" spans="2:7">
      <c r="B4090" s="98"/>
      <c r="C4090" s="98"/>
      <c r="E4090" s="2"/>
      <c r="F4090" s="2"/>
      <c r="G4090" s="2"/>
    </row>
    <row r="4091" spans="2:7">
      <c r="B4091" s="98"/>
      <c r="C4091" s="98"/>
      <c r="E4091" s="2"/>
      <c r="F4091" s="2"/>
      <c r="G4091" s="2"/>
    </row>
    <row r="4092" spans="2:7">
      <c r="B4092" s="98"/>
      <c r="C4092" s="98"/>
      <c r="E4092" s="2"/>
      <c r="F4092" s="2"/>
      <c r="G4092" s="2"/>
    </row>
    <row r="4093" spans="2:7">
      <c r="B4093" s="98"/>
      <c r="C4093" s="98"/>
      <c r="E4093" s="2"/>
      <c r="F4093" s="2"/>
      <c r="G4093" s="2"/>
    </row>
    <row r="4094" spans="2:7">
      <c r="B4094" s="98"/>
      <c r="C4094" s="98"/>
      <c r="E4094" s="2"/>
      <c r="F4094" s="2"/>
      <c r="G4094" s="2"/>
    </row>
    <row r="4095" spans="2:7">
      <c r="B4095" s="98"/>
      <c r="C4095" s="98"/>
      <c r="E4095" s="2"/>
      <c r="F4095" s="2"/>
      <c r="G4095" s="2"/>
    </row>
    <row r="4096" spans="2:7">
      <c r="B4096" s="98"/>
      <c r="C4096" s="98"/>
      <c r="E4096" s="2"/>
      <c r="F4096" s="2"/>
      <c r="G4096" s="2"/>
    </row>
    <row r="4097" spans="2:7">
      <c r="B4097" s="98"/>
      <c r="C4097" s="98"/>
      <c r="E4097" s="2"/>
      <c r="F4097" s="2"/>
      <c r="G4097" s="2"/>
    </row>
    <row r="4098" spans="2:7">
      <c r="B4098" s="98"/>
      <c r="C4098" s="98"/>
      <c r="E4098" s="2"/>
      <c r="F4098" s="2"/>
      <c r="G4098" s="2"/>
    </row>
    <row r="4099" spans="2:7">
      <c r="B4099" s="98"/>
      <c r="C4099" s="98"/>
      <c r="E4099" s="2"/>
      <c r="F4099" s="2"/>
      <c r="G4099" s="2"/>
    </row>
    <row r="4100" spans="2:7">
      <c r="B4100" s="98"/>
      <c r="C4100" s="98"/>
      <c r="E4100" s="2"/>
      <c r="F4100" s="2"/>
      <c r="G4100" s="2"/>
    </row>
    <row r="4101" spans="2:7">
      <c r="B4101" s="98"/>
      <c r="C4101" s="98"/>
      <c r="E4101" s="2"/>
      <c r="F4101" s="2"/>
      <c r="G4101" s="2"/>
    </row>
    <row r="4102" spans="2:7">
      <c r="B4102" s="98"/>
      <c r="C4102" s="98"/>
      <c r="E4102" s="2"/>
      <c r="F4102" s="2"/>
      <c r="G4102" s="2"/>
    </row>
    <row r="4103" spans="2:7">
      <c r="B4103" s="98"/>
      <c r="C4103" s="98"/>
      <c r="E4103" s="2"/>
      <c r="F4103" s="2"/>
      <c r="G4103" s="2"/>
    </row>
    <row r="4104" spans="2:7">
      <c r="B4104" s="98"/>
      <c r="C4104" s="98"/>
      <c r="E4104" s="2"/>
      <c r="F4104" s="2"/>
      <c r="G4104" s="2"/>
    </row>
    <row r="4105" spans="2:7">
      <c r="B4105" s="98"/>
      <c r="C4105" s="98"/>
      <c r="E4105" s="2"/>
      <c r="F4105" s="2"/>
      <c r="G4105" s="2"/>
    </row>
    <row r="4106" spans="2:7">
      <c r="B4106" s="98"/>
      <c r="C4106" s="98"/>
      <c r="E4106" s="2"/>
      <c r="F4106" s="2"/>
      <c r="G4106" s="2"/>
    </row>
    <row r="4107" spans="2:7">
      <c r="B4107" s="98"/>
      <c r="C4107" s="98"/>
      <c r="E4107" s="2"/>
      <c r="F4107" s="2"/>
      <c r="G4107" s="2"/>
    </row>
    <row r="4108" spans="2:7">
      <c r="B4108" s="98"/>
      <c r="C4108" s="98"/>
      <c r="E4108" s="2"/>
      <c r="F4108" s="2"/>
      <c r="G4108" s="2"/>
    </row>
    <row r="4109" spans="2:7">
      <c r="B4109" s="98"/>
      <c r="C4109" s="98"/>
      <c r="E4109" s="2"/>
      <c r="F4109" s="2"/>
      <c r="G4109" s="2"/>
    </row>
    <row r="4110" spans="2:7">
      <c r="B4110" s="98"/>
      <c r="C4110" s="98"/>
      <c r="E4110" s="2"/>
      <c r="F4110" s="2"/>
      <c r="G4110" s="2"/>
    </row>
    <row r="4111" spans="2:7">
      <c r="B4111" s="98"/>
      <c r="C4111" s="98"/>
      <c r="E4111" s="2"/>
      <c r="F4111" s="2"/>
      <c r="G4111" s="2"/>
    </row>
    <row r="4112" spans="2:7">
      <c r="B4112" s="98"/>
      <c r="C4112" s="98"/>
      <c r="E4112" s="2"/>
      <c r="F4112" s="2"/>
      <c r="G4112" s="2"/>
    </row>
    <row r="4113" spans="2:7">
      <c r="B4113" s="98"/>
      <c r="C4113" s="98"/>
      <c r="E4113" s="2"/>
      <c r="F4113" s="2"/>
      <c r="G4113" s="2"/>
    </row>
    <row r="4114" spans="2:7">
      <c r="B4114" s="98"/>
      <c r="C4114" s="98"/>
      <c r="E4114" s="2"/>
      <c r="F4114" s="2"/>
      <c r="G4114" s="2"/>
    </row>
    <row r="4115" spans="2:7">
      <c r="B4115" s="98"/>
      <c r="C4115" s="98"/>
      <c r="E4115" s="2"/>
      <c r="F4115" s="2"/>
      <c r="G4115" s="2"/>
    </row>
    <row r="4116" spans="2:7">
      <c r="B4116" s="98"/>
      <c r="C4116" s="98"/>
      <c r="E4116" s="2"/>
      <c r="F4116" s="2"/>
      <c r="G4116" s="2"/>
    </row>
    <row r="4117" spans="2:7">
      <c r="B4117" s="98"/>
      <c r="C4117" s="98"/>
      <c r="E4117" s="2"/>
      <c r="F4117" s="2"/>
      <c r="G4117" s="2"/>
    </row>
    <row r="4118" spans="2:7">
      <c r="B4118" s="98"/>
      <c r="C4118" s="98"/>
      <c r="E4118" s="2"/>
      <c r="F4118" s="2"/>
      <c r="G4118" s="2"/>
    </row>
    <row r="4119" spans="2:7">
      <c r="B4119" s="98"/>
      <c r="C4119" s="98"/>
      <c r="E4119" s="2"/>
      <c r="F4119" s="2"/>
      <c r="G4119" s="2"/>
    </row>
    <row r="4120" spans="2:7">
      <c r="B4120" s="98"/>
      <c r="C4120" s="98"/>
      <c r="E4120" s="2"/>
      <c r="F4120" s="2"/>
      <c r="G4120" s="2"/>
    </row>
    <row r="4121" spans="2:7">
      <c r="B4121" s="98"/>
      <c r="C4121" s="98"/>
      <c r="E4121" s="2"/>
      <c r="F4121" s="2"/>
      <c r="G4121" s="2"/>
    </row>
    <row r="4122" spans="2:7">
      <c r="B4122" s="98"/>
      <c r="C4122" s="98"/>
      <c r="E4122" s="2"/>
      <c r="F4122" s="2"/>
      <c r="G4122" s="2"/>
    </row>
    <row r="4123" spans="2:7">
      <c r="B4123" s="98"/>
      <c r="C4123" s="98"/>
      <c r="E4123" s="2"/>
      <c r="F4123" s="2"/>
      <c r="G4123" s="2"/>
    </row>
    <row r="4124" spans="2:7">
      <c r="B4124" s="98"/>
      <c r="C4124" s="98"/>
      <c r="E4124" s="2"/>
      <c r="F4124" s="2"/>
      <c r="G4124" s="2"/>
    </row>
    <row r="4125" spans="2:7">
      <c r="B4125" s="98"/>
      <c r="C4125" s="98"/>
      <c r="E4125" s="2"/>
      <c r="F4125" s="2"/>
      <c r="G4125" s="2"/>
    </row>
    <row r="4126" spans="2:7">
      <c r="B4126" s="98"/>
      <c r="C4126" s="98"/>
      <c r="E4126" s="2"/>
      <c r="F4126" s="2"/>
      <c r="G4126" s="2"/>
    </row>
    <row r="4127" spans="2:7">
      <c r="B4127" s="98"/>
      <c r="C4127" s="98"/>
      <c r="E4127" s="2"/>
      <c r="F4127" s="2"/>
      <c r="G4127" s="2"/>
    </row>
    <row r="4128" spans="2:7">
      <c r="B4128" s="98"/>
      <c r="C4128" s="98"/>
      <c r="E4128" s="2"/>
      <c r="F4128" s="2"/>
      <c r="G4128" s="2"/>
    </row>
    <row r="4129" spans="2:7">
      <c r="B4129" s="98"/>
      <c r="C4129" s="98"/>
      <c r="E4129" s="2"/>
      <c r="F4129" s="2"/>
      <c r="G4129" s="2"/>
    </row>
    <row r="4130" spans="2:7">
      <c r="B4130" s="98"/>
      <c r="C4130" s="98"/>
      <c r="E4130" s="2"/>
      <c r="F4130" s="2"/>
      <c r="G4130" s="2"/>
    </row>
    <row r="4131" spans="2:7">
      <c r="B4131" s="98"/>
      <c r="C4131" s="98"/>
      <c r="E4131" s="2"/>
      <c r="F4131" s="2"/>
      <c r="G4131" s="2"/>
    </row>
    <row r="4132" spans="2:7">
      <c r="B4132" s="98"/>
      <c r="C4132" s="98"/>
      <c r="E4132" s="2"/>
      <c r="F4132" s="2"/>
      <c r="G4132" s="2"/>
    </row>
    <row r="4133" spans="2:7">
      <c r="B4133" s="98"/>
      <c r="C4133" s="98"/>
      <c r="E4133" s="2"/>
      <c r="F4133" s="2"/>
      <c r="G4133" s="2"/>
    </row>
    <row r="4134" spans="2:7">
      <c r="B4134" s="98"/>
      <c r="C4134" s="98"/>
      <c r="E4134" s="2"/>
      <c r="F4134" s="2"/>
      <c r="G4134" s="2"/>
    </row>
    <row r="4135" spans="2:7">
      <c r="B4135" s="98"/>
      <c r="C4135" s="98"/>
      <c r="E4135" s="2"/>
      <c r="F4135" s="2"/>
      <c r="G4135" s="2"/>
    </row>
    <row r="4136" spans="2:7">
      <c r="B4136" s="98"/>
      <c r="C4136" s="98"/>
      <c r="E4136" s="2"/>
      <c r="F4136" s="2"/>
      <c r="G4136" s="2"/>
    </row>
    <row r="4137" spans="2:7">
      <c r="B4137" s="98"/>
      <c r="C4137" s="98"/>
      <c r="E4137" s="2"/>
      <c r="F4137" s="2"/>
      <c r="G4137" s="2"/>
    </row>
    <row r="4138" spans="2:7">
      <c r="B4138" s="98"/>
      <c r="C4138" s="98"/>
      <c r="E4138" s="2"/>
      <c r="F4138" s="2"/>
      <c r="G4138" s="2"/>
    </row>
    <row r="4139" spans="2:7">
      <c r="B4139" s="98"/>
      <c r="C4139" s="98"/>
      <c r="E4139" s="2"/>
      <c r="F4139" s="2"/>
      <c r="G4139" s="2"/>
    </row>
    <row r="4140" spans="2:7">
      <c r="B4140" s="98"/>
      <c r="C4140" s="98"/>
      <c r="E4140" s="2"/>
      <c r="F4140" s="2"/>
      <c r="G4140" s="2"/>
    </row>
    <row r="4141" spans="2:7">
      <c r="B4141" s="98"/>
      <c r="C4141" s="98"/>
      <c r="E4141" s="2"/>
      <c r="F4141" s="2"/>
      <c r="G4141" s="2"/>
    </row>
    <row r="4142" spans="2:7">
      <c r="B4142" s="98"/>
      <c r="C4142" s="98"/>
      <c r="E4142" s="2"/>
      <c r="F4142" s="2"/>
      <c r="G4142" s="2"/>
    </row>
    <row r="4143" spans="2:7">
      <c r="B4143" s="98"/>
      <c r="C4143" s="98"/>
      <c r="E4143" s="2"/>
      <c r="F4143" s="2"/>
      <c r="G4143" s="2"/>
    </row>
    <row r="4144" spans="2:7">
      <c r="B4144" s="98"/>
      <c r="C4144" s="98"/>
      <c r="E4144" s="2"/>
      <c r="F4144" s="2"/>
      <c r="G4144" s="2"/>
    </row>
    <row r="4145" spans="2:7">
      <c r="B4145" s="98"/>
      <c r="C4145" s="98"/>
      <c r="E4145" s="2"/>
      <c r="F4145" s="2"/>
      <c r="G4145" s="2"/>
    </row>
    <row r="4146" spans="2:7">
      <c r="B4146" s="98"/>
      <c r="C4146" s="98"/>
      <c r="E4146" s="2"/>
      <c r="F4146" s="2"/>
      <c r="G4146" s="2"/>
    </row>
    <row r="4147" spans="2:7">
      <c r="B4147" s="98"/>
      <c r="C4147" s="98"/>
      <c r="E4147" s="2"/>
      <c r="F4147" s="2"/>
      <c r="G4147" s="2"/>
    </row>
    <row r="4148" spans="2:7">
      <c r="B4148" s="98"/>
      <c r="C4148" s="98"/>
      <c r="E4148" s="2"/>
      <c r="F4148" s="2"/>
      <c r="G4148" s="2"/>
    </row>
    <row r="4149" spans="2:7">
      <c r="B4149" s="98"/>
      <c r="C4149" s="98"/>
      <c r="E4149" s="2"/>
      <c r="F4149" s="2"/>
      <c r="G4149" s="2"/>
    </row>
    <row r="4150" spans="2:7">
      <c r="B4150" s="98"/>
      <c r="C4150" s="98"/>
      <c r="E4150" s="2"/>
      <c r="F4150" s="2"/>
      <c r="G4150" s="2"/>
    </row>
    <row r="4151" spans="2:7">
      <c r="B4151" s="98"/>
      <c r="C4151" s="98"/>
      <c r="E4151" s="2"/>
      <c r="F4151" s="2"/>
      <c r="G4151" s="2"/>
    </row>
    <row r="4152" spans="2:7">
      <c r="B4152" s="98"/>
      <c r="C4152" s="98"/>
      <c r="E4152" s="2"/>
      <c r="F4152" s="2"/>
      <c r="G4152" s="2"/>
    </row>
    <row r="4153" spans="2:7">
      <c r="B4153" s="98"/>
      <c r="C4153" s="98"/>
      <c r="E4153" s="2"/>
      <c r="F4153" s="2"/>
      <c r="G4153" s="2"/>
    </row>
    <row r="4154" spans="2:7">
      <c r="B4154" s="98"/>
      <c r="C4154" s="98"/>
      <c r="E4154" s="2"/>
      <c r="F4154" s="2"/>
      <c r="G4154" s="2"/>
    </row>
    <row r="4155" spans="2:7">
      <c r="B4155" s="98"/>
      <c r="C4155" s="98"/>
      <c r="E4155" s="2"/>
      <c r="F4155" s="2"/>
      <c r="G4155" s="2"/>
    </row>
    <row r="4156" spans="2:7">
      <c r="B4156" s="98"/>
      <c r="C4156" s="98"/>
      <c r="E4156" s="2"/>
      <c r="F4156" s="2"/>
      <c r="G4156" s="2"/>
    </row>
    <row r="4157" spans="2:7">
      <c r="B4157" s="98"/>
      <c r="C4157" s="98"/>
      <c r="E4157" s="2"/>
      <c r="F4157" s="2"/>
      <c r="G4157" s="2"/>
    </row>
    <row r="4158" spans="2:7">
      <c r="B4158" s="98"/>
      <c r="C4158" s="98"/>
      <c r="E4158" s="2"/>
      <c r="F4158" s="2"/>
      <c r="G4158" s="2"/>
    </row>
    <row r="4159" spans="2:7">
      <c r="B4159" s="98"/>
      <c r="C4159" s="98"/>
      <c r="E4159" s="2"/>
      <c r="F4159" s="2"/>
      <c r="G4159" s="2"/>
    </row>
    <row r="4160" spans="2:7">
      <c r="B4160" s="98"/>
      <c r="C4160" s="98"/>
      <c r="E4160" s="2"/>
      <c r="F4160" s="2"/>
      <c r="G4160" s="2"/>
    </row>
    <row r="4161" spans="2:7">
      <c r="B4161" s="98"/>
      <c r="C4161" s="98"/>
      <c r="E4161" s="2"/>
      <c r="F4161" s="2"/>
      <c r="G4161" s="2"/>
    </row>
    <row r="4162" spans="2:7">
      <c r="B4162" s="98"/>
      <c r="C4162" s="98"/>
      <c r="E4162" s="2"/>
      <c r="F4162" s="2"/>
      <c r="G4162" s="2"/>
    </row>
    <row r="4163" spans="2:7">
      <c r="B4163" s="98"/>
      <c r="C4163" s="98"/>
      <c r="E4163" s="2"/>
      <c r="F4163" s="2"/>
      <c r="G4163" s="2"/>
    </row>
    <row r="4164" spans="2:7">
      <c r="B4164" s="98"/>
      <c r="C4164" s="98"/>
      <c r="E4164" s="2"/>
      <c r="F4164" s="2"/>
      <c r="G4164" s="2"/>
    </row>
    <row r="4165" spans="2:7">
      <c r="B4165" s="98"/>
      <c r="C4165" s="98"/>
      <c r="E4165" s="2"/>
      <c r="F4165" s="2"/>
      <c r="G4165" s="2"/>
    </row>
    <row r="4166" spans="2:7">
      <c r="B4166" s="98"/>
      <c r="C4166" s="98"/>
      <c r="E4166" s="2"/>
      <c r="F4166" s="2"/>
      <c r="G4166" s="2"/>
    </row>
    <row r="4167" spans="2:7">
      <c r="B4167" s="98"/>
      <c r="C4167" s="98"/>
      <c r="E4167" s="2"/>
      <c r="F4167" s="2"/>
      <c r="G4167" s="2"/>
    </row>
    <row r="4168" spans="2:7">
      <c r="B4168" s="98"/>
      <c r="C4168" s="98"/>
      <c r="E4168" s="2"/>
      <c r="F4168" s="2"/>
      <c r="G4168" s="2"/>
    </row>
    <row r="4169" spans="2:7">
      <c r="B4169" s="98"/>
      <c r="C4169" s="98"/>
      <c r="E4169" s="2"/>
      <c r="F4169" s="2"/>
      <c r="G4169" s="2"/>
    </row>
    <row r="4170" spans="2:7">
      <c r="B4170" s="98"/>
      <c r="C4170" s="98"/>
      <c r="E4170" s="2"/>
      <c r="F4170" s="2"/>
      <c r="G4170" s="2"/>
    </row>
    <row r="4171" spans="2:7">
      <c r="B4171" s="98"/>
      <c r="C4171" s="98"/>
      <c r="E4171" s="2"/>
      <c r="F4171" s="2"/>
      <c r="G4171" s="2"/>
    </row>
    <row r="4172" spans="2:7">
      <c r="B4172" s="98"/>
      <c r="C4172" s="98"/>
      <c r="E4172" s="2"/>
      <c r="F4172" s="2"/>
      <c r="G4172" s="2"/>
    </row>
    <row r="4173" spans="2:7">
      <c r="B4173" s="98"/>
      <c r="C4173" s="98"/>
      <c r="E4173" s="2"/>
      <c r="F4173" s="2"/>
      <c r="G4173" s="2"/>
    </row>
    <row r="4174" spans="2:7">
      <c r="B4174" s="98"/>
      <c r="C4174" s="98"/>
      <c r="E4174" s="2"/>
      <c r="F4174" s="2"/>
      <c r="G4174" s="2"/>
    </row>
    <row r="4175" spans="2:7">
      <c r="B4175" s="98"/>
      <c r="C4175" s="98"/>
      <c r="E4175" s="2"/>
      <c r="F4175" s="2"/>
      <c r="G4175" s="2"/>
    </row>
    <row r="4176" spans="2:7">
      <c r="B4176" s="98"/>
      <c r="C4176" s="98"/>
      <c r="E4176" s="2"/>
      <c r="F4176" s="2"/>
      <c r="G4176" s="2"/>
    </row>
    <row r="4177" spans="2:7">
      <c r="B4177" s="98"/>
      <c r="C4177" s="98"/>
      <c r="E4177" s="2"/>
      <c r="F4177" s="2"/>
      <c r="G4177" s="2"/>
    </row>
    <row r="4178" spans="2:7">
      <c r="B4178" s="98"/>
      <c r="C4178" s="98"/>
      <c r="E4178" s="2"/>
      <c r="F4178" s="2"/>
      <c r="G4178" s="2"/>
    </row>
    <row r="4179" spans="2:7">
      <c r="B4179" s="98"/>
      <c r="C4179" s="98"/>
      <c r="E4179" s="2"/>
      <c r="F4179" s="2"/>
      <c r="G4179" s="2"/>
    </row>
    <row r="4180" spans="2:7">
      <c r="B4180" s="98"/>
      <c r="C4180" s="98"/>
      <c r="E4180" s="2"/>
      <c r="F4180" s="2"/>
      <c r="G4180" s="2"/>
    </row>
    <row r="4181" spans="2:7">
      <c r="B4181" s="98"/>
      <c r="C4181" s="98"/>
      <c r="E4181" s="2"/>
      <c r="F4181" s="2"/>
      <c r="G4181" s="2"/>
    </row>
    <row r="4182" spans="2:7">
      <c r="B4182" s="98"/>
      <c r="C4182" s="98"/>
      <c r="E4182" s="2"/>
      <c r="F4182" s="2"/>
      <c r="G4182" s="2"/>
    </row>
    <row r="4183" spans="2:7">
      <c r="B4183" s="98"/>
      <c r="C4183" s="98"/>
      <c r="E4183" s="2"/>
      <c r="F4183" s="2"/>
      <c r="G4183" s="2"/>
    </row>
    <row r="4184" spans="2:7">
      <c r="B4184" s="98"/>
      <c r="C4184" s="98"/>
      <c r="E4184" s="2"/>
      <c r="F4184" s="2"/>
      <c r="G4184" s="2"/>
    </row>
    <row r="4185" spans="2:7">
      <c r="B4185" s="98"/>
      <c r="C4185" s="98"/>
      <c r="E4185" s="2"/>
      <c r="F4185" s="2"/>
      <c r="G4185" s="2"/>
    </row>
    <row r="4186" spans="2:7">
      <c r="B4186" s="98"/>
      <c r="C4186" s="98"/>
      <c r="E4186" s="2"/>
      <c r="F4186" s="2"/>
      <c r="G4186" s="2"/>
    </row>
    <row r="4187" spans="2:7">
      <c r="B4187" s="98"/>
      <c r="C4187" s="98"/>
      <c r="E4187" s="2"/>
      <c r="F4187" s="2"/>
      <c r="G4187" s="2"/>
    </row>
    <row r="4188" spans="2:7">
      <c r="B4188" s="98"/>
      <c r="C4188" s="98"/>
      <c r="E4188" s="2"/>
      <c r="F4188" s="2"/>
      <c r="G4188" s="2"/>
    </row>
    <row r="4189" spans="2:7">
      <c r="B4189" s="98"/>
      <c r="C4189" s="98"/>
      <c r="E4189" s="2"/>
      <c r="F4189" s="2"/>
      <c r="G4189" s="2"/>
    </row>
    <row r="4190" spans="2:7">
      <c r="B4190" s="98"/>
      <c r="C4190" s="98"/>
      <c r="E4190" s="2"/>
      <c r="F4190" s="2"/>
      <c r="G4190" s="2"/>
    </row>
    <row r="4191" spans="2:7">
      <c r="B4191" s="98"/>
      <c r="C4191" s="98"/>
      <c r="E4191" s="2"/>
      <c r="F4191" s="2"/>
      <c r="G4191" s="2"/>
    </row>
    <row r="4192" spans="2:7">
      <c r="B4192" s="98"/>
      <c r="C4192" s="98"/>
      <c r="E4192" s="2"/>
      <c r="F4192" s="2"/>
      <c r="G4192" s="2"/>
    </row>
    <row r="4193" spans="2:7">
      <c r="B4193" s="98"/>
      <c r="C4193" s="98"/>
      <c r="E4193" s="2"/>
      <c r="F4193" s="2"/>
      <c r="G4193" s="2"/>
    </row>
    <row r="4194" spans="2:7">
      <c r="B4194" s="98"/>
      <c r="C4194" s="98"/>
      <c r="E4194" s="2"/>
      <c r="F4194" s="2"/>
      <c r="G4194" s="2"/>
    </row>
    <row r="4195" spans="2:7">
      <c r="B4195" s="98"/>
      <c r="C4195" s="98"/>
      <c r="E4195" s="2"/>
      <c r="F4195" s="2"/>
      <c r="G4195" s="2"/>
    </row>
    <row r="4196" spans="2:7">
      <c r="B4196" s="98"/>
      <c r="C4196" s="98"/>
      <c r="E4196" s="2"/>
      <c r="F4196" s="2"/>
      <c r="G4196" s="2"/>
    </row>
    <row r="4197" spans="2:7">
      <c r="B4197" s="98"/>
      <c r="C4197" s="98"/>
      <c r="E4197" s="2"/>
      <c r="F4197" s="2"/>
      <c r="G4197" s="2"/>
    </row>
    <row r="4198" spans="2:7">
      <c r="B4198" s="98"/>
      <c r="C4198" s="98"/>
      <c r="E4198" s="2"/>
      <c r="F4198" s="2"/>
      <c r="G4198" s="2"/>
    </row>
    <row r="4199" spans="2:7">
      <c r="B4199" s="98"/>
      <c r="C4199" s="98"/>
      <c r="E4199" s="2"/>
      <c r="F4199" s="2"/>
      <c r="G4199" s="2"/>
    </row>
    <row r="4200" spans="2:7">
      <c r="B4200" s="98"/>
      <c r="C4200" s="98"/>
      <c r="E4200" s="2"/>
      <c r="F4200" s="2"/>
      <c r="G4200" s="2"/>
    </row>
    <row r="4201" spans="2:7">
      <c r="B4201" s="98"/>
      <c r="C4201" s="98"/>
      <c r="E4201" s="2"/>
      <c r="F4201" s="2"/>
      <c r="G4201" s="2"/>
    </row>
    <row r="4202" spans="2:7">
      <c r="B4202" s="98"/>
      <c r="C4202" s="98"/>
      <c r="E4202" s="2"/>
      <c r="F4202" s="2"/>
      <c r="G4202" s="2"/>
    </row>
    <row r="4203" spans="2:7">
      <c r="B4203" s="98"/>
      <c r="C4203" s="98"/>
      <c r="E4203" s="2"/>
      <c r="F4203" s="2"/>
      <c r="G4203" s="2"/>
    </row>
    <row r="4204" spans="2:7">
      <c r="B4204" s="98"/>
      <c r="C4204" s="98"/>
      <c r="E4204" s="2"/>
      <c r="F4204" s="2"/>
      <c r="G4204" s="2"/>
    </row>
    <row r="4205" spans="2:7">
      <c r="B4205" s="98"/>
      <c r="C4205" s="98"/>
      <c r="E4205" s="2"/>
      <c r="F4205" s="2"/>
      <c r="G4205" s="2"/>
    </row>
    <row r="4206" spans="2:7">
      <c r="B4206" s="98"/>
      <c r="C4206" s="98"/>
      <c r="E4206" s="2"/>
      <c r="F4206" s="2"/>
      <c r="G4206" s="2"/>
    </row>
    <row r="4207" spans="2:7">
      <c r="B4207" s="98"/>
      <c r="C4207" s="98"/>
      <c r="E4207" s="2"/>
      <c r="F4207" s="2"/>
      <c r="G4207" s="2"/>
    </row>
    <row r="4208" spans="2:7">
      <c r="B4208" s="98"/>
      <c r="C4208" s="98"/>
      <c r="E4208" s="2"/>
      <c r="F4208" s="2"/>
      <c r="G4208" s="2"/>
    </row>
    <row r="4209" spans="2:7">
      <c r="B4209" s="98"/>
      <c r="C4209" s="98"/>
      <c r="E4209" s="2"/>
      <c r="F4209" s="2"/>
      <c r="G4209" s="2"/>
    </row>
    <row r="4210" spans="2:7">
      <c r="B4210" s="98"/>
      <c r="C4210" s="98"/>
      <c r="E4210" s="2"/>
      <c r="F4210" s="2"/>
      <c r="G4210" s="2"/>
    </row>
    <row r="4211" spans="2:7">
      <c r="B4211" s="98"/>
      <c r="C4211" s="98"/>
      <c r="E4211" s="2"/>
      <c r="F4211" s="2"/>
      <c r="G4211" s="2"/>
    </row>
    <row r="4212" spans="2:7">
      <c r="B4212" s="98"/>
      <c r="C4212" s="98"/>
      <c r="E4212" s="2"/>
      <c r="F4212" s="2"/>
      <c r="G4212" s="2"/>
    </row>
    <row r="4213" spans="2:7">
      <c r="B4213" s="98"/>
      <c r="C4213" s="98"/>
      <c r="E4213" s="2"/>
      <c r="F4213" s="2"/>
      <c r="G4213" s="2"/>
    </row>
    <row r="4214" spans="2:7">
      <c r="B4214" s="98"/>
      <c r="C4214" s="98"/>
      <c r="E4214" s="2"/>
      <c r="F4214" s="2"/>
      <c r="G4214" s="2"/>
    </row>
    <row r="4215" spans="2:7">
      <c r="B4215" s="98"/>
      <c r="C4215" s="98"/>
      <c r="E4215" s="2"/>
      <c r="F4215" s="2"/>
      <c r="G4215" s="2"/>
    </row>
    <row r="4216" spans="2:7">
      <c r="B4216" s="98"/>
      <c r="C4216" s="98"/>
      <c r="E4216" s="2"/>
      <c r="F4216" s="2"/>
      <c r="G4216" s="2"/>
    </row>
    <row r="4217" spans="2:7">
      <c r="B4217" s="98"/>
      <c r="C4217" s="98"/>
      <c r="E4217" s="2"/>
      <c r="F4217" s="2"/>
      <c r="G4217" s="2"/>
    </row>
    <row r="4218" spans="2:7">
      <c r="B4218" s="98"/>
      <c r="C4218" s="98"/>
      <c r="E4218" s="2"/>
      <c r="F4218" s="2"/>
      <c r="G4218" s="2"/>
    </row>
    <row r="4219" spans="2:7">
      <c r="B4219" s="98"/>
      <c r="C4219" s="98"/>
      <c r="E4219" s="2"/>
      <c r="F4219" s="2"/>
      <c r="G4219" s="2"/>
    </row>
    <row r="4220" spans="2:7">
      <c r="B4220" s="98"/>
      <c r="C4220" s="98"/>
      <c r="E4220" s="2"/>
      <c r="F4220" s="2"/>
      <c r="G4220" s="2"/>
    </row>
    <row r="4221" spans="2:7">
      <c r="B4221" s="98"/>
      <c r="C4221" s="98"/>
      <c r="E4221" s="2"/>
      <c r="F4221" s="2"/>
      <c r="G4221" s="2"/>
    </row>
    <row r="4222" spans="2:7">
      <c r="B4222" s="98"/>
      <c r="C4222" s="98"/>
      <c r="E4222" s="2"/>
      <c r="F4222" s="2"/>
      <c r="G4222" s="2"/>
    </row>
    <row r="4223" spans="2:7">
      <c r="B4223" s="98"/>
      <c r="C4223" s="98"/>
      <c r="E4223" s="2"/>
      <c r="F4223" s="2"/>
      <c r="G4223" s="2"/>
    </row>
    <row r="4224" spans="2:7">
      <c r="B4224" s="98"/>
      <c r="C4224" s="98"/>
      <c r="E4224" s="2"/>
      <c r="F4224" s="2"/>
      <c r="G4224" s="2"/>
    </row>
    <row r="4225" spans="2:7">
      <c r="B4225" s="98"/>
      <c r="C4225" s="98"/>
      <c r="E4225" s="2"/>
      <c r="F4225" s="2"/>
      <c r="G4225" s="2"/>
    </row>
    <row r="4226" spans="2:7">
      <c r="B4226" s="98"/>
      <c r="C4226" s="98"/>
      <c r="E4226" s="2"/>
      <c r="F4226" s="2"/>
      <c r="G4226" s="2"/>
    </row>
    <row r="4227" spans="2:7">
      <c r="B4227" s="98"/>
      <c r="C4227" s="98"/>
      <c r="E4227" s="2"/>
      <c r="F4227" s="2"/>
      <c r="G4227" s="2"/>
    </row>
    <row r="4228" spans="2:7">
      <c r="B4228" s="98"/>
      <c r="C4228" s="98"/>
      <c r="E4228" s="2"/>
      <c r="F4228" s="2"/>
      <c r="G4228" s="2"/>
    </row>
    <row r="4229" spans="2:7">
      <c r="B4229" s="98"/>
      <c r="C4229" s="98"/>
      <c r="E4229" s="2"/>
      <c r="F4229" s="2"/>
      <c r="G4229" s="2"/>
    </row>
    <row r="4230" spans="2:7">
      <c r="B4230" s="98"/>
      <c r="C4230" s="98"/>
      <c r="E4230" s="2"/>
      <c r="F4230" s="2"/>
      <c r="G4230" s="2"/>
    </row>
    <row r="4231" spans="2:7">
      <c r="B4231" s="98"/>
      <c r="C4231" s="98"/>
      <c r="E4231" s="2"/>
      <c r="F4231" s="2"/>
      <c r="G4231" s="2"/>
    </row>
    <row r="4232" spans="2:7">
      <c r="B4232" s="98"/>
      <c r="C4232" s="98"/>
      <c r="E4232" s="2"/>
      <c r="F4232" s="2"/>
      <c r="G4232" s="2"/>
    </row>
    <row r="4233" spans="2:7">
      <c r="B4233" s="98"/>
      <c r="C4233" s="98"/>
      <c r="E4233" s="2"/>
      <c r="F4233" s="2"/>
      <c r="G4233" s="2"/>
    </row>
    <row r="4234" spans="2:7">
      <c r="B4234" s="98"/>
      <c r="C4234" s="98"/>
      <c r="E4234" s="2"/>
      <c r="F4234" s="2"/>
      <c r="G4234" s="2"/>
    </row>
    <row r="4235" spans="2:7">
      <c r="B4235" s="98"/>
      <c r="C4235" s="98"/>
      <c r="E4235" s="2"/>
      <c r="F4235" s="2"/>
      <c r="G4235" s="2"/>
    </row>
    <row r="4236" spans="2:7">
      <c r="B4236" s="98"/>
      <c r="C4236" s="98"/>
      <c r="E4236" s="2"/>
      <c r="F4236" s="2"/>
      <c r="G4236" s="2"/>
    </row>
    <row r="4237" spans="2:7">
      <c r="B4237" s="98"/>
      <c r="C4237" s="98"/>
      <c r="E4237" s="2"/>
      <c r="F4237" s="2"/>
      <c r="G4237" s="2"/>
    </row>
    <row r="4238" spans="2:7">
      <c r="B4238" s="98"/>
      <c r="C4238" s="98"/>
      <c r="E4238" s="2"/>
      <c r="F4238" s="2"/>
      <c r="G4238" s="2"/>
    </row>
    <row r="4239" spans="2:7">
      <c r="B4239" s="98"/>
      <c r="C4239" s="98"/>
      <c r="E4239" s="2"/>
      <c r="F4239" s="2"/>
      <c r="G4239" s="2"/>
    </row>
    <row r="4240" spans="2:7">
      <c r="B4240" s="98"/>
      <c r="C4240" s="98"/>
      <c r="E4240" s="2"/>
      <c r="F4240" s="2"/>
      <c r="G4240" s="2"/>
    </row>
    <row r="4241" spans="2:7">
      <c r="B4241" s="98"/>
      <c r="C4241" s="98"/>
      <c r="E4241" s="2"/>
      <c r="F4241" s="2"/>
      <c r="G4241" s="2"/>
    </row>
    <row r="4242" spans="2:7">
      <c r="B4242" s="98"/>
      <c r="C4242" s="98"/>
      <c r="E4242" s="2"/>
      <c r="F4242" s="2"/>
      <c r="G4242" s="2"/>
    </row>
    <row r="4243" spans="2:7">
      <c r="B4243" s="98"/>
      <c r="C4243" s="98"/>
      <c r="E4243" s="2"/>
      <c r="F4243" s="2"/>
      <c r="G4243" s="2"/>
    </row>
    <row r="4244" spans="2:7">
      <c r="B4244" s="98"/>
      <c r="C4244" s="98"/>
      <c r="E4244" s="2"/>
      <c r="F4244" s="2"/>
      <c r="G4244" s="2"/>
    </row>
    <row r="4245" spans="2:7">
      <c r="B4245" s="98"/>
      <c r="C4245" s="98"/>
      <c r="E4245" s="2"/>
      <c r="F4245" s="2"/>
      <c r="G4245" s="2"/>
    </row>
    <row r="4246" spans="2:7">
      <c r="B4246" s="98"/>
      <c r="C4246" s="98"/>
      <c r="E4246" s="2"/>
      <c r="F4246" s="2"/>
      <c r="G4246" s="2"/>
    </row>
    <row r="4247" spans="2:7">
      <c r="B4247" s="98"/>
      <c r="C4247" s="98"/>
      <c r="E4247" s="2"/>
      <c r="F4247" s="2"/>
      <c r="G4247" s="2"/>
    </row>
    <row r="4248" spans="2:7">
      <c r="B4248" s="98"/>
      <c r="C4248" s="98"/>
      <c r="E4248" s="2"/>
      <c r="F4248" s="2"/>
      <c r="G4248" s="2"/>
    </row>
    <row r="4249" spans="2:7">
      <c r="B4249" s="98"/>
      <c r="C4249" s="98"/>
      <c r="E4249" s="2"/>
      <c r="F4249" s="2"/>
      <c r="G4249" s="2"/>
    </row>
    <row r="4250" spans="2:7">
      <c r="B4250" s="98"/>
      <c r="C4250" s="98"/>
      <c r="E4250" s="2"/>
      <c r="F4250" s="2"/>
      <c r="G4250" s="2"/>
    </row>
    <row r="4251" spans="2:7">
      <c r="B4251" s="98"/>
      <c r="C4251" s="98"/>
      <c r="E4251" s="2"/>
      <c r="F4251" s="2"/>
      <c r="G4251" s="2"/>
    </row>
    <row r="4252" spans="2:7">
      <c r="B4252" s="98"/>
      <c r="C4252" s="98"/>
      <c r="E4252" s="2"/>
      <c r="F4252" s="2"/>
      <c r="G4252" s="2"/>
    </row>
    <row r="4253" spans="2:7">
      <c r="B4253" s="98"/>
      <c r="C4253" s="98"/>
      <c r="E4253" s="2"/>
      <c r="F4253" s="2"/>
      <c r="G4253" s="2"/>
    </row>
    <row r="4254" spans="2:7">
      <c r="B4254" s="98"/>
      <c r="C4254" s="98"/>
      <c r="E4254" s="2"/>
      <c r="F4254" s="2"/>
      <c r="G4254" s="2"/>
    </row>
    <row r="4255" spans="2:7">
      <c r="B4255" s="98"/>
      <c r="C4255" s="98"/>
      <c r="E4255" s="2"/>
      <c r="F4255" s="2"/>
      <c r="G4255" s="2"/>
    </row>
    <row r="4256" spans="2:7">
      <c r="B4256" s="98"/>
      <c r="C4256" s="98"/>
      <c r="E4256" s="2"/>
      <c r="F4256" s="2"/>
      <c r="G4256" s="2"/>
    </row>
    <row r="4257" spans="2:7">
      <c r="B4257" s="98"/>
      <c r="C4257" s="98"/>
      <c r="E4257" s="2"/>
      <c r="F4257" s="2"/>
      <c r="G4257" s="2"/>
    </row>
    <row r="4258" spans="2:7">
      <c r="B4258" s="98"/>
      <c r="C4258" s="98"/>
      <c r="E4258" s="2"/>
      <c r="F4258" s="2"/>
      <c r="G4258" s="2"/>
    </row>
    <row r="4259" spans="2:7">
      <c r="B4259" s="98"/>
      <c r="C4259" s="98"/>
      <c r="E4259" s="2"/>
      <c r="F4259" s="2"/>
      <c r="G4259" s="2"/>
    </row>
    <row r="4260" spans="2:7">
      <c r="B4260" s="98"/>
      <c r="C4260" s="98"/>
      <c r="E4260" s="2"/>
      <c r="F4260" s="2"/>
      <c r="G4260" s="2"/>
    </row>
    <row r="4261" spans="2:7">
      <c r="B4261" s="98"/>
      <c r="C4261" s="98"/>
      <c r="E4261" s="2"/>
      <c r="F4261" s="2"/>
      <c r="G4261" s="2"/>
    </row>
    <row r="4262" spans="2:7">
      <c r="B4262" s="98"/>
      <c r="C4262" s="98"/>
      <c r="E4262" s="2"/>
      <c r="F4262" s="2"/>
      <c r="G4262" s="2"/>
    </row>
    <row r="4263" spans="2:7">
      <c r="B4263" s="98"/>
      <c r="C4263" s="98"/>
      <c r="E4263" s="2"/>
      <c r="F4263" s="2"/>
      <c r="G4263" s="2"/>
    </row>
    <row r="4264" spans="2:7">
      <c r="B4264" s="98"/>
      <c r="C4264" s="98"/>
      <c r="E4264" s="2"/>
      <c r="F4264" s="2"/>
      <c r="G4264" s="2"/>
    </row>
    <row r="4265" spans="2:7">
      <c r="B4265" s="98"/>
      <c r="C4265" s="98"/>
      <c r="E4265" s="2"/>
      <c r="F4265" s="2"/>
      <c r="G4265" s="2"/>
    </row>
    <row r="4266" spans="2:7">
      <c r="B4266" s="98"/>
      <c r="C4266" s="98"/>
      <c r="E4266" s="2"/>
      <c r="F4266" s="2"/>
      <c r="G4266" s="2"/>
    </row>
    <row r="4267" spans="2:7">
      <c r="B4267" s="98"/>
      <c r="C4267" s="98"/>
      <c r="E4267" s="2"/>
      <c r="F4267" s="2"/>
      <c r="G4267" s="2"/>
    </row>
    <row r="4268" spans="2:7">
      <c r="B4268" s="98"/>
      <c r="C4268" s="98"/>
      <c r="E4268" s="2"/>
      <c r="F4268" s="2"/>
      <c r="G4268" s="2"/>
    </row>
    <row r="4269" spans="2:7">
      <c r="B4269" s="98"/>
      <c r="C4269" s="98"/>
      <c r="E4269" s="2"/>
      <c r="F4269" s="2"/>
      <c r="G4269" s="2"/>
    </row>
    <row r="4270" spans="2:7">
      <c r="B4270" s="98"/>
      <c r="C4270" s="98"/>
      <c r="E4270" s="2"/>
      <c r="F4270" s="2"/>
      <c r="G4270" s="2"/>
    </row>
    <row r="4271" spans="2:7">
      <c r="B4271" s="98"/>
      <c r="C4271" s="98"/>
      <c r="E4271" s="2"/>
      <c r="F4271" s="2"/>
      <c r="G4271" s="2"/>
    </row>
    <row r="4272" spans="2:7">
      <c r="B4272" s="98"/>
      <c r="C4272" s="98"/>
      <c r="E4272" s="2"/>
      <c r="F4272" s="2"/>
      <c r="G4272" s="2"/>
    </row>
    <row r="4273" spans="2:7">
      <c r="B4273" s="98"/>
      <c r="C4273" s="98"/>
      <c r="E4273" s="2"/>
      <c r="F4273" s="2"/>
      <c r="G4273" s="2"/>
    </row>
    <row r="4274" spans="2:7">
      <c r="B4274" s="98"/>
      <c r="C4274" s="98"/>
      <c r="E4274" s="2"/>
      <c r="F4274" s="2"/>
      <c r="G4274" s="2"/>
    </row>
    <row r="4275" spans="2:7">
      <c r="B4275" s="98"/>
      <c r="C4275" s="98"/>
      <c r="E4275" s="2"/>
      <c r="F4275" s="2"/>
      <c r="G4275" s="2"/>
    </row>
    <row r="4276" spans="2:7">
      <c r="B4276" s="98"/>
      <c r="C4276" s="98"/>
      <c r="E4276" s="2"/>
      <c r="F4276" s="2"/>
      <c r="G4276" s="2"/>
    </row>
    <row r="4277" spans="2:7">
      <c r="B4277" s="98"/>
      <c r="C4277" s="98"/>
      <c r="E4277" s="2"/>
      <c r="F4277" s="2"/>
      <c r="G4277" s="2"/>
    </row>
    <row r="4278" spans="2:7">
      <c r="B4278" s="98"/>
      <c r="C4278" s="98"/>
      <c r="E4278" s="2"/>
      <c r="F4278" s="2"/>
      <c r="G4278" s="2"/>
    </row>
    <row r="4279" spans="2:7">
      <c r="B4279" s="98"/>
      <c r="C4279" s="98"/>
      <c r="E4279" s="2"/>
      <c r="F4279" s="2"/>
      <c r="G4279" s="2"/>
    </row>
    <row r="4280" spans="2:7">
      <c r="B4280" s="98"/>
      <c r="C4280" s="98"/>
      <c r="E4280" s="2"/>
      <c r="F4280" s="2"/>
      <c r="G4280" s="2"/>
    </row>
    <row r="4281" spans="2:7">
      <c r="B4281" s="98"/>
      <c r="C4281" s="98"/>
      <c r="E4281" s="2"/>
      <c r="F4281" s="2"/>
      <c r="G4281" s="2"/>
    </row>
    <row r="4282" spans="2:7">
      <c r="B4282" s="98"/>
      <c r="C4282" s="98"/>
      <c r="E4282" s="2"/>
      <c r="F4282" s="2"/>
      <c r="G4282" s="2"/>
    </row>
    <row r="4283" spans="2:7">
      <c r="B4283" s="98"/>
      <c r="C4283" s="98"/>
      <c r="E4283" s="2"/>
      <c r="F4283" s="2"/>
      <c r="G4283" s="2"/>
    </row>
    <row r="4284" spans="2:7">
      <c r="B4284" s="98"/>
      <c r="C4284" s="98"/>
      <c r="E4284" s="2"/>
      <c r="F4284" s="2"/>
      <c r="G4284" s="2"/>
    </row>
    <row r="4285" spans="2:7">
      <c r="B4285" s="98"/>
      <c r="C4285" s="98"/>
      <c r="E4285" s="2"/>
      <c r="F4285" s="2"/>
      <c r="G4285" s="2"/>
    </row>
    <row r="4286" spans="2:7">
      <c r="B4286" s="98"/>
      <c r="C4286" s="98"/>
      <c r="E4286" s="2"/>
      <c r="F4286" s="2"/>
      <c r="G4286" s="2"/>
    </row>
    <row r="4287" spans="2:7">
      <c r="B4287" s="98"/>
      <c r="C4287" s="98"/>
      <c r="E4287" s="2"/>
      <c r="F4287" s="2"/>
      <c r="G4287" s="2"/>
    </row>
    <row r="4288" spans="2:7">
      <c r="B4288" s="98"/>
      <c r="C4288" s="98"/>
      <c r="E4288" s="2"/>
      <c r="F4288" s="2"/>
      <c r="G4288" s="2"/>
    </row>
    <row r="4289" spans="2:7">
      <c r="B4289" s="98"/>
      <c r="C4289" s="98"/>
      <c r="E4289" s="2"/>
      <c r="F4289" s="2"/>
      <c r="G4289" s="2"/>
    </row>
    <row r="4290" spans="2:7">
      <c r="B4290" s="98"/>
      <c r="C4290" s="98"/>
      <c r="E4290" s="2"/>
      <c r="F4290" s="2"/>
      <c r="G4290" s="2"/>
    </row>
    <row r="4291" spans="2:7">
      <c r="B4291" s="98"/>
      <c r="C4291" s="98"/>
      <c r="E4291" s="2"/>
      <c r="F4291" s="2"/>
      <c r="G4291" s="2"/>
    </row>
    <row r="4292" spans="2:7">
      <c r="B4292" s="98"/>
      <c r="C4292" s="98"/>
      <c r="E4292" s="2"/>
      <c r="F4292" s="2"/>
      <c r="G4292" s="2"/>
    </row>
    <row r="4293" spans="2:7">
      <c r="B4293" s="98"/>
      <c r="C4293" s="98"/>
      <c r="E4293" s="2"/>
      <c r="F4293" s="2"/>
      <c r="G4293" s="2"/>
    </row>
    <row r="4294" spans="2:7">
      <c r="B4294" s="98"/>
      <c r="C4294" s="98"/>
      <c r="E4294" s="2"/>
      <c r="F4294" s="2"/>
      <c r="G4294" s="2"/>
    </row>
    <row r="4295" spans="2:7">
      <c r="B4295" s="98"/>
      <c r="C4295" s="98"/>
      <c r="E4295" s="2"/>
      <c r="F4295" s="2"/>
      <c r="G4295" s="2"/>
    </row>
    <row r="4296" spans="2:7">
      <c r="B4296" s="98"/>
      <c r="C4296" s="98"/>
      <c r="E4296" s="2"/>
      <c r="F4296" s="2"/>
      <c r="G4296" s="2"/>
    </row>
    <row r="4297" spans="2:7">
      <c r="B4297" s="98"/>
      <c r="C4297" s="98"/>
      <c r="E4297" s="2"/>
      <c r="F4297" s="2"/>
      <c r="G4297" s="2"/>
    </row>
    <row r="4298" spans="2:7">
      <c r="B4298" s="98"/>
      <c r="C4298" s="98"/>
      <c r="E4298" s="2"/>
      <c r="F4298" s="2"/>
      <c r="G4298" s="2"/>
    </row>
    <row r="4299" spans="2:7">
      <c r="B4299" s="98"/>
      <c r="C4299" s="98"/>
      <c r="E4299" s="2"/>
      <c r="F4299" s="2"/>
      <c r="G4299" s="2"/>
    </row>
    <row r="4300" spans="2:7">
      <c r="B4300" s="98"/>
      <c r="C4300" s="98"/>
      <c r="E4300" s="2"/>
      <c r="F4300" s="2"/>
      <c r="G4300" s="2"/>
    </row>
    <row r="4301" spans="2:7">
      <c r="B4301" s="98"/>
      <c r="C4301" s="98"/>
      <c r="E4301" s="2"/>
      <c r="F4301" s="2"/>
      <c r="G4301" s="2"/>
    </row>
    <row r="4302" spans="2:7">
      <c r="B4302" s="98"/>
      <c r="C4302" s="98"/>
      <c r="E4302" s="2"/>
      <c r="F4302" s="2"/>
      <c r="G4302" s="2"/>
    </row>
    <row r="4303" spans="2:7">
      <c r="B4303" s="98"/>
      <c r="C4303" s="98"/>
      <c r="E4303" s="2"/>
      <c r="F4303" s="2"/>
      <c r="G4303" s="2"/>
    </row>
    <row r="4304" spans="2:7">
      <c r="B4304" s="98"/>
      <c r="C4304" s="98"/>
      <c r="E4304" s="2"/>
      <c r="F4304" s="2"/>
      <c r="G4304" s="2"/>
    </row>
    <row r="4305" spans="2:7">
      <c r="B4305" s="98"/>
      <c r="C4305" s="98"/>
      <c r="E4305" s="2"/>
      <c r="F4305" s="2"/>
      <c r="G4305" s="2"/>
    </row>
    <row r="4306" spans="2:7">
      <c r="B4306" s="98"/>
      <c r="C4306" s="98"/>
      <c r="E4306" s="2"/>
      <c r="F4306" s="2"/>
      <c r="G4306" s="2"/>
    </row>
    <row r="4307" spans="2:7">
      <c r="B4307" s="98"/>
      <c r="C4307" s="98"/>
      <c r="E4307" s="2"/>
      <c r="F4307" s="2"/>
      <c r="G4307" s="2"/>
    </row>
    <row r="4308" spans="2:7">
      <c r="B4308" s="98"/>
      <c r="C4308" s="98"/>
      <c r="E4308" s="2"/>
      <c r="F4308" s="2"/>
      <c r="G4308" s="2"/>
    </row>
    <row r="4309" spans="2:7">
      <c r="B4309" s="98"/>
      <c r="C4309" s="98"/>
      <c r="E4309" s="2"/>
      <c r="F4309" s="2"/>
      <c r="G4309" s="2"/>
    </row>
    <row r="4310" spans="2:7">
      <c r="B4310" s="98"/>
      <c r="C4310" s="98"/>
      <c r="E4310" s="2"/>
      <c r="F4310" s="2"/>
      <c r="G4310" s="2"/>
    </row>
    <row r="4311" spans="2:7">
      <c r="B4311" s="98"/>
      <c r="C4311" s="98"/>
      <c r="E4311" s="2"/>
      <c r="F4311" s="2"/>
      <c r="G4311" s="2"/>
    </row>
    <row r="4312" spans="2:7">
      <c r="B4312" s="98"/>
      <c r="C4312" s="98"/>
      <c r="E4312" s="2"/>
      <c r="F4312" s="2"/>
      <c r="G4312" s="2"/>
    </row>
    <row r="4313" spans="2:7">
      <c r="B4313" s="98"/>
      <c r="C4313" s="98"/>
      <c r="E4313" s="2"/>
      <c r="F4313" s="2"/>
      <c r="G4313" s="2"/>
    </row>
    <row r="4314" spans="2:7">
      <c r="B4314" s="98"/>
      <c r="C4314" s="98"/>
      <c r="E4314" s="2"/>
      <c r="F4314" s="2"/>
      <c r="G4314" s="2"/>
    </row>
    <row r="4315" spans="2:7">
      <c r="B4315" s="98"/>
      <c r="C4315" s="98"/>
      <c r="E4315" s="2"/>
      <c r="F4315" s="2"/>
      <c r="G4315" s="2"/>
    </row>
    <row r="4316" spans="2:7">
      <c r="B4316" s="98"/>
      <c r="C4316" s="98"/>
      <c r="E4316" s="2"/>
      <c r="F4316" s="2"/>
      <c r="G4316" s="2"/>
    </row>
    <row r="4317" spans="2:7">
      <c r="B4317" s="98"/>
      <c r="C4317" s="98"/>
      <c r="E4317" s="2"/>
      <c r="F4317" s="2"/>
      <c r="G4317" s="2"/>
    </row>
    <row r="4318" spans="2:7">
      <c r="B4318" s="98"/>
      <c r="C4318" s="98"/>
      <c r="E4318" s="2"/>
      <c r="F4318" s="2"/>
      <c r="G4318" s="2"/>
    </row>
    <row r="4319" spans="2:7">
      <c r="B4319" s="98"/>
      <c r="C4319" s="98"/>
      <c r="E4319" s="2"/>
      <c r="F4319" s="2"/>
      <c r="G4319" s="2"/>
    </row>
    <row r="4320" spans="2:7">
      <c r="B4320" s="98"/>
      <c r="C4320" s="98"/>
      <c r="E4320" s="2"/>
      <c r="F4320" s="2"/>
      <c r="G4320" s="2"/>
    </row>
    <row r="4321" spans="2:7">
      <c r="B4321" s="98"/>
      <c r="C4321" s="98"/>
      <c r="E4321" s="2"/>
      <c r="F4321" s="2"/>
      <c r="G4321" s="2"/>
    </row>
    <row r="4322" spans="2:7">
      <c r="B4322" s="98"/>
      <c r="C4322" s="98"/>
      <c r="E4322" s="2"/>
      <c r="F4322" s="2"/>
      <c r="G4322" s="2"/>
    </row>
    <row r="4323" spans="2:7">
      <c r="B4323" s="98"/>
      <c r="C4323" s="98"/>
      <c r="E4323" s="2"/>
      <c r="F4323" s="2"/>
      <c r="G4323" s="2"/>
    </row>
    <row r="4324" spans="2:7">
      <c r="B4324" s="98"/>
      <c r="C4324" s="98"/>
      <c r="E4324" s="2"/>
      <c r="F4324" s="2"/>
      <c r="G4324" s="2"/>
    </row>
    <row r="4325" spans="2:7">
      <c r="B4325" s="98"/>
      <c r="C4325" s="98"/>
      <c r="E4325" s="2"/>
      <c r="F4325" s="2"/>
      <c r="G4325" s="2"/>
    </row>
    <row r="4326" spans="2:7">
      <c r="B4326" s="98"/>
      <c r="C4326" s="98"/>
      <c r="E4326" s="2"/>
      <c r="F4326" s="2"/>
      <c r="G4326" s="2"/>
    </row>
    <row r="4327" spans="2:7">
      <c r="B4327" s="98"/>
      <c r="C4327" s="98"/>
      <c r="E4327" s="2"/>
      <c r="F4327" s="2"/>
      <c r="G4327" s="2"/>
    </row>
    <row r="4328" spans="2:7">
      <c r="B4328" s="98"/>
      <c r="C4328" s="98"/>
      <c r="E4328" s="2"/>
      <c r="F4328" s="2"/>
      <c r="G4328" s="2"/>
    </row>
    <row r="4329" spans="2:7">
      <c r="B4329" s="98"/>
      <c r="C4329" s="98"/>
      <c r="E4329" s="2"/>
      <c r="F4329" s="2"/>
      <c r="G4329" s="2"/>
    </row>
    <row r="4330" spans="2:7">
      <c r="B4330" s="98"/>
      <c r="C4330" s="98"/>
      <c r="E4330" s="2"/>
      <c r="F4330" s="2"/>
      <c r="G4330" s="2"/>
    </row>
    <row r="4331" spans="2:7">
      <c r="B4331" s="98"/>
      <c r="C4331" s="98"/>
      <c r="E4331" s="2"/>
      <c r="F4331" s="2"/>
      <c r="G4331" s="2"/>
    </row>
    <row r="4332" spans="2:7">
      <c r="B4332" s="98"/>
      <c r="C4332" s="98"/>
      <c r="E4332" s="2"/>
      <c r="F4332" s="2"/>
      <c r="G4332" s="2"/>
    </row>
    <row r="4333" spans="2:7">
      <c r="B4333" s="98"/>
      <c r="C4333" s="98"/>
      <c r="E4333" s="2"/>
      <c r="F4333" s="2"/>
      <c r="G4333" s="2"/>
    </row>
    <row r="4334" spans="2:7">
      <c r="B4334" s="98"/>
      <c r="C4334" s="98"/>
      <c r="E4334" s="2"/>
      <c r="F4334" s="2"/>
      <c r="G4334" s="2"/>
    </row>
    <row r="4335" spans="2:7">
      <c r="B4335" s="98"/>
      <c r="C4335" s="98"/>
      <c r="E4335" s="2"/>
      <c r="F4335" s="2"/>
      <c r="G4335" s="2"/>
    </row>
    <row r="4336" spans="2:7">
      <c r="B4336" s="98"/>
      <c r="C4336" s="98"/>
      <c r="E4336" s="2"/>
      <c r="F4336" s="2"/>
      <c r="G4336" s="2"/>
    </row>
    <row r="4337" spans="2:7">
      <c r="B4337" s="98"/>
      <c r="C4337" s="98"/>
      <c r="E4337" s="2"/>
      <c r="F4337" s="2"/>
      <c r="G4337" s="2"/>
    </row>
    <row r="4338" spans="2:7">
      <c r="B4338" s="98"/>
      <c r="C4338" s="98"/>
      <c r="E4338" s="2"/>
      <c r="F4338" s="2"/>
      <c r="G4338" s="2"/>
    </row>
    <row r="4339" spans="2:7">
      <c r="B4339" s="98"/>
      <c r="C4339" s="98"/>
      <c r="E4339" s="2"/>
      <c r="F4339" s="2"/>
      <c r="G4339" s="2"/>
    </row>
    <row r="4340" spans="2:7">
      <c r="B4340" s="98"/>
      <c r="C4340" s="98"/>
      <c r="E4340" s="2"/>
      <c r="F4340" s="2"/>
      <c r="G4340" s="2"/>
    </row>
    <row r="4341" spans="2:7">
      <c r="B4341" s="98"/>
      <c r="C4341" s="98"/>
      <c r="E4341" s="2"/>
      <c r="F4341" s="2"/>
      <c r="G4341" s="2"/>
    </row>
    <row r="4342" spans="2:7">
      <c r="B4342" s="98"/>
      <c r="C4342" s="98"/>
      <c r="E4342" s="2"/>
      <c r="F4342" s="2"/>
      <c r="G4342" s="2"/>
    </row>
    <row r="4343" spans="2:7">
      <c r="B4343" s="98"/>
      <c r="C4343" s="98"/>
      <c r="E4343" s="2"/>
      <c r="F4343" s="2"/>
      <c r="G4343" s="2"/>
    </row>
    <row r="4344" spans="2:7">
      <c r="B4344" s="98"/>
      <c r="C4344" s="98"/>
      <c r="E4344" s="2"/>
      <c r="F4344" s="2"/>
      <c r="G4344" s="2"/>
    </row>
    <row r="4345" spans="2:7">
      <c r="B4345" s="98"/>
      <c r="C4345" s="98"/>
      <c r="E4345" s="2"/>
      <c r="F4345" s="2"/>
      <c r="G4345" s="2"/>
    </row>
    <row r="4346" spans="2:7">
      <c r="B4346" s="98"/>
      <c r="C4346" s="98"/>
      <c r="E4346" s="2"/>
      <c r="F4346" s="2"/>
      <c r="G4346" s="2"/>
    </row>
    <row r="4347" spans="2:7">
      <c r="B4347" s="98"/>
      <c r="C4347" s="98"/>
      <c r="E4347" s="2"/>
      <c r="F4347" s="2"/>
      <c r="G4347" s="2"/>
    </row>
    <row r="4348" spans="2:7">
      <c r="B4348" s="98"/>
      <c r="C4348" s="98"/>
      <c r="E4348" s="2"/>
      <c r="F4348" s="2"/>
      <c r="G4348" s="2"/>
    </row>
    <row r="4349" spans="2:7">
      <c r="B4349" s="98"/>
      <c r="C4349" s="98"/>
      <c r="E4349" s="2"/>
      <c r="F4349" s="2"/>
      <c r="G4349" s="2"/>
    </row>
    <row r="4350" spans="2:7">
      <c r="B4350" s="98"/>
      <c r="C4350" s="98"/>
      <c r="E4350" s="2"/>
      <c r="F4350" s="2"/>
      <c r="G4350" s="2"/>
    </row>
    <row r="4351" spans="2:7">
      <c r="B4351" s="98"/>
      <c r="C4351" s="98"/>
      <c r="E4351" s="2"/>
      <c r="F4351" s="2"/>
      <c r="G4351" s="2"/>
    </row>
    <row r="4352" spans="2:7">
      <c r="B4352" s="98"/>
      <c r="C4352" s="98"/>
      <c r="E4352" s="2"/>
      <c r="F4352" s="2"/>
      <c r="G4352" s="2"/>
    </row>
    <row r="4353" spans="2:7">
      <c r="B4353" s="98"/>
      <c r="C4353" s="98"/>
      <c r="E4353" s="2"/>
      <c r="F4353" s="2"/>
      <c r="G4353" s="2"/>
    </row>
    <row r="4354" spans="2:7">
      <c r="B4354" s="98"/>
      <c r="C4354" s="98"/>
      <c r="E4354" s="2"/>
      <c r="F4354" s="2"/>
      <c r="G4354" s="2"/>
    </row>
    <row r="4355" spans="2:7">
      <c r="B4355" s="98"/>
      <c r="C4355" s="98"/>
      <c r="E4355" s="2"/>
      <c r="F4355" s="2"/>
      <c r="G4355" s="2"/>
    </row>
    <row r="4356" spans="2:7">
      <c r="B4356" s="98"/>
      <c r="C4356" s="98"/>
      <c r="E4356" s="2"/>
      <c r="F4356" s="2"/>
      <c r="G4356" s="2"/>
    </row>
    <row r="4357" spans="2:7">
      <c r="B4357" s="98"/>
      <c r="C4357" s="98"/>
      <c r="E4357" s="2"/>
      <c r="F4357" s="2"/>
      <c r="G4357" s="2"/>
    </row>
    <row r="4358" spans="2:7">
      <c r="B4358" s="98"/>
      <c r="C4358" s="98"/>
      <c r="E4358" s="2"/>
      <c r="F4358" s="2"/>
      <c r="G4358" s="2"/>
    </row>
    <row r="4359" spans="2:7">
      <c r="B4359" s="98"/>
      <c r="C4359" s="98"/>
      <c r="E4359" s="2"/>
      <c r="F4359" s="2"/>
      <c r="G4359" s="2"/>
    </row>
    <row r="4360" spans="2:7">
      <c r="B4360" s="98"/>
      <c r="C4360" s="98"/>
      <c r="E4360" s="2"/>
      <c r="F4360" s="2"/>
      <c r="G4360" s="2"/>
    </row>
    <row r="4361" spans="2:7">
      <c r="B4361" s="98"/>
      <c r="C4361" s="98"/>
      <c r="E4361" s="2"/>
      <c r="F4361" s="2"/>
      <c r="G4361" s="2"/>
    </row>
    <row r="4362" spans="2:7">
      <c r="B4362" s="98"/>
      <c r="C4362" s="98"/>
      <c r="E4362" s="2"/>
      <c r="F4362" s="2"/>
      <c r="G4362" s="2"/>
    </row>
    <row r="4363" spans="2:7">
      <c r="B4363" s="98"/>
      <c r="C4363" s="98"/>
      <c r="E4363" s="2"/>
      <c r="F4363" s="2"/>
      <c r="G4363" s="2"/>
    </row>
    <row r="4364" spans="2:7">
      <c r="B4364" s="98"/>
      <c r="C4364" s="98"/>
      <c r="E4364" s="2"/>
      <c r="F4364" s="2"/>
      <c r="G4364" s="2"/>
    </row>
    <row r="4365" spans="2:7">
      <c r="B4365" s="98"/>
      <c r="C4365" s="98"/>
      <c r="E4365" s="2"/>
      <c r="F4365" s="2"/>
      <c r="G4365" s="2"/>
    </row>
    <row r="4366" spans="2:7">
      <c r="B4366" s="98"/>
      <c r="C4366" s="98"/>
      <c r="E4366" s="2"/>
      <c r="F4366" s="2"/>
      <c r="G4366" s="2"/>
    </row>
    <row r="4367" spans="2:7">
      <c r="B4367" s="98"/>
      <c r="C4367" s="98"/>
      <c r="E4367" s="2"/>
      <c r="F4367" s="2"/>
      <c r="G4367" s="2"/>
    </row>
    <row r="4368" spans="2:7">
      <c r="B4368" s="98"/>
      <c r="C4368" s="98"/>
      <c r="E4368" s="2"/>
      <c r="F4368" s="2"/>
      <c r="G4368" s="2"/>
    </row>
    <row r="4369" spans="2:7">
      <c r="B4369" s="98"/>
      <c r="C4369" s="98"/>
      <c r="E4369" s="2"/>
      <c r="F4369" s="2"/>
      <c r="G4369" s="2"/>
    </row>
    <row r="4370" spans="2:7">
      <c r="B4370" s="98"/>
      <c r="C4370" s="98"/>
      <c r="E4370" s="2"/>
      <c r="F4370" s="2"/>
      <c r="G4370" s="2"/>
    </row>
    <row r="4371" spans="2:7">
      <c r="B4371" s="98"/>
      <c r="C4371" s="98"/>
      <c r="E4371" s="2"/>
      <c r="F4371" s="2"/>
      <c r="G4371" s="2"/>
    </row>
    <row r="4372" spans="2:7">
      <c r="B4372" s="98"/>
      <c r="C4372" s="98"/>
      <c r="E4372" s="2"/>
      <c r="F4372" s="2"/>
      <c r="G4372" s="2"/>
    </row>
    <row r="4373" spans="2:7">
      <c r="B4373" s="98"/>
      <c r="C4373" s="98"/>
      <c r="E4373" s="2"/>
      <c r="F4373" s="2"/>
      <c r="G4373" s="2"/>
    </row>
    <row r="4374" spans="2:7">
      <c r="B4374" s="98"/>
      <c r="C4374" s="98"/>
      <c r="E4374" s="2"/>
      <c r="F4374" s="2"/>
      <c r="G4374" s="2"/>
    </row>
    <row r="4375" spans="2:7">
      <c r="B4375" s="98"/>
      <c r="C4375" s="98"/>
      <c r="E4375" s="2"/>
      <c r="F4375" s="2"/>
      <c r="G4375" s="2"/>
    </row>
    <row r="4376" spans="2:7">
      <c r="B4376" s="98"/>
      <c r="C4376" s="98"/>
      <c r="E4376" s="2"/>
      <c r="F4376" s="2"/>
      <c r="G4376" s="2"/>
    </row>
    <row r="4377" spans="2:7">
      <c r="B4377" s="98"/>
      <c r="C4377" s="98"/>
      <c r="E4377" s="2"/>
      <c r="F4377" s="2"/>
      <c r="G4377" s="2"/>
    </row>
    <row r="4378" spans="2:7">
      <c r="B4378" s="98"/>
      <c r="C4378" s="98"/>
      <c r="E4378" s="2"/>
      <c r="F4378" s="2"/>
      <c r="G4378" s="2"/>
    </row>
    <row r="4379" spans="2:7">
      <c r="B4379" s="98"/>
      <c r="C4379" s="98"/>
      <c r="E4379" s="2"/>
      <c r="F4379" s="2"/>
      <c r="G4379" s="2"/>
    </row>
    <row r="4380" spans="2:7">
      <c r="B4380" s="98"/>
      <c r="C4380" s="98"/>
      <c r="E4380" s="2"/>
      <c r="F4380" s="2"/>
      <c r="G4380" s="2"/>
    </row>
    <row r="4381" spans="2:7">
      <c r="B4381" s="98"/>
      <c r="C4381" s="98"/>
      <c r="E4381" s="2"/>
      <c r="F4381" s="2"/>
      <c r="G4381" s="2"/>
    </row>
    <row r="4382" spans="2:7">
      <c r="B4382" s="98"/>
      <c r="C4382" s="98"/>
      <c r="E4382" s="2"/>
      <c r="F4382" s="2"/>
      <c r="G4382" s="2"/>
    </row>
    <row r="4383" spans="2:7">
      <c r="B4383" s="98"/>
      <c r="C4383" s="98"/>
      <c r="E4383" s="2"/>
      <c r="F4383" s="2"/>
      <c r="G4383" s="2"/>
    </row>
    <row r="4384" spans="2:7">
      <c r="B4384" s="98"/>
      <c r="C4384" s="98"/>
      <c r="E4384" s="2"/>
      <c r="F4384" s="2"/>
      <c r="G4384" s="2"/>
    </row>
    <row r="4385" spans="2:7">
      <c r="B4385" s="98"/>
      <c r="C4385" s="98"/>
      <c r="E4385" s="2"/>
      <c r="F4385" s="2"/>
      <c r="G4385" s="2"/>
    </row>
    <row r="4386" spans="2:7">
      <c r="B4386" s="98"/>
      <c r="C4386" s="98"/>
      <c r="E4386" s="2"/>
      <c r="F4386" s="2"/>
      <c r="G4386" s="2"/>
    </row>
    <row r="4387" spans="2:7">
      <c r="B4387" s="98"/>
      <c r="C4387" s="98"/>
      <c r="E4387" s="2"/>
      <c r="F4387" s="2"/>
      <c r="G4387" s="2"/>
    </row>
    <row r="4388" spans="2:7">
      <c r="B4388" s="98"/>
      <c r="C4388" s="98"/>
      <c r="E4388" s="2"/>
      <c r="F4388" s="2"/>
      <c r="G4388" s="2"/>
    </row>
    <row r="4389" spans="2:7">
      <c r="B4389" s="98"/>
      <c r="C4389" s="98"/>
      <c r="E4389" s="2"/>
      <c r="F4389" s="2"/>
      <c r="G4389" s="2"/>
    </row>
    <row r="4390" spans="2:7">
      <c r="B4390" s="98"/>
      <c r="C4390" s="98"/>
      <c r="E4390" s="2"/>
      <c r="F4390" s="2"/>
      <c r="G4390" s="2"/>
    </row>
    <row r="4391" spans="2:7">
      <c r="B4391" s="98"/>
      <c r="C4391" s="98"/>
      <c r="E4391" s="2"/>
      <c r="F4391" s="2"/>
      <c r="G4391" s="2"/>
    </row>
    <row r="4392" spans="2:7">
      <c r="B4392" s="98"/>
      <c r="C4392" s="98"/>
      <c r="E4392" s="2"/>
      <c r="F4392" s="2"/>
      <c r="G4392" s="2"/>
    </row>
    <row r="4393" spans="2:7">
      <c r="B4393" s="98"/>
      <c r="C4393" s="98"/>
      <c r="E4393" s="2"/>
      <c r="F4393" s="2"/>
      <c r="G4393" s="2"/>
    </row>
    <row r="4394" spans="2:7">
      <c r="B4394" s="98"/>
      <c r="C4394" s="98"/>
      <c r="E4394" s="2"/>
      <c r="F4394" s="2"/>
      <c r="G4394" s="2"/>
    </row>
    <row r="4395" spans="2:7">
      <c r="B4395" s="98"/>
      <c r="C4395" s="98"/>
      <c r="E4395" s="2"/>
      <c r="F4395" s="2"/>
      <c r="G4395" s="2"/>
    </row>
    <row r="4396" spans="2:7">
      <c r="B4396" s="98"/>
      <c r="C4396" s="98"/>
      <c r="E4396" s="2"/>
      <c r="F4396" s="2"/>
      <c r="G4396" s="2"/>
    </row>
    <row r="4397" spans="2:7">
      <c r="B4397" s="98"/>
      <c r="C4397" s="98"/>
      <c r="E4397" s="2"/>
      <c r="F4397" s="2"/>
      <c r="G4397" s="2"/>
    </row>
    <row r="4398" spans="2:7">
      <c r="B4398" s="98"/>
      <c r="C4398" s="98"/>
      <c r="E4398" s="2"/>
      <c r="F4398" s="2"/>
      <c r="G4398" s="2"/>
    </row>
    <row r="4399" spans="2:7">
      <c r="B4399" s="98"/>
      <c r="C4399" s="98"/>
      <c r="E4399" s="2"/>
      <c r="F4399" s="2"/>
      <c r="G4399" s="2"/>
    </row>
    <row r="4400" spans="2:7">
      <c r="B4400" s="98"/>
      <c r="C4400" s="98"/>
      <c r="E4400" s="2"/>
      <c r="F4400" s="2"/>
      <c r="G4400" s="2"/>
    </row>
    <row r="4401" spans="2:7">
      <c r="B4401" s="98"/>
      <c r="C4401" s="98"/>
      <c r="E4401" s="2"/>
      <c r="F4401" s="2"/>
      <c r="G4401" s="2"/>
    </row>
    <row r="4402" spans="2:7">
      <c r="B4402" s="98"/>
      <c r="C4402" s="98"/>
      <c r="E4402" s="2"/>
      <c r="F4402" s="2"/>
      <c r="G4402" s="2"/>
    </row>
    <row r="4403" spans="2:7">
      <c r="B4403" s="98"/>
      <c r="C4403" s="98"/>
      <c r="E4403" s="2"/>
      <c r="F4403" s="2"/>
      <c r="G4403" s="2"/>
    </row>
    <row r="4404" spans="2:7">
      <c r="B4404" s="98"/>
      <c r="C4404" s="98"/>
      <c r="E4404" s="2"/>
      <c r="F4404" s="2"/>
      <c r="G4404" s="2"/>
    </row>
    <row r="4405" spans="2:7">
      <c r="B4405" s="98"/>
      <c r="C4405" s="98"/>
      <c r="E4405" s="2"/>
      <c r="F4405" s="2"/>
      <c r="G4405" s="2"/>
    </row>
    <row r="4406" spans="2:7">
      <c r="B4406" s="98"/>
      <c r="C4406" s="98"/>
      <c r="E4406" s="2"/>
      <c r="F4406" s="2"/>
      <c r="G4406" s="2"/>
    </row>
    <row r="4407" spans="2:7">
      <c r="B4407" s="98"/>
      <c r="C4407" s="98"/>
      <c r="E4407" s="2"/>
      <c r="F4407" s="2"/>
      <c r="G4407" s="2"/>
    </row>
    <row r="4408" spans="2:7">
      <c r="B4408" s="98"/>
      <c r="C4408" s="98"/>
      <c r="E4408" s="2"/>
      <c r="F4408" s="2"/>
      <c r="G4408" s="2"/>
    </row>
    <row r="4409" spans="2:7">
      <c r="B4409" s="98"/>
      <c r="C4409" s="98"/>
      <c r="E4409" s="2"/>
      <c r="F4409" s="2"/>
      <c r="G4409" s="2"/>
    </row>
    <row r="4410" spans="2:7">
      <c r="B4410" s="98"/>
      <c r="C4410" s="98"/>
      <c r="E4410" s="2"/>
      <c r="F4410" s="2"/>
      <c r="G4410" s="2"/>
    </row>
    <row r="4411" spans="2:7">
      <c r="B4411" s="98"/>
      <c r="C4411" s="98"/>
      <c r="E4411" s="2"/>
      <c r="F4411" s="2"/>
      <c r="G4411" s="2"/>
    </row>
    <row r="4412" spans="2:7">
      <c r="B4412" s="98"/>
      <c r="C4412" s="98"/>
      <c r="E4412" s="2"/>
      <c r="F4412" s="2"/>
      <c r="G4412" s="2"/>
    </row>
    <row r="4413" spans="2:7">
      <c r="B4413" s="98"/>
      <c r="C4413" s="98"/>
      <c r="E4413" s="2"/>
      <c r="F4413" s="2"/>
      <c r="G4413" s="2"/>
    </row>
    <row r="4414" spans="2:7">
      <c r="B4414" s="98"/>
      <c r="C4414" s="98"/>
      <c r="E4414" s="2"/>
      <c r="F4414" s="2"/>
      <c r="G4414" s="2"/>
    </row>
    <row r="4415" spans="2:7">
      <c r="B4415" s="98"/>
      <c r="C4415" s="98"/>
      <c r="E4415" s="2"/>
      <c r="F4415" s="2"/>
      <c r="G4415" s="2"/>
    </row>
    <row r="4416" spans="2:7">
      <c r="B4416" s="98"/>
      <c r="C4416" s="98"/>
      <c r="E4416" s="2"/>
      <c r="F4416" s="2"/>
      <c r="G4416" s="2"/>
    </row>
    <row r="4417" spans="2:7">
      <c r="B4417" s="98"/>
      <c r="C4417" s="98"/>
      <c r="E4417" s="2"/>
      <c r="F4417" s="2"/>
      <c r="G4417" s="2"/>
    </row>
    <row r="4418" spans="2:7">
      <c r="B4418" s="98"/>
      <c r="C4418" s="98"/>
      <c r="E4418" s="2"/>
      <c r="F4418" s="2"/>
      <c r="G4418" s="2"/>
    </row>
    <row r="4419" spans="2:7">
      <c r="B4419" s="98"/>
      <c r="C4419" s="98"/>
      <c r="E4419" s="2"/>
      <c r="F4419" s="2"/>
      <c r="G4419" s="2"/>
    </row>
    <row r="4420" spans="2:7">
      <c r="B4420" s="98"/>
      <c r="C4420" s="98"/>
      <c r="E4420" s="2"/>
      <c r="F4420" s="2"/>
      <c r="G4420" s="2"/>
    </row>
    <row r="4421" spans="2:7">
      <c r="B4421" s="98"/>
      <c r="C4421" s="98"/>
      <c r="E4421" s="2"/>
      <c r="F4421" s="2"/>
      <c r="G4421" s="2"/>
    </row>
    <row r="4422" spans="2:7">
      <c r="B4422" s="98"/>
      <c r="C4422" s="98"/>
      <c r="E4422" s="2"/>
      <c r="F4422" s="2"/>
      <c r="G4422" s="2"/>
    </row>
    <row r="4423" spans="2:7">
      <c r="B4423" s="98"/>
      <c r="C4423" s="98"/>
      <c r="E4423" s="2"/>
      <c r="F4423" s="2"/>
      <c r="G4423" s="2"/>
    </row>
    <row r="4424" spans="2:7">
      <c r="B4424" s="98"/>
      <c r="C4424" s="98"/>
      <c r="E4424" s="2"/>
      <c r="F4424" s="2"/>
      <c r="G4424" s="2"/>
    </row>
    <row r="4425" spans="2:7">
      <c r="B4425" s="98"/>
      <c r="C4425" s="98"/>
      <c r="E4425" s="2"/>
      <c r="F4425" s="2"/>
      <c r="G4425" s="2"/>
    </row>
    <row r="4426" spans="2:7">
      <c r="B4426" s="98"/>
      <c r="C4426" s="98"/>
      <c r="E4426" s="2"/>
      <c r="F4426" s="2"/>
      <c r="G4426" s="2"/>
    </row>
    <row r="4427" spans="2:7">
      <c r="B4427" s="98"/>
      <c r="C4427" s="98"/>
      <c r="E4427" s="2"/>
      <c r="F4427" s="2"/>
      <c r="G4427" s="2"/>
    </row>
    <row r="4428" spans="2:7">
      <c r="B4428" s="98"/>
      <c r="C4428" s="98"/>
      <c r="E4428" s="2"/>
      <c r="F4428" s="2"/>
      <c r="G4428" s="2"/>
    </row>
    <row r="4429" spans="2:7">
      <c r="B4429" s="98"/>
      <c r="C4429" s="98"/>
      <c r="E4429" s="2"/>
      <c r="F4429" s="2"/>
      <c r="G4429" s="2"/>
    </row>
    <row r="4430" spans="2:7">
      <c r="B4430" s="98"/>
      <c r="C4430" s="98"/>
      <c r="E4430" s="2"/>
      <c r="F4430" s="2"/>
      <c r="G4430" s="2"/>
    </row>
    <row r="4431" spans="2:7">
      <c r="B4431" s="98"/>
      <c r="C4431" s="98"/>
      <c r="E4431" s="2"/>
      <c r="F4431" s="2"/>
      <c r="G4431" s="2"/>
    </row>
    <row r="4432" spans="2:7">
      <c r="B4432" s="98"/>
      <c r="C4432" s="98"/>
      <c r="E4432" s="2"/>
      <c r="F4432" s="2"/>
      <c r="G4432" s="2"/>
    </row>
    <row r="4433" spans="2:7">
      <c r="B4433" s="98"/>
      <c r="C4433" s="98"/>
      <c r="E4433" s="2"/>
      <c r="F4433" s="2"/>
      <c r="G4433" s="2"/>
    </row>
    <row r="4434" spans="2:7">
      <c r="B4434" s="98"/>
      <c r="C4434" s="98"/>
      <c r="E4434" s="2"/>
      <c r="F4434" s="2"/>
      <c r="G4434" s="2"/>
    </row>
    <row r="4435" spans="2:7">
      <c r="B4435" s="98"/>
      <c r="C4435" s="98"/>
      <c r="E4435" s="2"/>
      <c r="F4435" s="2"/>
      <c r="G4435" s="2"/>
    </row>
    <row r="4436" spans="2:7">
      <c r="B4436" s="98"/>
      <c r="C4436" s="98"/>
      <c r="E4436" s="2"/>
      <c r="F4436" s="2"/>
      <c r="G4436" s="2"/>
    </row>
    <row r="4437" spans="2:7">
      <c r="B4437" s="98"/>
      <c r="C4437" s="98"/>
      <c r="E4437" s="2"/>
      <c r="F4437" s="2"/>
      <c r="G4437" s="2"/>
    </row>
    <row r="4438" spans="2:7">
      <c r="B4438" s="98"/>
      <c r="C4438" s="98"/>
      <c r="E4438" s="2"/>
      <c r="F4438" s="2"/>
      <c r="G4438" s="2"/>
    </row>
    <row r="4439" spans="2:7">
      <c r="B4439" s="98"/>
      <c r="C4439" s="98"/>
      <c r="E4439" s="2"/>
      <c r="F4439" s="2"/>
      <c r="G4439" s="2"/>
    </row>
    <row r="4440" spans="2:7">
      <c r="B4440" s="98"/>
      <c r="C4440" s="98"/>
      <c r="E4440" s="2"/>
      <c r="F4440" s="2"/>
      <c r="G4440" s="2"/>
    </row>
    <row r="4441" spans="2:7">
      <c r="B4441" s="98"/>
      <c r="C4441" s="98"/>
      <c r="E4441" s="2"/>
      <c r="F4441" s="2"/>
      <c r="G4441" s="2"/>
    </row>
    <row r="4442" spans="2:7">
      <c r="B4442" s="98"/>
      <c r="C4442" s="98"/>
      <c r="E4442" s="2"/>
      <c r="F4442" s="2"/>
      <c r="G4442" s="2"/>
    </row>
    <row r="4443" spans="2:7">
      <c r="B4443" s="98"/>
      <c r="C4443" s="98"/>
      <c r="E4443" s="2"/>
      <c r="F4443" s="2"/>
      <c r="G4443" s="2"/>
    </row>
    <row r="4444" spans="2:7">
      <c r="B4444" s="98"/>
      <c r="C4444" s="98"/>
      <c r="E4444" s="2"/>
      <c r="F4444" s="2"/>
      <c r="G4444" s="2"/>
    </row>
    <row r="4445" spans="2:7">
      <c r="B4445" s="98"/>
      <c r="C4445" s="98"/>
      <c r="E4445" s="2"/>
      <c r="F4445" s="2"/>
      <c r="G4445" s="2"/>
    </row>
    <row r="4446" spans="2:7">
      <c r="B4446" s="98"/>
      <c r="C4446" s="98"/>
      <c r="E4446" s="2"/>
      <c r="F4446" s="2"/>
      <c r="G4446" s="2"/>
    </row>
    <row r="4447" spans="2:7">
      <c r="B4447" s="98"/>
      <c r="C4447" s="98"/>
      <c r="E4447" s="2"/>
      <c r="F4447" s="2"/>
      <c r="G4447" s="2"/>
    </row>
    <row r="4448" spans="2:7">
      <c r="B4448" s="98"/>
      <c r="C4448" s="98"/>
      <c r="E4448" s="2"/>
      <c r="F4448" s="2"/>
      <c r="G4448" s="2"/>
    </row>
    <row r="4449" spans="2:7">
      <c r="B4449" s="98"/>
      <c r="C4449" s="98"/>
      <c r="E4449" s="2"/>
      <c r="F4449" s="2"/>
      <c r="G4449" s="2"/>
    </row>
    <row r="4450" spans="2:7">
      <c r="B4450" s="98"/>
      <c r="C4450" s="98"/>
      <c r="E4450" s="2"/>
      <c r="F4450" s="2"/>
      <c r="G4450" s="2"/>
    </row>
    <row r="4451" spans="2:7">
      <c r="B4451" s="98"/>
      <c r="C4451" s="98"/>
      <c r="E4451" s="2"/>
      <c r="F4451" s="2"/>
      <c r="G4451" s="2"/>
    </row>
    <row r="4452" spans="2:7">
      <c r="B4452" s="98"/>
      <c r="C4452" s="98"/>
      <c r="E4452" s="2"/>
      <c r="F4452" s="2"/>
      <c r="G4452" s="2"/>
    </row>
    <row r="4453" spans="2:7">
      <c r="B4453" s="98"/>
      <c r="C4453" s="98"/>
      <c r="E4453" s="2"/>
      <c r="F4453" s="2"/>
      <c r="G4453" s="2"/>
    </row>
    <row r="4454" spans="2:7">
      <c r="B4454" s="98"/>
      <c r="C4454" s="98"/>
      <c r="E4454" s="2"/>
      <c r="F4454" s="2"/>
      <c r="G4454" s="2"/>
    </row>
    <row r="4455" spans="2:7">
      <c r="B4455" s="98"/>
      <c r="C4455" s="98"/>
      <c r="E4455" s="2"/>
      <c r="F4455" s="2"/>
      <c r="G4455" s="2"/>
    </row>
    <row r="4456" spans="2:7">
      <c r="B4456" s="98"/>
      <c r="C4456" s="98"/>
      <c r="E4456" s="2"/>
      <c r="F4456" s="2"/>
      <c r="G4456" s="2"/>
    </row>
    <row r="4457" spans="2:7">
      <c r="B4457" s="98"/>
      <c r="C4457" s="98"/>
      <c r="E4457" s="2"/>
      <c r="F4457" s="2"/>
      <c r="G4457" s="2"/>
    </row>
    <row r="4458" spans="2:7">
      <c r="B4458" s="98"/>
      <c r="C4458" s="98"/>
      <c r="E4458" s="2"/>
      <c r="F4458" s="2"/>
      <c r="G4458" s="2"/>
    </row>
    <row r="4459" spans="2:7">
      <c r="B4459" s="98"/>
      <c r="C4459" s="98"/>
      <c r="E4459" s="2"/>
      <c r="F4459" s="2"/>
      <c r="G4459" s="2"/>
    </row>
    <row r="4460" spans="2:7">
      <c r="B4460" s="98"/>
      <c r="C4460" s="98"/>
      <c r="E4460" s="2"/>
      <c r="F4460" s="2"/>
      <c r="G4460" s="2"/>
    </row>
    <row r="4461" spans="2:7">
      <c r="B4461" s="98"/>
      <c r="C4461" s="98"/>
      <c r="E4461" s="2"/>
      <c r="F4461" s="2"/>
      <c r="G4461" s="2"/>
    </row>
    <row r="4462" spans="2:7">
      <c r="B4462" s="98"/>
      <c r="C4462" s="98"/>
      <c r="E4462" s="2"/>
      <c r="F4462" s="2"/>
      <c r="G4462" s="2"/>
    </row>
    <row r="4463" spans="2:7">
      <c r="B4463" s="98"/>
      <c r="C4463" s="98"/>
      <c r="E4463" s="2"/>
      <c r="F4463" s="2"/>
      <c r="G4463" s="2"/>
    </row>
    <row r="4464" spans="2:7">
      <c r="B4464" s="98"/>
      <c r="C4464" s="98"/>
      <c r="E4464" s="2"/>
      <c r="F4464" s="2"/>
      <c r="G4464" s="2"/>
    </row>
    <row r="4465" spans="2:7">
      <c r="B4465" s="98"/>
      <c r="C4465" s="98"/>
      <c r="E4465" s="2"/>
      <c r="F4465" s="2"/>
      <c r="G4465" s="2"/>
    </row>
    <row r="4466" spans="2:7">
      <c r="B4466" s="98"/>
      <c r="C4466" s="98"/>
      <c r="E4466" s="2"/>
      <c r="F4466" s="2"/>
      <c r="G4466" s="2"/>
    </row>
    <row r="4467" spans="2:7">
      <c r="B4467" s="98"/>
      <c r="C4467" s="98"/>
      <c r="E4467" s="2"/>
      <c r="F4467" s="2"/>
      <c r="G4467" s="2"/>
    </row>
    <row r="4468" spans="2:7">
      <c r="B4468" s="98"/>
      <c r="C4468" s="98"/>
      <c r="E4468" s="2"/>
      <c r="F4468" s="2"/>
      <c r="G4468" s="2"/>
    </row>
    <row r="4469" spans="2:7">
      <c r="B4469" s="98"/>
      <c r="C4469" s="98"/>
      <c r="E4469" s="2"/>
      <c r="F4469" s="2"/>
      <c r="G4469" s="2"/>
    </row>
    <row r="4470" spans="2:7">
      <c r="B4470" s="98"/>
      <c r="C4470" s="98"/>
      <c r="E4470" s="2"/>
      <c r="F4470" s="2"/>
      <c r="G4470" s="2"/>
    </row>
    <row r="4471" spans="2:7">
      <c r="B4471" s="98"/>
      <c r="C4471" s="98"/>
      <c r="E4471" s="2"/>
      <c r="F4471" s="2"/>
      <c r="G4471" s="2"/>
    </row>
    <row r="4472" spans="2:7">
      <c r="B4472" s="98"/>
      <c r="C4472" s="98"/>
      <c r="E4472" s="2"/>
      <c r="F4472" s="2"/>
      <c r="G4472" s="2"/>
    </row>
    <row r="4473" spans="2:7">
      <c r="B4473" s="98"/>
      <c r="C4473" s="98"/>
      <c r="E4473" s="2"/>
      <c r="F4473" s="2"/>
      <c r="G4473" s="2"/>
    </row>
    <row r="4474" spans="2:7">
      <c r="B4474" s="98"/>
      <c r="C4474" s="98"/>
      <c r="E4474" s="2"/>
      <c r="F4474" s="2"/>
      <c r="G4474" s="2"/>
    </row>
    <row r="4475" spans="2:7">
      <c r="B4475" s="98"/>
      <c r="C4475" s="98"/>
      <c r="E4475" s="2"/>
      <c r="F4475" s="2"/>
      <c r="G4475" s="2"/>
    </row>
    <row r="4476" spans="2:7">
      <c r="B4476" s="98"/>
      <c r="C4476" s="98"/>
      <c r="E4476" s="2"/>
      <c r="F4476" s="2"/>
      <c r="G4476" s="2"/>
    </row>
    <row r="4477" spans="2:7">
      <c r="B4477" s="98"/>
      <c r="C4477" s="98"/>
      <c r="E4477" s="2"/>
      <c r="F4477" s="2"/>
      <c r="G4477" s="2"/>
    </row>
    <row r="4478" spans="2:7">
      <c r="B4478" s="98"/>
      <c r="C4478" s="98"/>
      <c r="E4478" s="2"/>
      <c r="F4478" s="2"/>
      <c r="G4478" s="2"/>
    </row>
    <row r="4479" spans="2:7">
      <c r="B4479" s="98"/>
      <c r="C4479" s="98"/>
      <c r="E4479" s="2"/>
      <c r="F4479" s="2"/>
      <c r="G4479" s="2"/>
    </row>
    <row r="4480" spans="2:7">
      <c r="B4480" s="98"/>
      <c r="C4480" s="98"/>
      <c r="E4480" s="2"/>
      <c r="F4480" s="2"/>
      <c r="G4480" s="2"/>
    </row>
    <row r="4481" spans="2:7">
      <c r="B4481" s="98"/>
      <c r="C4481" s="98"/>
      <c r="E4481" s="2"/>
      <c r="F4481" s="2"/>
      <c r="G4481" s="2"/>
    </row>
    <row r="4482" spans="2:7">
      <c r="B4482" s="98"/>
      <c r="C4482" s="98"/>
      <c r="E4482" s="2"/>
      <c r="F4482" s="2"/>
      <c r="G4482" s="2"/>
    </row>
    <row r="4483" spans="2:7">
      <c r="B4483" s="98"/>
      <c r="C4483" s="98"/>
      <c r="E4483" s="2"/>
      <c r="F4483" s="2"/>
      <c r="G4483" s="2"/>
    </row>
    <row r="4484" spans="2:7">
      <c r="B4484" s="98"/>
      <c r="C4484" s="98"/>
      <c r="E4484" s="2"/>
      <c r="F4484" s="2"/>
      <c r="G4484" s="2"/>
    </row>
    <row r="4485" spans="2:7">
      <c r="B4485" s="98"/>
      <c r="C4485" s="98"/>
      <c r="E4485" s="2"/>
      <c r="F4485" s="2"/>
      <c r="G4485" s="2"/>
    </row>
    <row r="4486" spans="2:7">
      <c r="B4486" s="98"/>
      <c r="C4486" s="98"/>
      <c r="E4486" s="2"/>
      <c r="F4486" s="2"/>
      <c r="G4486" s="2"/>
    </row>
    <row r="4487" spans="2:7">
      <c r="B4487" s="98"/>
      <c r="C4487" s="98"/>
      <c r="E4487" s="2"/>
      <c r="F4487" s="2"/>
      <c r="G4487" s="2"/>
    </row>
    <row r="4488" spans="2:7">
      <c r="B4488" s="98"/>
      <c r="C4488" s="98"/>
      <c r="E4488" s="2"/>
      <c r="F4488" s="2"/>
      <c r="G4488" s="2"/>
    </row>
    <row r="4489" spans="2:7">
      <c r="B4489" s="98"/>
      <c r="C4489" s="98"/>
      <c r="E4489" s="2"/>
      <c r="F4489" s="2"/>
      <c r="G4489" s="2"/>
    </row>
    <row r="4490" spans="2:7">
      <c r="B4490" s="98"/>
      <c r="C4490" s="98"/>
      <c r="E4490" s="2"/>
      <c r="F4490" s="2"/>
      <c r="G4490" s="2"/>
    </row>
    <row r="4491" spans="2:7">
      <c r="B4491" s="98"/>
      <c r="C4491" s="98"/>
      <c r="E4491" s="2"/>
      <c r="F4491" s="2"/>
      <c r="G4491" s="2"/>
    </row>
    <row r="4492" spans="2:7">
      <c r="B4492" s="98"/>
      <c r="C4492" s="98"/>
      <c r="E4492" s="2"/>
      <c r="F4492" s="2"/>
      <c r="G4492" s="2"/>
    </row>
    <row r="4493" spans="2:7">
      <c r="B4493" s="98"/>
      <c r="C4493" s="98"/>
      <c r="E4493" s="2"/>
      <c r="F4493" s="2"/>
      <c r="G4493" s="2"/>
    </row>
    <row r="4494" spans="2:7">
      <c r="B4494" s="98"/>
      <c r="C4494" s="98"/>
      <c r="E4494" s="2"/>
      <c r="F4494" s="2"/>
      <c r="G4494" s="2"/>
    </row>
    <row r="4495" spans="2:7">
      <c r="B4495" s="98"/>
      <c r="C4495" s="98"/>
      <c r="E4495" s="2"/>
      <c r="F4495" s="2"/>
      <c r="G4495" s="2"/>
    </row>
    <row r="4496" spans="2:7">
      <c r="B4496" s="98"/>
      <c r="C4496" s="98"/>
      <c r="E4496" s="2"/>
      <c r="F4496" s="2"/>
      <c r="G4496" s="2"/>
    </row>
    <row r="4497" spans="2:7">
      <c r="B4497" s="98"/>
      <c r="C4497" s="98"/>
      <c r="E4497" s="2"/>
      <c r="F4497" s="2"/>
      <c r="G4497" s="2"/>
    </row>
    <row r="4498" spans="2:7">
      <c r="B4498" s="98"/>
      <c r="C4498" s="98"/>
      <c r="E4498" s="2"/>
      <c r="F4498" s="2"/>
      <c r="G4498" s="2"/>
    </row>
    <row r="4499" spans="2:7">
      <c r="B4499" s="98"/>
      <c r="C4499" s="98"/>
      <c r="E4499" s="2"/>
      <c r="F4499" s="2"/>
      <c r="G4499" s="2"/>
    </row>
    <row r="4500" spans="2:7">
      <c r="B4500" s="98"/>
      <c r="C4500" s="98"/>
      <c r="E4500" s="2"/>
      <c r="F4500" s="2"/>
      <c r="G4500" s="2"/>
    </row>
    <row r="4501" spans="2:7">
      <c r="B4501" s="98"/>
      <c r="C4501" s="98"/>
      <c r="E4501" s="2"/>
      <c r="F4501" s="2"/>
      <c r="G4501" s="2"/>
    </row>
    <row r="4502" spans="2:7">
      <c r="B4502" s="98"/>
      <c r="C4502" s="98"/>
      <c r="E4502" s="2"/>
      <c r="F4502" s="2"/>
      <c r="G4502" s="2"/>
    </row>
    <row r="4503" spans="2:7">
      <c r="B4503" s="98"/>
      <c r="C4503" s="98"/>
      <c r="E4503" s="2"/>
      <c r="F4503" s="2"/>
      <c r="G4503" s="2"/>
    </row>
    <row r="4504" spans="2:7">
      <c r="B4504" s="98"/>
      <c r="C4504" s="98"/>
      <c r="E4504" s="2"/>
      <c r="F4504" s="2"/>
      <c r="G4504" s="2"/>
    </row>
    <row r="4505" spans="2:7">
      <c r="B4505" s="98"/>
      <c r="C4505" s="98"/>
      <c r="E4505" s="2"/>
      <c r="F4505" s="2"/>
      <c r="G4505" s="2"/>
    </row>
    <row r="4506" spans="2:7">
      <c r="B4506" s="98"/>
      <c r="C4506" s="98"/>
      <c r="E4506" s="2"/>
      <c r="F4506" s="2"/>
      <c r="G4506" s="2"/>
    </row>
    <row r="4507" spans="2:7">
      <c r="B4507" s="98"/>
      <c r="C4507" s="98"/>
      <c r="E4507" s="2"/>
      <c r="F4507" s="2"/>
      <c r="G4507" s="2"/>
    </row>
    <row r="4508" spans="2:7">
      <c r="B4508" s="98"/>
      <c r="C4508" s="98"/>
      <c r="E4508" s="2"/>
      <c r="F4508" s="2"/>
      <c r="G4508" s="2"/>
    </row>
    <row r="4509" spans="2:7">
      <c r="B4509" s="98"/>
      <c r="C4509" s="98"/>
      <c r="E4509" s="2"/>
      <c r="F4509" s="2"/>
      <c r="G4509" s="2"/>
    </row>
    <row r="4510" spans="2:7">
      <c r="B4510" s="98"/>
      <c r="C4510" s="98"/>
      <c r="E4510" s="2"/>
      <c r="F4510" s="2"/>
      <c r="G4510" s="2"/>
    </row>
    <row r="4511" spans="2:7">
      <c r="B4511" s="98"/>
      <c r="C4511" s="98"/>
      <c r="E4511" s="2"/>
      <c r="F4511" s="2"/>
      <c r="G4511" s="2"/>
    </row>
    <row r="4512" spans="2:7">
      <c r="B4512" s="98"/>
      <c r="C4512" s="98"/>
      <c r="E4512" s="2"/>
      <c r="F4512" s="2"/>
      <c r="G4512" s="2"/>
    </row>
    <row r="4513" spans="2:7">
      <c r="B4513" s="98"/>
      <c r="C4513" s="98"/>
      <c r="E4513" s="2"/>
      <c r="F4513" s="2"/>
      <c r="G4513" s="2"/>
    </row>
    <row r="4514" spans="2:7">
      <c r="B4514" s="98"/>
      <c r="C4514" s="98"/>
      <c r="E4514" s="2"/>
      <c r="F4514" s="2"/>
      <c r="G4514" s="2"/>
    </row>
    <row r="4515" spans="2:7">
      <c r="B4515" s="98"/>
      <c r="C4515" s="98"/>
      <c r="E4515" s="2"/>
      <c r="F4515" s="2"/>
      <c r="G4515" s="2"/>
    </row>
    <row r="4516" spans="2:7">
      <c r="B4516" s="98"/>
      <c r="C4516" s="98"/>
      <c r="E4516" s="2"/>
      <c r="F4516" s="2"/>
      <c r="G4516" s="2"/>
    </row>
    <row r="4517" spans="2:7">
      <c r="B4517" s="98"/>
      <c r="C4517" s="98"/>
      <c r="E4517" s="2"/>
      <c r="F4517" s="2"/>
      <c r="G4517" s="2"/>
    </row>
    <row r="4518" spans="2:7">
      <c r="B4518" s="98"/>
      <c r="C4518" s="98"/>
      <c r="E4518" s="2"/>
      <c r="F4518" s="2"/>
      <c r="G4518" s="2"/>
    </row>
    <row r="4519" spans="2:7">
      <c r="B4519" s="98"/>
      <c r="C4519" s="98"/>
      <c r="E4519" s="2"/>
      <c r="F4519" s="2"/>
      <c r="G4519" s="2"/>
    </row>
    <row r="4520" spans="2:7">
      <c r="B4520" s="98"/>
      <c r="C4520" s="98"/>
      <c r="E4520" s="2"/>
      <c r="F4520" s="2"/>
      <c r="G4520" s="2"/>
    </row>
    <row r="4521" spans="2:7">
      <c r="B4521" s="98"/>
      <c r="C4521" s="98"/>
      <c r="E4521" s="2"/>
      <c r="F4521" s="2"/>
      <c r="G4521" s="2"/>
    </row>
    <row r="4522" spans="2:7">
      <c r="B4522" s="98"/>
      <c r="C4522" s="98"/>
      <c r="E4522" s="2"/>
      <c r="F4522" s="2"/>
      <c r="G4522" s="2"/>
    </row>
    <row r="4523" spans="2:7">
      <c r="B4523" s="98"/>
      <c r="C4523" s="98"/>
      <c r="E4523" s="2"/>
      <c r="F4523" s="2"/>
      <c r="G4523" s="2"/>
    </row>
    <row r="4524" spans="2:7">
      <c r="B4524" s="98"/>
      <c r="C4524" s="98"/>
      <c r="E4524" s="2"/>
      <c r="F4524" s="2"/>
      <c r="G4524" s="2"/>
    </row>
    <row r="4525" spans="2:7">
      <c r="B4525" s="98"/>
      <c r="C4525" s="98"/>
      <c r="E4525" s="2"/>
      <c r="F4525" s="2"/>
      <c r="G4525" s="2"/>
    </row>
    <row r="4526" spans="2:7">
      <c r="B4526" s="98"/>
      <c r="C4526" s="98"/>
      <c r="E4526" s="2"/>
      <c r="F4526" s="2"/>
      <c r="G4526" s="2"/>
    </row>
    <row r="4527" spans="2:7">
      <c r="B4527" s="98"/>
      <c r="C4527" s="98"/>
      <c r="E4527" s="2"/>
      <c r="F4527" s="2"/>
      <c r="G4527" s="2"/>
    </row>
    <row r="4528" spans="2:7">
      <c r="B4528" s="98"/>
      <c r="C4528" s="98"/>
      <c r="E4528" s="2"/>
      <c r="F4528" s="2"/>
      <c r="G4528" s="2"/>
    </row>
    <row r="4529" spans="2:7">
      <c r="B4529" s="98"/>
      <c r="C4529" s="98"/>
      <c r="E4529" s="2"/>
      <c r="F4529" s="2"/>
      <c r="G4529" s="2"/>
    </row>
    <row r="4530" spans="2:7">
      <c r="B4530" s="98"/>
      <c r="C4530" s="98"/>
      <c r="E4530" s="2"/>
      <c r="F4530" s="2"/>
      <c r="G4530" s="2"/>
    </row>
    <row r="4531" spans="2:7">
      <c r="B4531" s="98"/>
      <c r="C4531" s="98"/>
      <c r="E4531" s="2"/>
      <c r="F4531" s="2"/>
      <c r="G4531" s="2"/>
    </row>
    <row r="4532" spans="2:7">
      <c r="B4532" s="98"/>
      <c r="C4532" s="98"/>
      <c r="E4532" s="2"/>
      <c r="F4532" s="2"/>
      <c r="G4532" s="2"/>
    </row>
    <row r="4533" spans="2:7">
      <c r="B4533" s="98"/>
      <c r="C4533" s="98"/>
      <c r="E4533" s="2"/>
      <c r="F4533" s="2"/>
      <c r="G4533" s="2"/>
    </row>
    <row r="4534" spans="2:7">
      <c r="B4534" s="98"/>
      <c r="C4534" s="98"/>
      <c r="E4534" s="2"/>
      <c r="F4534" s="2"/>
      <c r="G4534" s="2"/>
    </row>
    <row r="4535" spans="2:7">
      <c r="B4535" s="98"/>
      <c r="C4535" s="98"/>
      <c r="E4535" s="2"/>
      <c r="F4535" s="2"/>
      <c r="G4535" s="2"/>
    </row>
    <row r="4536" spans="2:7">
      <c r="B4536" s="98"/>
      <c r="C4536" s="98"/>
      <c r="E4536" s="2"/>
      <c r="F4536" s="2"/>
      <c r="G4536" s="2"/>
    </row>
    <row r="4537" spans="2:7">
      <c r="B4537" s="98"/>
      <c r="C4537" s="98"/>
      <c r="E4537" s="2"/>
      <c r="F4537" s="2"/>
      <c r="G4537" s="2"/>
    </row>
    <row r="4538" spans="2:7">
      <c r="B4538" s="98"/>
      <c r="C4538" s="98"/>
      <c r="E4538" s="2"/>
      <c r="F4538" s="2"/>
      <c r="G4538" s="2"/>
    </row>
    <row r="4539" spans="2:7">
      <c r="B4539" s="98"/>
      <c r="C4539" s="98"/>
      <c r="E4539" s="2"/>
      <c r="F4539" s="2"/>
      <c r="G4539" s="2"/>
    </row>
    <row r="4540" spans="2:7">
      <c r="B4540" s="98"/>
      <c r="C4540" s="98"/>
      <c r="E4540" s="2"/>
      <c r="F4540" s="2"/>
      <c r="G4540" s="2"/>
    </row>
    <row r="4541" spans="2:7">
      <c r="B4541" s="98"/>
      <c r="C4541" s="98"/>
      <c r="E4541" s="2"/>
      <c r="F4541" s="2"/>
      <c r="G4541" s="2"/>
    </row>
    <row r="4542" spans="2:7">
      <c r="B4542" s="98"/>
      <c r="C4542" s="98"/>
      <c r="E4542" s="2"/>
      <c r="F4542" s="2"/>
      <c r="G4542" s="2"/>
    </row>
    <row r="4543" spans="2:7">
      <c r="B4543" s="98"/>
      <c r="C4543" s="98"/>
      <c r="E4543" s="2"/>
      <c r="F4543" s="2"/>
      <c r="G4543" s="2"/>
    </row>
    <row r="4544" spans="2:7">
      <c r="B4544" s="98"/>
      <c r="C4544" s="98"/>
      <c r="E4544" s="2"/>
      <c r="F4544" s="2"/>
      <c r="G4544" s="2"/>
    </row>
    <row r="4545" spans="2:7">
      <c r="B4545" s="98"/>
      <c r="C4545" s="98"/>
      <c r="E4545" s="2"/>
      <c r="F4545" s="2"/>
      <c r="G4545" s="2"/>
    </row>
    <row r="4546" spans="2:7">
      <c r="B4546" s="98"/>
      <c r="C4546" s="98"/>
      <c r="E4546" s="2"/>
      <c r="F4546" s="2"/>
      <c r="G4546" s="2"/>
    </row>
    <row r="4547" spans="2:7">
      <c r="B4547" s="98"/>
      <c r="C4547" s="98"/>
      <c r="E4547" s="2"/>
      <c r="F4547" s="2"/>
      <c r="G4547" s="2"/>
    </row>
    <row r="4548" spans="2:7">
      <c r="B4548" s="98"/>
      <c r="C4548" s="98"/>
      <c r="E4548" s="2"/>
      <c r="F4548" s="2"/>
      <c r="G4548" s="2"/>
    </row>
    <row r="4549" spans="2:7">
      <c r="B4549" s="98"/>
      <c r="C4549" s="98"/>
      <c r="E4549" s="2"/>
      <c r="F4549" s="2"/>
      <c r="G4549" s="2"/>
    </row>
    <row r="4550" spans="2:7">
      <c r="B4550" s="98"/>
      <c r="C4550" s="98"/>
      <c r="E4550" s="2"/>
      <c r="F4550" s="2"/>
      <c r="G4550" s="2"/>
    </row>
    <row r="4551" spans="2:7">
      <c r="B4551" s="98"/>
      <c r="C4551" s="98"/>
      <c r="E4551" s="2"/>
      <c r="F4551" s="2"/>
      <c r="G4551" s="2"/>
    </row>
    <row r="4552" spans="2:7">
      <c r="B4552" s="98"/>
      <c r="C4552" s="98"/>
      <c r="E4552" s="2"/>
      <c r="F4552" s="2"/>
      <c r="G4552" s="2"/>
    </row>
    <row r="4553" spans="2:7">
      <c r="B4553" s="98"/>
      <c r="C4553" s="98"/>
      <c r="E4553" s="2"/>
      <c r="F4553" s="2"/>
      <c r="G4553" s="2"/>
    </row>
    <row r="4554" spans="2:7">
      <c r="B4554" s="98"/>
      <c r="C4554" s="98"/>
      <c r="E4554" s="2"/>
      <c r="F4554" s="2"/>
      <c r="G4554" s="2"/>
    </row>
    <row r="4555" spans="2:7">
      <c r="B4555" s="98"/>
      <c r="C4555" s="98"/>
      <c r="E4555" s="2"/>
      <c r="F4555" s="2"/>
      <c r="G4555" s="2"/>
    </row>
    <row r="4556" spans="2:7">
      <c r="B4556" s="98"/>
      <c r="C4556" s="98"/>
      <c r="E4556" s="2"/>
      <c r="F4556" s="2"/>
      <c r="G4556" s="2"/>
    </row>
    <row r="4557" spans="2:7">
      <c r="B4557" s="98"/>
      <c r="C4557" s="98"/>
      <c r="E4557" s="2"/>
      <c r="F4557" s="2"/>
      <c r="G4557" s="2"/>
    </row>
    <row r="4558" spans="2:7">
      <c r="B4558" s="98"/>
      <c r="C4558" s="98"/>
      <c r="E4558" s="2"/>
      <c r="F4558" s="2"/>
      <c r="G4558" s="2"/>
    </row>
    <row r="4559" spans="2:7">
      <c r="B4559" s="98"/>
      <c r="C4559" s="98"/>
      <c r="E4559" s="2"/>
      <c r="F4559" s="2"/>
      <c r="G4559" s="2"/>
    </row>
    <row r="4560" spans="2:7">
      <c r="B4560" s="98"/>
      <c r="C4560" s="98"/>
      <c r="E4560" s="2"/>
      <c r="F4560" s="2"/>
      <c r="G4560" s="2"/>
    </row>
    <row r="4561" spans="2:7">
      <c r="B4561" s="98"/>
      <c r="C4561" s="98"/>
      <c r="E4561" s="2"/>
      <c r="F4561" s="2"/>
      <c r="G4561" s="2"/>
    </row>
    <row r="4562" spans="2:7">
      <c r="B4562" s="98"/>
      <c r="C4562" s="98"/>
      <c r="E4562" s="2"/>
      <c r="F4562" s="2"/>
      <c r="G4562" s="2"/>
    </row>
    <row r="4563" spans="2:7">
      <c r="B4563" s="98"/>
      <c r="C4563" s="98"/>
      <c r="E4563" s="2"/>
      <c r="F4563" s="2"/>
      <c r="G4563" s="2"/>
    </row>
    <row r="4564" spans="2:7">
      <c r="B4564" s="98"/>
      <c r="C4564" s="98"/>
      <c r="E4564" s="2"/>
      <c r="F4564" s="2"/>
      <c r="G4564" s="2"/>
    </row>
    <row r="4565" spans="2:7">
      <c r="B4565" s="98"/>
      <c r="C4565" s="98"/>
      <c r="E4565" s="2"/>
      <c r="F4565" s="2"/>
      <c r="G4565" s="2"/>
    </row>
    <row r="4566" spans="2:7">
      <c r="B4566" s="98"/>
      <c r="C4566" s="98"/>
      <c r="E4566" s="2"/>
      <c r="F4566" s="2"/>
      <c r="G4566" s="2"/>
    </row>
    <row r="4567" spans="2:7">
      <c r="B4567" s="98"/>
      <c r="C4567" s="98"/>
      <c r="E4567" s="2"/>
      <c r="F4567" s="2"/>
      <c r="G4567" s="2"/>
    </row>
    <row r="4568" spans="2:7">
      <c r="B4568" s="98"/>
      <c r="C4568" s="98"/>
      <c r="E4568" s="2"/>
      <c r="F4568" s="2"/>
      <c r="G4568" s="2"/>
    </row>
    <row r="4569" spans="2:7">
      <c r="B4569" s="98"/>
      <c r="C4569" s="98"/>
      <c r="E4569" s="2"/>
      <c r="F4569" s="2"/>
      <c r="G4569" s="2"/>
    </row>
    <row r="4570" spans="2:7">
      <c r="B4570" s="98"/>
      <c r="C4570" s="98"/>
      <c r="E4570" s="2"/>
      <c r="F4570" s="2"/>
      <c r="G4570" s="2"/>
    </row>
    <row r="4571" spans="2:7">
      <c r="B4571" s="98"/>
      <c r="C4571" s="98"/>
      <c r="E4571" s="2"/>
      <c r="F4571" s="2"/>
      <c r="G4571" s="2"/>
    </row>
    <row r="4572" spans="2:7">
      <c r="B4572" s="98"/>
      <c r="C4572" s="98"/>
      <c r="E4572" s="2"/>
      <c r="F4572" s="2"/>
      <c r="G4572" s="2"/>
    </row>
    <row r="4573" spans="2:7">
      <c r="B4573" s="98"/>
      <c r="C4573" s="98"/>
      <c r="E4573" s="2"/>
      <c r="F4573" s="2"/>
      <c r="G4573" s="2"/>
    </row>
    <row r="4574" spans="2:7">
      <c r="B4574" s="98"/>
      <c r="C4574" s="98"/>
      <c r="E4574" s="2"/>
      <c r="F4574" s="2"/>
      <c r="G4574" s="2"/>
    </row>
    <row r="4575" spans="2:7">
      <c r="B4575" s="98"/>
      <c r="C4575" s="98"/>
      <c r="E4575" s="2"/>
      <c r="F4575" s="2"/>
      <c r="G4575" s="2"/>
    </row>
    <row r="4576" spans="2:7">
      <c r="B4576" s="98"/>
      <c r="C4576" s="98"/>
      <c r="E4576" s="2"/>
      <c r="F4576" s="2"/>
      <c r="G4576" s="2"/>
    </row>
    <row r="4577" spans="2:7">
      <c r="B4577" s="98"/>
      <c r="C4577" s="98"/>
      <c r="E4577" s="2"/>
      <c r="F4577" s="2"/>
      <c r="G4577" s="2"/>
    </row>
    <row r="4578" spans="2:7">
      <c r="B4578" s="98"/>
      <c r="C4578" s="98"/>
      <c r="E4578" s="2"/>
      <c r="F4578" s="2"/>
      <c r="G4578" s="2"/>
    </row>
    <row r="4579" spans="2:7">
      <c r="B4579" s="98"/>
      <c r="C4579" s="98"/>
      <c r="E4579" s="2"/>
      <c r="F4579" s="2"/>
      <c r="G4579" s="2"/>
    </row>
    <row r="4580" spans="2:7">
      <c r="B4580" s="98"/>
      <c r="C4580" s="98"/>
      <c r="E4580" s="2"/>
      <c r="F4580" s="2"/>
      <c r="G4580" s="2"/>
    </row>
    <row r="4581" spans="2:7">
      <c r="B4581" s="98"/>
      <c r="C4581" s="98"/>
      <c r="E4581" s="2"/>
      <c r="F4581" s="2"/>
      <c r="G4581" s="2"/>
    </row>
    <row r="4582" spans="2:7">
      <c r="B4582" s="98"/>
      <c r="C4582" s="98"/>
      <c r="E4582" s="2"/>
      <c r="F4582" s="2"/>
      <c r="G4582" s="2"/>
    </row>
    <row r="4583" spans="2:7">
      <c r="B4583" s="98"/>
      <c r="C4583" s="98"/>
      <c r="E4583" s="2"/>
      <c r="F4583" s="2"/>
      <c r="G4583" s="2"/>
    </row>
    <row r="4584" spans="2:7">
      <c r="B4584" s="98"/>
      <c r="C4584" s="98"/>
      <c r="E4584" s="2"/>
      <c r="F4584" s="2"/>
      <c r="G4584" s="2"/>
    </row>
    <row r="4585" spans="2:7">
      <c r="B4585" s="98"/>
      <c r="C4585" s="98"/>
      <c r="E4585" s="2"/>
      <c r="F4585" s="2"/>
      <c r="G4585" s="2"/>
    </row>
    <row r="4586" spans="2:7">
      <c r="B4586" s="98"/>
      <c r="C4586" s="98"/>
      <c r="E4586" s="2"/>
      <c r="F4586" s="2"/>
      <c r="G4586" s="2"/>
    </row>
    <row r="4587" spans="2:7">
      <c r="B4587" s="98"/>
      <c r="C4587" s="98"/>
      <c r="E4587" s="2"/>
      <c r="F4587" s="2"/>
      <c r="G4587" s="2"/>
    </row>
    <row r="4588" spans="2:7">
      <c r="B4588" s="98"/>
      <c r="C4588" s="98"/>
      <c r="E4588" s="2"/>
      <c r="F4588" s="2"/>
      <c r="G4588" s="2"/>
    </row>
    <row r="4589" spans="2:7">
      <c r="B4589" s="98"/>
      <c r="C4589" s="98"/>
      <c r="E4589" s="2"/>
      <c r="F4589" s="2"/>
      <c r="G4589" s="2"/>
    </row>
    <row r="4590" spans="2:7">
      <c r="B4590" s="98"/>
      <c r="C4590" s="98"/>
      <c r="E4590" s="2"/>
      <c r="F4590" s="2"/>
      <c r="G4590" s="2"/>
    </row>
    <row r="4591" spans="2:7">
      <c r="B4591" s="98"/>
      <c r="C4591" s="98"/>
      <c r="E4591" s="2"/>
      <c r="F4591" s="2"/>
      <c r="G4591" s="2"/>
    </row>
    <row r="4592" spans="2:7">
      <c r="B4592" s="98"/>
      <c r="C4592" s="98"/>
      <c r="E4592" s="2"/>
      <c r="F4592" s="2"/>
      <c r="G4592" s="2"/>
    </row>
    <row r="4593" spans="2:7">
      <c r="B4593" s="98"/>
      <c r="C4593" s="98"/>
      <c r="E4593" s="2"/>
      <c r="F4593" s="2"/>
      <c r="G4593" s="2"/>
    </row>
    <row r="4594" spans="2:7">
      <c r="B4594" s="98"/>
      <c r="C4594" s="98"/>
      <c r="E4594" s="2"/>
      <c r="F4594" s="2"/>
      <c r="G4594" s="2"/>
    </row>
    <row r="4595" spans="2:7">
      <c r="B4595" s="98"/>
      <c r="C4595" s="98"/>
      <c r="E4595" s="2"/>
      <c r="F4595" s="2"/>
      <c r="G4595" s="2"/>
    </row>
    <row r="4596" spans="2:7">
      <c r="B4596" s="98"/>
      <c r="C4596" s="98"/>
      <c r="E4596" s="2"/>
      <c r="F4596" s="2"/>
      <c r="G4596" s="2"/>
    </row>
    <row r="4597" spans="2:7">
      <c r="B4597" s="98"/>
      <c r="C4597" s="98"/>
      <c r="E4597" s="2"/>
      <c r="F4597" s="2"/>
      <c r="G4597" s="2"/>
    </row>
    <row r="4598" spans="2:7">
      <c r="B4598" s="98"/>
      <c r="C4598" s="98"/>
      <c r="E4598" s="2"/>
      <c r="F4598" s="2"/>
      <c r="G4598" s="2"/>
    </row>
    <row r="4599" spans="2:7">
      <c r="B4599" s="98"/>
      <c r="C4599" s="98"/>
      <c r="E4599" s="2"/>
      <c r="F4599" s="2"/>
      <c r="G4599" s="2"/>
    </row>
    <row r="4600" spans="2:7">
      <c r="B4600" s="98"/>
      <c r="C4600" s="98"/>
      <c r="E4600" s="2"/>
      <c r="F4600" s="2"/>
      <c r="G4600" s="2"/>
    </row>
    <row r="4601" spans="2:7">
      <c r="B4601" s="98"/>
      <c r="C4601" s="98"/>
      <c r="E4601" s="2"/>
      <c r="F4601" s="2"/>
      <c r="G4601" s="2"/>
    </row>
    <row r="4602" spans="2:7">
      <c r="B4602" s="98"/>
      <c r="C4602" s="98"/>
      <c r="E4602" s="2"/>
      <c r="F4602" s="2"/>
      <c r="G4602" s="2"/>
    </row>
    <row r="4603" spans="2:7">
      <c r="B4603" s="98"/>
      <c r="C4603" s="98"/>
      <c r="E4603" s="2"/>
      <c r="F4603" s="2"/>
      <c r="G4603" s="2"/>
    </row>
    <row r="4604" spans="2:7">
      <c r="B4604" s="98"/>
      <c r="C4604" s="98"/>
      <c r="E4604" s="2"/>
      <c r="F4604" s="2"/>
      <c r="G4604" s="2"/>
    </row>
    <row r="4605" spans="2:7">
      <c r="B4605" s="98"/>
      <c r="C4605" s="98"/>
      <c r="E4605" s="2"/>
      <c r="F4605" s="2"/>
      <c r="G4605" s="2"/>
    </row>
    <row r="4606" spans="2:7">
      <c r="B4606" s="98"/>
      <c r="C4606" s="98"/>
      <c r="E4606" s="2"/>
      <c r="F4606" s="2"/>
      <c r="G4606" s="2"/>
    </row>
    <row r="4607" spans="2:7">
      <c r="B4607" s="98"/>
      <c r="C4607" s="98"/>
      <c r="E4607" s="2"/>
      <c r="F4607" s="2"/>
      <c r="G4607" s="2"/>
    </row>
    <row r="4608" spans="2:7">
      <c r="B4608" s="98"/>
      <c r="C4608" s="98"/>
      <c r="E4608" s="2"/>
      <c r="F4608" s="2"/>
      <c r="G4608" s="2"/>
    </row>
    <row r="4609" spans="2:7">
      <c r="B4609" s="98"/>
      <c r="C4609" s="98"/>
      <c r="E4609" s="2"/>
      <c r="F4609" s="2"/>
      <c r="G4609" s="2"/>
    </row>
    <row r="4610" spans="2:7">
      <c r="B4610" s="98"/>
      <c r="C4610" s="98"/>
      <c r="E4610" s="2"/>
      <c r="F4610" s="2"/>
      <c r="G4610" s="2"/>
    </row>
    <row r="4611" spans="2:7">
      <c r="B4611" s="98"/>
      <c r="C4611" s="98"/>
      <c r="E4611" s="2"/>
      <c r="F4611" s="2"/>
      <c r="G4611" s="2"/>
    </row>
    <row r="4612" spans="2:7">
      <c r="B4612" s="98"/>
      <c r="C4612" s="98"/>
      <c r="E4612" s="2"/>
      <c r="F4612" s="2"/>
      <c r="G4612" s="2"/>
    </row>
    <row r="4613" spans="2:7">
      <c r="B4613" s="98"/>
      <c r="C4613" s="98"/>
      <c r="E4613" s="2"/>
      <c r="F4613" s="2"/>
      <c r="G4613" s="2"/>
    </row>
    <row r="4614" spans="2:7">
      <c r="B4614" s="98"/>
      <c r="C4614" s="98"/>
      <c r="E4614" s="2"/>
      <c r="F4614" s="2"/>
      <c r="G4614" s="2"/>
    </row>
    <row r="4615" spans="2:7">
      <c r="B4615" s="98"/>
      <c r="C4615" s="98"/>
      <c r="E4615" s="2"/>
      <c r="F4615" s="2"/>
      <c r="G4615" s="2"/>
    </row>
    <row r="4616" spans="2:7">
      <c r="B4616" s="98"/>
      <c r="C4616" s="98"/>
      <c r="E4616" s="2"/>
      <c r="F4616" s="2"/>
      <c r="G4616" s="2"/>
    </row>
    <row r="4617" spans="2:7">
      <c r="B4617" s="98"/>
      <c r="C4617" s="98"/>
      <c r="E4617" s="2"/>
      <c r="F4617" s="2"/>
      <c r="G4617" s="2"/>
    </row>
    <row r="4618" spans="2:7">
      <c r="B4618" s="98"/>
      <c r="C4618" s="98"/>
      <c r="E4618" s="2"/>
      <c r="F4618" s="2"/>
      <c r="G4618" s="2"/>
    </row>
    <row r="4619" spans="2:7">
      <c r="B4619" s="98"/>
      <c r="C4619" s="98"/>
      <c r="E4619" s="2"/>
      <c r="F4619" s="2"/>
      <c r="G4619" s="2"/>
    </row>
    <row r="4620" spans="2:7">
      <c r="B4620" s="98"/>
      <c r="C4620" s="98"/>
      <c r="E4620" s="2"/>
      <c r="F4620" s="2"/>
      <c r="G4620" s="2"/>
    </row>
    <row r="4621" spans="2:7">
      <c r="B4621" s="98"/>
      <c r="C4621" s="98"/>
      <c r="E4621" s="2"/>
      <c r="F4621" s="2"/>
      <c r="G4621" s="2"/>
    </row>
    <row r="4622" spans="2:7">
      <c r="B4622" s="98"/>
      <c r="C4622" s="98"/>
      <c r="E4622" s="2"/>
      <c r="F4622" s="2"/>
      <c r="G4622" s="2"/>
    </row>
    <row r="4623" spans="2:7">
      <c r="B4623" s="98"/>
      <c r="C4623" s="98"/>
      <c r="E4623" s="2"/>
      <c r="F4623" s="2"/>
      <c r="G4623" s="2"/>
    </row>
    <row r="4624" spans="2:7">
      <c r="B4624" s="98"/>
      <c r="C4624" s="98"/>
      <c r="E4624" s="2"/>
      <c r="F4624" s="2"/>
      <c r="G4624" s="2"/>
    </row>
    <row r="4625" spans="2:7">
      <c r="B4625" s="98"/>
      <c r="C4625" s="98"/>
      <c r="E4625" s="2"/>
      <c r="F4625" s="2"/>
      <c r="G4625" s="2"/>
    </row>
    <row r="4626" spans="2:7">
      <c r="B4626" s="98"/>
      <c r="C4626" s="98"/>
      <c r="E4626" s="2"/>
      <c r="F4626" s="2"/>
      <c r="G4626" s="2"/>
    </row>
    <row r="4627" spans="2:7">
      <c r="B4627" s="98"/>
      <c r="C4627" s="98"/>
      <c r="E4627" s="2"/>
      <c r="F4627" s="2"/>
      <c r="G4627" s="2"/>
    </row>
    <row r="4628" spans="2:7">
      <c r="B4628" s="98"/>
      <c r="C4628" s="98"/>
      <c r="E4628" s="2"/>
      <c r="F4628" s="2"/>
      <c r="G4628" s="2"/>
    </row>
    <row r="4629" spans="2:7">
      <c r="B4629" s="98"/>
      <c r="C4629" s="98"/>
      <c r="E4629" s="2"/>
      <c r="F4629" s="2"/>
      <c r="G4629" s="2"/>
    </row>
    <row r="4630" spans="2:7">
      <c r="B4630" s="98"/>
      <c r="C4630" s="98"/>
      <c r="E4630" s="2"/>
      <c r="F4630" s="2"/>
      <c r="G4630" s="2"/>
    </row>
    <row r="4631" spans="2:7">
      <c r="B4631" s="98"/>
      <c r="C4631" s="98"/>
      <c r="E4631" s="2"/>
      <c r="F4631" s="2"/>
      <c r="G4631" s="2"/>
    </row>
    <row r="4632" spans="2:7">
      <c r="B4632" s="98"/>
      <c r="C4632" s="98"/>
      <c r="E4632" s="2"/>
      <c r="F4632" s="2"/>
      <c r="G4632" s="2"/>
    </row>
    <row r="4633" spans="2:7">
      <c r="B4633" s="98"/>
      <c r="C4633" s="98"/>
      <c r="E4633" s="2"/>
      <c r="F4633" s="2"/>
      <c r="G4633" s="2"/>
    </row>
    <row r="4634" spans="2:7">
      <c r="B4634" s="98"/>
      <c r="C4634" s="98"/>
      <c r="E4634" s="2"/>
      <c r="F4634" s="2"/>
      <c r="G4634" s="2"/>
    </row>
    <row r="4635" spans="2:7">
      <c r="B4635" s="98"/>
      <c r="C4635" s="98"/>
      <c r="E4635" s="2"/>
      <c r="F4635" s="2"/>
      <c r="G4635" s="2"/>
    </row>
    <row r="4636" spans="2:7">
      <c r="B4636" s="98"/>
      <c r="C4636" s="98"/>
      <c r="E4636" s="2"/>
      <c r="F4636" s="2"/>
      <c r="G4636" s="2"/>
    </row>
    <row r="4637" spans="2:7">
      <c r="B4637" s="98"/>
      <c r="C4637" s="98"/>
      <c r="E4637" s="2"/>
      <c r="F4637" s="2"/>
      <c r="G4637" s="2"/>
    </row>
    <row r="4638" spans="2:7">
      <c r="B4638" s="98"/>
      <c r="C4638" s="98"/>
      <c r="E4638" s="2"/>
      <c r="F4638" s="2"/>
      <c r="G4638" s="2"/>
    </row>
    <row r="4639" spans="2:7">
      <c r="B4639" s="98"/>
      <c r="C4639" s="98"/>
      <c r="E4639" s="2"/>
      <c r="F4639" s="2"/>
      <c r="G4639" s="2"/>
    </row>
    <row r="4640" spans="2:7">
      <c r="B4640" s="98"/>
      <c r="C4640" s="98"/>
      <c r="E4640" s="2"/>
      <c r="F4640" s="2"/>
      <c r="G4640" s="2"/>
    </row>
    <row r="4641" spans="2:7">
      <c r="B4641" s="98"/>
      <c r="C4641" s="98"/>
      <c r="E4641" s="2"/>
      <c r="F4641" s="2"/>
      <c r="G4641" s="2"/>
    </row>
    <row r="4642" spans="2:7">
      <c r="B4642" s="98"/>
      <c r="C4642" s="98"/>
      <c r="E4642" s="2"/>
      <c r="F4642" s="2"/>
      <c r="G4642" s="2"/>
    </row>
    <row r="4643" spans="2:7">
      <c r="B4643" s="98"/>
      <c r="C4643" s="98"/>
      <c r="E4643" s="2"/>
      <c r="F4643" s="2"/>
      <c r="G4643" s="2"/>
    </row>
    <row r="4644" spans="2:7">
      <c r="B4644" s="98"/>
      <c r="C4644" s="98"/>
      <c r="E4644" s="2"/>
      <c r="F4644" s="2"/>
      <c r="G4644" s="2"/>
    </row>
    <row r="4645" spans="2:7">
      <c r="B4645" s="98"/>
      <c r="C4645" s="98"/>
      <c r="E4645" s="2"/>
      <c r="F4645" s="2"/>
      <c r="G4645" s="2"/>
    </row>
    <row r="4646" spans="2:7">
      <c r="B4646" s="98"/>
      <c r="C4646" s="98"/>
      <c r="E4646" s="2"/>
      <c r="F4646" s="2"/>
      <c r="G4646" s="2"/>
    </row>
    <row r="4647" spans="2:7">
      <c r="B4647" s="98"/>
      <c r="C4647" s="98"/>
      <c r="E4647" s="2"/>
      <c r="F4647" s="2"/>
      <c r="G4647" s="2"/>
    </row>
    <row r="4648" spans="2:7">
      <c r="B4648" s="98"/>
      <c r="C4648" s="98"/>
      <c r="E4648" s="2"/>
      <c r="F4648" s="2"/>
      <c r="G4648" s="2"/>
    </row>
    <row r="4649" spans="2:7">
      <c r="B4649" s="98"/>
      <c r="C4649" s="98"/>
      <c r="E4649" s="2"/>
      <c r="F4649" s="2"/>
      <c r="G4649" s="2"/>
    </row>
    <row r="4650" spans="2:7">
      <c r="B4650" s="98"/>
      <c r="C4650" s="98"/>
      <c r="E4650" s="2"/>
      <c r="F4650" s="2"/>
      <c r="G4650" s="2"/>
    </row>
    <row r="4651" spans="2:7">
      <c r="B4651" s="98"/>
      <c r="C4651" s="98"/>
      <c r="E4651" s="2"/>
      <c r="F4651" s="2"/>
      <c r="G4651" s="2"/>
    </row>
    <row r="4652" spans="2:7">
      <c r="B4652" s="98"/>
      <c r="C4652" s="98"/>
      <c r="E4652" s="2"/>
      <c r="F4652" s="2"/>
      <c r="G4652" s="2"/>
    </row>
    <row r="4653" spans="2:7">
      <c r="B4653" s="98"/>
      <c r="C4653" s="98"/>
      <c r="E4653" s="2"/>
      <c r="F4653" s="2"/>
      <c r="G4653" s="2"/>
    </row>
    <row r="4654" spans="2:7">
      <c r="B4654" s="98"/>
      <c r="C4654" s="98"/>
      <c r="E4654" s="2"/>
      <c r="F4654" s="2"/>
      <c r="G4654" s="2"/>
    </row>
    <row r="4655" spans="2:7">
      <c r="B4655" s="98"/>
      <c r="C4655" s="98"/>
      <c r="E4655" s="2"/>
      <c r="F4655" s="2"/>
      <c r="G4655" s="2"/>
    </row>
    <row r="4656" spans="2:7">
      <c r="B4656" s="98"/>
      <c r="C4656" s="98"/>
      <c r="E4656" s="2"/>
      <c r="F4656" s="2"/>
      <c r="G4656" s="2"/>
    </row>
    <row r="4657" spans="2:7">
      <c r="B4657" s="98"/>
      <c r="C4657" s="98"/>
      <c r="E4657" s="2"/>
      <c r="F4657" s="2"/>
      <c r="G4657" s="2"/>
    </row>
    <row r="4658" spans="2:7">
      <c r="B4658" s="98"/>
      <c r="C4658" s="98"/>
      <c r="E4658" s="2"/>
      <c r="F4658" s="2"/>
      <c r="G4658" s="2"/>
    </row>
    <row r="4659" spans="2:7">
      <c r="B4659" s="98"/>
      <c r="C4659" s="98"/>
      <c r="E4659" s="2"/>
      <c r="F4659" s="2"/>
      <c r="G4659" s="2"/>
    </row>
    <row r="4660" spans="2:7">
      <c r="B4660" s="98"/>
      <c r="C4660" s="98"/>
      <c r="E4660" s="2"/>
      <c r="F4660" s="2"/>
      <c r="G4660" s="2"/>
    </row>
    <row r="4661" spans="2:7">
      <c r="B4661" s="98"/>
      <c r="C4661" s="98"/>
      <c r="E4661" s="2"/>
      <c r="F4661" s="2"/>
      <c r="G4661" s="2"/>
    </row>
    <row r="4662" spans="2:7">
      <c r="B4662" s="98"/>
      <c r="C4662" s="98"/>
      <c r="E4662" s="2"/>
      <c r="F4662" s="2"/>
      <c r="G4662" s="2"/>
    </row>
    <row r="4663" spans="2:7">
      <c r="B4663" s="98"/>
      <c r="C4663" s="98"/>
      <c r="E4663" s="2"/>
      <c r="F4663" s="2"/>
      <c r="G4663" s="2"/>
    </row>
    <row r="4664" spans="2:7">
      <c r="B4664" s="98"/>
      <c r="C4664" s="98"/>
      <c r="E4664" s="2"/>
      <c r="F4664" s="2"/>
      <c r="G4664" s="2"/>
    </row>
    <row r="4665" spans="2:7">
      <c r="B4665" s="98"/>
      <c r="C4665" s="98"/>
      <c r="E4665" s="2"/>
      <c r="F4665" s="2"/>
      <c r="G4665" s="2"/>
    </row>
    <row r="4666" spans="2:7">
      <c r="B4666" s="98"/>
      <c r="C4666" s="98"/>
      <c r="E4666" s="2"/>
      <c r="F4666" s="2"/>
      <c r="G4666" s="2"/>
    </row>
    <row r="4667" spans="2:7">
      <c r="B4667" s="98"/>
      <c r="C4667" s="98"/>
      <c r="E4667" s="2"/>
      <c r="F4667" s="2"/>
      <c r="G4667" s="2"/>
    </row>
    <row r="4668" spans="2:7">
      <c r="B4668" s="98"/>
      <c r="C4668" s="98"/>
      <c r="E4668" s="2"/>
      <c r="F4668" s="2"/>
      <c r="G4668" s="2"/>
    </row>
    <row r="4669" spans="2:7">
      <c r="B4669" s="98"/>
      <c r="C4669" s="98"/>
      <c r="E4669" s="2"/>
      <c r="F4669" s="2"/>
      <c r="G4669" s="2"/>
    </row>
    <row r="4670" spans="2:7">
      <c r="B4670" s="98"/>
      <c r="C4670" s="98"/>
      <c r="E4670" s="2"/>
      <c r="F4670" s="2"/>
      <c r="G4670" s="2"/>
    </row>
    <row r="4671" spans="2:7">
      <c r="B4671" s="98"/>
      <c r="C4671" s="98"/>
      <c r="E4671" s="2"/>
      <c r="F4671" s="2"/>
      <c r="G4671" s="2"/>
    </row>
    <row r="4672" spans="2:7">
      <c r="B4672" s="98"/>
      <c r="C4672" s="98"/>
      <c r="E4672" s="2"/>
      <c r="F4672" s="2"/>
      <c r="G4672" s="2"/>
    </row>
    <row r="4673" spans="2:7">
      <c r="B4673" s="98"/>
      <c r="C4673" s="98"/>
      <c r="E4673" s="2"/>
      <c r="F4673" s="2"/>
      <c r="G4673" s="2"/>
    </row>
    <row r="4674" spans="2:7">
      <c r="B4674" s="98"/>
      <c r="C4674" s="98"/>
      <c r="E4674" s="2"/>
      <c r="F4674" s="2"/>
      <c r="G4674" s="2"/>
    </row>
    <row r="4675" spans="2:7">
      <c r="B4675" s="98"/>
      <c r="C4675" s="98"/>
      <c r="E4675" s="2"/>
      <c r="F4675" s="2"/>
      <c r="G4675" s="2"/>
    </row>
    <row r="4676" spans="2:7">
      <c r="B4676" s="98"/>
      <c r="C4676" s="98"/>
      <c r="E4676" s="2"/>
      <c r="F4676" s="2"/>
      <c r="G4676" s="2"/>
    </row>
    <row r="4677" spans="2:7">
      <c r="B4677" s="98"/>
      <c r="C4677" s="98"/>
      <c r="E4677" s="2"/>
      <c r="F4677" s="2"/>
      <c r="G4677" s="2"/>
    </row>
    <row r="4678" spans="2:7">
      <c r="B4678" s="98"/>
      <c r="C4678" s="98"/>
      <c r="E4678" s="2"/>
      <c r="F4678" s="2"/>
      <c r="G4678" s="2"/>
    </row>
    <row r="4679" spans="2:7">
      <c r="B4679" s="98"/>
      <c r="C4679" s="98"/>
      <c r="E4679" s="2"/>
      <c r="F4679" s="2"/>
      <c r="G4679" s="2"/>
    </row>
    <row r="4680" spans="2:7">
      <c r="B4680" s="98"/>
      <c r="C4680" s="98"/>
      <c r="E4680" s="2"/>
      <c r="F4680" s="2"/>
      <c r="G4680" s="2"/>
    </row>
    <row r="4681" spans="2:7">
      <c r="B4681" s="98"/>
      <c r="C4681" s="98"/>
      <c r="E4681" s="2"/>
      <c r="F4681" s="2"/>
      <c r="G4681" s="2"/>
    </row>
    <row r="4682" spans="2:7">
      <c r="B4682" s="98"/>
      <c r="C4682" s="98"/>
      <c r="E4682" s="2"/>
      <c r="F4682" s="2"/>
      <c r="G4682" s="2"/>
    </row>
    <row r="4683" spans="2:7">
      <c r="B4683" s="98"/>
      <c r="C4683" s="98"/>
      <c r="E4683" s="2"/>
      <c r="F4683" s="2"/>
      <c r="G4683" s="2"/>
    </row>
    <row r="4684" spans="2:7">
      <c r="B4684" s="98"/>
      <c r="C4684" s="98"/>
      <c r="E4684" s="2"/>
      <c r="F4684" s="2"/>
      <c r="G4684" s="2"/>
    </row>
    <row r="4685" spans="2:7">
      <c r="B4685" s="98"/>
      <c r="C4685" s="98"/>
      <c r="E4685" s="2"/>
      <c r="F4685" s="2"/>
      <c r="G4685" s="2"/>
    </row>
    <row r="4686" spans="2:7">
      <c r="B4686" s="98"/>
      <c r="C4686" s="98"/>
      <c r="E4686" s="2"/>
      <c r="F4686" s="2"/>
      <c r="G4686" s="2"/>
    </row>
    <row r="4687" spans="2:7">
      <c r="B4687" s="98"/>
      <c r="C4687" s="98"/>
      <c r="E4687" s="2"/>
      <c r="F4687" s="2"/>
      <c r="G4687" s="2"/>
    </row>
    <row r="4688" spans="2:7">
      <c r="B4688" s="98"/>
      <c r="C4688" s="98"/>
      <c r="E4688" s="2"/>
      <c r="F4688" s="2"/>
      <c r="G4688" s="2"/>
    </row>
    <row r="4689" spans="2:7">
      <c r="B4689" s="98"/>
      <c r="C4689" s="98"/>
      <c r="E4689" s="2"/>
      <c r="F4689" s="2"/>
      <c r="G4689" s="2"/>
    </row>
    <row r="4690" spans="2:7">
      <c r="B4690" s="98"/>
      <c r="C4690" s="98"/>
      <c r="E4690" s="2"/>
      <c r="F4690" s="2"/>
      <c r="G4690" s="2"/>
    </row>
    <row r="4691" spans="2:7">
      <c r="B4691" s="98"/>
      <c r="C4691" s="98"/>
      <c r="E4691" s="2"/>
      <c r="F4691" s="2"/>
      <c r="G4691" s="2"/>
    </row>
    <row r="4692" spans="2:7">
      <c r="B4692" s="98"/>
      <c r="C4692" s="98"/>
      <c r="E4692" s="2"/>
      <c r="F4692" s="2"/>
      <c r="G4692" s="2"/>
    </row>
    <row r="4693" spans="2:7">
      <c r="B4693" s="98"/>
      <c r="C4693" s="98"/>
      <c r="E4693" s="2"/>
      <c r="F4693" s="2"/>
      <c r="G4693" s="2"/>
    </row>
    <row r="4694" spans="2:7">
      <c r="B4694" s="98"/>
      <c r="C4694" s="98"/>
      <c r="E4694" s="2"/>
      <c r="F4694" s="2"/>
      <c r="G4694" s="2"/>
    </row>
    <row r="4695" spans="2:7">
      <c r="B4695" s="98"/>
      <c r="C4695" s="98"/>
      <c r="E4695" s="2"/>
      <c r="F4695" s="2"/>
      <c r="G4695" s="2"/>
    </row>
    <row r="4696" spans="2:7">
      <c r="B4696" s="98"/>
      <c r="C4696" s="98"/>
      <c r="E4696" s="2"/>
      <c r="F4696" s="2"/>
      <c r="G4696" s="2"/>
    </row>
    <row r="4697" spans="2:7">
      <c r="B4697" s="98"/>
      <c r="C4697" s="98"/>
      <c r="E4697" s="2"/>
      <c r="F4697" s="2"/>
      <c r="G4697" s="2"/>
    </row>
    <row r="4698" spans="2:7">
      <c r="B4698" s="98"/>
      <c r="C4698" s="98"/>
      <c r="E4698" s="2"/>
      <c r="F4698" s="2"/>
      <c r="G4698" s="2"/>
    </row>
    <row r="4699" spans="2:7">
      <c r="B4699" s="98"/>
      <c r="C4699" s="98"/>
      <c r="E4699" s="2"/>
      <c r="F4699" s="2"/>
      <c r="G4699" s="2"/>
    </row>
    <row r="4700" spans="2:7">
      <c r="B4700" s="98"/>
      <c r="C4700" s="98"/>
      <c r="E4700" s="2"/>
      <c r="F4700" s="2"/>
      <c r="G4700" s="2"/>
    </row>
    <row r="4701" spans="2:7">
      <c r="B4701" s="98"/>
      <c r="C4701" s="98"/>
      <c r="E4701" s="2"/>
      <c r="F4701" s="2"/>
      <c r="G4701" s="2"/>
    </row>
    <row r="4702" spans="2:7">
      <c r="B4702" s="98"/>
      <c r="C4702" s="98"/>
      <c r="E4702" s="2"/>
      <c r="F4702" s="2"/>
      <c r="G4702" s="2"/>
    </row>
    <row r="4703" spans="2:7">
      <c r="B4703" s="98"/>
      <c r="C4703" s="98"/>
      <c r="E4703" s="2"/>
      <c r="F4703" s="2"/>
      <c r="G4703" s="2"/>
    </row>
    <row r="4704" spans="2:7">
      <c r="B4704" s="98"/>
      <c r="C4704" s="98"/>
      <c r="E4704" s="2"/>
      <c r="F4704" s="2"/>
      <c r="G4704" s="2"/>
    </row>
    <row r="4705" spans="2:7">
      <c r="B4705" s="98"/>
      <c r="C4705" s="98"/>
      <c r="E4705" s="2"/>
      <c r="F4705" s="2"/>
      <c r="G4705" s="2"/>
    </row>
    <row r="4706" spans="2:7">
      <c r="B4706" s="98"/>
      <c r="C4706" s="98"/>
      <c r="E4706" s="2"/>
      <c r="F4706" s="2"/>
      <c r="G4706" s="2"/>
    </row>
    <row r="4707" spans="2:7">
      <c r="B4707" s="98"/>
      <c r="C4707" s="98"/>
      <c r="E4707" s="2"/>
      <c r="F4707" s="2"/>
      <c r="G4707" s="2"/>
    </row>
    <row r="4708" spans="2:7">
      <c r="B4708" s="98"/>
      <c r="C4708" s="98"/>
      <c r="E4708" s="2"/>
      <c r="F4708" s="2"/>
      <c r="G4708" s="2"/>
    </row>
    <row r="4709" spans="2:7">
      <c r="B4709" s="98"/>
      <c r="C4709" s="98"/>
      <c r="E4709" s="2"/>
      <c r="F4709" s="2"/>
      <c r="G4709" s="2"/>
    </row>
    <row r="4710" spans="2:7">
      <c r="B4710" s="98"/>
      <c r="C4710" s="98"/>
      <c r="E4710" s="2"/>
      <c r="F4710" s="2"/>
      <c r="G4710" s="2"/>
    </row>
    <row r="4711" spans="2:7">
      <c r="B4711" s="98"/>
      <c r="C4711" s="98"/>
      <c r="E4711" s="2"/>
      <c r="F4711" s="2"/>
      <c r="G4711" s="2"/>
    </row>
    <row r="4712" spans="2:7">
      <c r="B4712" s="98"/>
      <c r="C4712" s="98"/>
      <c r="E4712" s="2"/>
      <c r="F4712" s="2"/>
      <c r="G4712" s="2"/>
    </row>
    <row r="4713" spans="2:7">
      <c r="B4713" s="98"/>
      <c r="C4713" s="98"/>
      <c r="E4713" s="2"/>
      <c r="F4713" s="2"/>
      <c r="G4713" s="2"/>
    </row>
    <row r="4714" spans="2:7">
      <c r="B4714" s="98"/>
      <c r="C4714" s="98"/>
      <c r="E4714" s="2"/>
      <c r="F4714" s="2"/>
      <c r="G4714" s="2"/>
    </row>
    <row r="4715" spans="2:7">
      <c r="B4715" s="98"/>
      <c r="C4715" s="98"/>
      <c r="E4715" s="2"/>
      <c r="F4715" s="2"/>
      <c r="G4715" s="2"/>
    </row>
    <row r="4716" spans="2:7">
      <c r="B4716" s="98"/>
      <c r="C4716" s="98"/>
      <c r="E4716" s="2"/>
      <c r="F4716" s="2"/>
      <c r="G4716" s="2"/>
    </row>
    <row r="4717" spans="2:7">
      <c r="B4717" s="98"/>
      <c r="C4717" s="98"/>
      <c r="E4717" s="2"/>
      <c r="F4717" s="2"/>
      <c r="G4717" s="2"/>
    </row>
    <row r="4718" spans="2:7">
      <c r="B4718" s="98"/>
      <c r="C4718" s="98"/>
      <c r="E4718" s="2"/>
      <c r="F4718" s="2"/>
      <c r="G4718" s="2"/>
    </row>
    <row r="4719" spans="2:7">
      <c r="B4719" s="98"/>
      <c r="C4719" s="98"/>
      <c r="E4719" s="2"/>
      <c r="F4719" s="2"/>
      <c r="G4719" s="2"/>
    </row>
    <row r="4720" spans="2:7">
      <c r="B4720" s="98"/>
      <c r="C4720" s="98"/>
      <c r="E4720" s="2"/>
      <c r="F4720" s="2"/>
      <c r="G4720" s="2"/>
    </row>
    <row r="4721" spans="2:7">
      <c r="B4721" s="98"/>
      <c r="C4721" s="98"/>
      <c r="E4721" s="2"/>
      <c r="F4721" s="2"/>
      <c r="G4721" s="2"/>
    </row>
    <row r="4722" spans="2:7">
      <c r="B4722" s="98"/>
      <c r="C4722" s="98"/>
      <c r="E4722" s="2"/>
      <c r="F4722" s="2"/>
      <c r="G4722" s="2"/>
    </row>
    <row r="4723" spans="2:7">
      <c r="B4723" s="98"/>
      <c r="C4723" s="98"/>
      <c r="E4723" s="2"/>
      <c r="F4723" s="2"/>
      <c r="G4723" s="2"/>
    </row>
    <row r="4724" spans="2:7">
      <c r="B4724" s="98"/>
      <c r="C4724" s="98"/>
      <c r="E4724" s="2"/>
      <c r="F4724" s="2"/>
      <c r="G4724" s="2"/>
    </row>
    <row r="4725" spans="2:7">
      <c r="B4725" s="98"/>
      <c r="C4725" s="98"/>
      <c r="E4725" s="2"/>
      <c r="F4725" s="2"/>
      <c r="G4725" s="2"/>
    </row>
    <row r="4726" spans="2:7">
      <c r="B4726" s="98"/>
      <c r="C4726" s="98"/>
      <c r="E4726" s="2"/>
      <c r="F4726" s="2"/>
      <c r="G4726" s="2"/>
    </row>
    <row r="4727" spans="2:7">
      <c r="B4727" s="98"/>
      <c r="C4727" s="98"/>
      <c r="E4727" s="2"/>
      <c r="F4727" s="2"/>
      <c r="G4727" s="2"/>
    </row>
    <row r="4728" spans="2:7">
      <c r="B4728" s="98"/>
      <c r="C4728" s="98"/>
      <c r="E4728" s="2"/>
      <c r="F4728" s="2"/>
      <c r="G4728" s="2"/>
    </row>
    <row r="4729" spans="2:7">
      <c r="B4729" s="98"/>
      <c r="C4729" s="98"/>
      <c r="E4729" s="2"/>
      <c r="F4729" s="2"/>
      <c r="G4729" s="2"/>
    </row>
    <row r="4730" spans="2:7">
      <c r="B4730" s="98"/>
      <c r="C4730" s="98"/>
      <c r="E4730" s="2"/>
      <c r="F4730" s="2"/>
      <c r="G4730" s="2"/>
    </row>
    <row r="4731" spans="2:7">
      <c r="B4731" s="98"/>
      <c r="C4731" s="98"/>
      <c r="E4731" s="2"/>
      <c r="F4731" s="2"/>
      <c r="G4731" s="2"/>
    </row>
    <row r="4732" spans="2:7">
      <c r="B4732" s="98"/>
      <c r="C4732" s="98"/>
      <c r="E4732" s="2"/>
      <c r="F4732" s="2"/>
      <c r="G4732" s="2"/>
    </row>
    <row r="4733" spans="2:7">
      <c r="B4733" s="98"/>
      <c r="C4733" s="98"/>
      <c r="E4733" s="2"/>
      <c r="F4733" s="2"/>
      <c r="G4733" s="2"/>
    </row>
    <row r="4734" spans="2:7">
      <c r="B4734" s="98"/>
      <c r="C4734" s="98"/>
      <c r="E4734" s="2"/>
      <c r="F4734" s="2"/>
      <c r="G4734" s="2"/>
    </row>
    <row r="4735" spans="2:7">
      <c r="B4735" s="98"/>
      <c r="C4735" s="98"/>
      <c r="E4735" s="2"/>
      <c r="F4735" s="2"/>
      <c r="G4735" s="2"/>
    </row>
    <row r="4736" spans="2:7">
      <c r="B4736" s="98"/>
      <c r="C4736" s="98"/>
      <c r="E4736" s="2"/>
      <c r="F4736" s="2"/>
      <c r="G4736" s="2"/>
    </row>
    <row r="4737" spans="2:7">
      <c r="B4737" s="98"/>
      <c r="C4737" s="98"/>
      <c r="E4737" s="2"/>
      <c r="F4737" s="2"/>
      <c r="G4737" s="2"/>
    </row>
    <row r="4738" spans="2:7">
      <c r="B4738" s="98"/>
      <c r="C4738" s="98"/>
      <c r="E4738" s="2"/>
      <c r="F4738" s="2"/>
      <c r="G4738" s="2"/>
    </row>
    <row r="4739" spans="2:7">
      <c r="B4739" s="98"/>
      <c r="C4739" s="98"/>
      <c r="E4739" s="2"/>
      <c r="F4739" s="2"/>
      <c r="G4739" s="2"/>
    </row>
    <row r="4740" spans="2:7">
      <c r="B4740" s="98"/>
      <c r="C4740" s="98"/>
      <c r="E4740" s="2"/>
      <c r="F4740" s="2"/>
      <c r="G4740" s="2"/>
    </row>
    <row r="4741" spans="2:7">
      <c r="B4741" s="98"/>
      <c r="C4741" s="98"/>
      <c r="E4741" s="2"/>
      <c r="F4741" s="2"/>
      <c r="G4741" s="2"/>
    </row>
    <row r="4742" spans="2:7">
      <c r="B4742" s="98"/>
      <c r="C4742" s="98"/>
      <c r="E4742" s="2"/>
      <c r="F4742" s="2"/>
      <c r="G4742" s="2"/>
    </row>
    <row r="4743" spans="2:7">
      <c r="B4743" s="98"/>
      <c r="C4743" s="98"/>
      <c r="E4743" s="2"/>
      <c r="F4743" s="2"/>
      <c r="G4743" s="2"/>
    </row>
    <row r="4744" spans="2:7">
      <c r="B4744" s="98"/>
      <c r="C4744" s="98"/>
      <c r="E4744" s="2"/>
      <c r="F4744" s="2"/>
      <c r="G4744" s="2"/>
    </row>
    <row r="4745" spans="2:7">
      <c r="B4745" s="98"/>
      <c r="C4745" s="98"/>
      <c r="E4745" s="2"/>
      <c r="F4745" s="2"/>
      <c r="G4745" s="2"/>
    </row>
    <row r="4746" spans="2:7">
      <c r="B4746" s="98"/>
      <c r="C4746" s="98"/>
      <c r="E4746" s="2"/>
      <c r="F4746" s="2"/>
      <c r="G4746" s="2"/>
    </row>
    <row r="4747" spans="2:7">
      <c r="B4747" s="98"/>
      <c r="C4747" s="98"/>
      <c r="E4747" s="2"/>
      <c r="F4747" s="2"/>
      <c r="G4747" s="2"/>
    </row>
    <row r="4748" spans="2:7">
      <c r="B4748" s="98"/>
      <c r="C4748" s="98"/>
      <c r="E4748" s="2"/>
      <c r="F4748" s="2"/>
      <c r="G4748" s="2"/>
    </row>
    <row r="4749" spans="2:7">
      <c r="B4749" s="98"/>
      <c r="C4749" s="98"/>
      <c r="E4749" s="2"/>
      <c r="F4749" s="2"/>
      <c r="G4749" s="2"/>
    </row>
    <row r="4750" spans="2:7">
      <c r="B4750" s="98"/>
      <c r="C4750" s="98"/>
      <c r="E4750" s="2"/>
      <c r="F4750" s="2"/>
      <c r="G4750" s="2"/>
    </row>
    <row r="4751" spans="2:7">
      <c r="B4751" s="98"/>
      <c r="C4751" s="98"/>
      <c r="E4751" s="2"/>
      <c r="F4751" s="2"/>
      <c r="G4751" s="2"/>
    </row>
    <row r="4752" spans="2:7">
      <c r="B4752" s="98"/>
      <c r="C4752" s="98"/>
      <c r="E4752" s="2"/>
      <c r="F4752" s="2"/>
      <c r="G4752" s="2"/>
    </row>
    <row r="4753" spans="2:7">
      <c r="B4753" s="98"/>
      <c r="C4753" s="98"/>
      <c r="E4753" s="2"/>
      <c r="F4753" s="2"/>
      <c r="G4753" s="2"/>
    </row>
    <row r="4754" spans="2:7">
      <c r="B4754" s="98"/>
      <c r="C4754" s="98"/>
      <c r="E4754" s="2"/>
      <c r="F4754" s="2"/>
      <c r="G4754" s="2"/>
    </row>
    <row r="4755" spans="2:7">
      <c r="B4755" s="98"/>
      <c r="C4755" s="98"/>
      <c r="E4755" s="2"/>
      <c r="F4755" s="2"/>
      <c r="G4755" s="2"/>
    </row>
    <row r="4756" spans="2:7">
      <c r="B4756" s="98"/>
      <c r="C4756" s="98"/>
      <c r="E4756" s="2"/>
      <c r="F4756" s="2"/>
      <c r="G4756" s="2"/>
    </row>
    <row r="4757" spans="2:7">
      <c r="B4757" s="98"/>
      <c r="C4757" s="98"/>
      <c r="E4757" s="2"/>
      <c r="F4757" s="2"/>
      <c r="G4757" s="2"/>
    </row>
    <row r="4758" spans="2:7">
      <c r="B4758" s="98"/>
      <c r="C4758" s="98"/>
      <c r="E4758" s="2"/>
      <c r="F4758" s="2"/>
      <c r="G4758" s="2"/>
    </row>
    <row r="4759" spans="2:7">
      <c r="B4759" s="98"/>
      <c r="C4759" s="98"/>
      <c r="E4759" s="2"/>
      <c r="F4759" s="2"/>
      <c r="G4759" s="2"/>
    </row>
    <row r="4760" spans="2:7">
      <c r="B4760" s="98"/>
      <c r="C4760" s="98"/>
      <c r="E4760" s="2"/>
      <c r="F4760" s="2"/>
      <c r="G4760" s="2"/>
    </row>
    <row r="4761" spans="2:7">
      <c r="B4761" s="98"/>
      <c r="C4761" s="98"/>
      <c r="E4761" s="2"/>
      <c r="F4761" s="2"/>
      <c r="G4761" s="2"/>
    </row>
    <row r="4762" spans="2:7">
      <c r="B4762" s="98"/>
      <c r="C4762" s="98"/>
      <c r="E4762" s="2"/>
      <c r="F4762" s="2"/>
      <c r="G4762" s="2"/>
    </row>
    <row r="4763" spans="2:7">
      <c r="B4763" s="98"/>
      <c r="C4763" s="98"/>
      <c r="E4763" s="2"/>
      <c r="F4763" s="2"/>
      <c r="G4763" s="2"/>
    </row>
    <row r="4764" spans="2:7">
      <c r="B4764" s="98"/>
      <c r="C4764" s="98"/>
      <c r="E4764" s="2"/>
      <c r="F4764" s="2"/>
      <c r="G4764" s="2"/>
    </row>
    <row r="4765" spans="2:7">
      <c r="B4765" s="98"/>
      <c r="C4765" s="98"/>
      <c r="E4765" s="2"/>
      <c r="F4765" s="2"/>
      <c r="G4765" s="2"/>
    </row>
    <row r="4766" spans="2:7">
      <c r="B4766" s="98"/>
      <c r="C4766" s="98"/>
      <c r="E4766" s="2"/>
      <c r="F4766" s="2"/>
      <c r="G4766" s="2"/>
    </row>
    <row r="4767" spans="2:7">
      <c r="B4767" s="98"/>
      <c r="C4767" s="98"/>
      <c r="E4767" s="2"/>
      <c r="F4767" s="2"/>
      <c r="G4767" s="2"/>
    </row>
    <row r="4768" spans="2:7">
      <c r="B4768" s="98"/>
      <c r="C4768" s="98"/>
      <c r="E4768" s="2"/>
      <c r="F4768" s="2"/>
      <c r="G4768" s="2"/>
    </row>
    <row r="4769" spans="2:7">
      <c r="B4769" s="98"/>
      <c r="C4769" s="98"/>
      <c r="E4769" s="2"/>
      <c r="F4769" s="2"/>
      <c r="G4769" s="2"/>
    </row>
    <row r="4770" spans="2:7">
      <c r="B4770" s="98"/>
      <c r="C4770" s="98"/>
      <c r="E4770" s="2"/>
      <c r="F4770" s="2"/>
      <c r="G4770" s="2"/>
    </row>
    <row r="4771" spans="2:7">
      <c r="B4771" s="98"/>
      <c r="C4771" s="98"/>
      <c r="E4771" s="2"/>
      <c r="F4771" s="2"/>
      <c r="G4771" s="2"/>
    </row>
    <row r="4772" spans="2:7">
      <c r="B4772" s="98"/>
      <c r="C4772" s="98"/>
      <c r="E4772" s="2"/>
      <c r="F4772" s="2"/>
      <c r="G4772" s="2"/>
    </row>
    <row r="4773" spans="2:7">
      <c r="B4773" s="98"/>
      <c r="C4773" s="98"/>
      <c r="E4773" s="2"/>
      <c r="F4773" s="2"/>
      <c r="G4773" s="2"/>
    </row>
    <row r="4774" spans="2:7">
      <c r="B4774" s="98"/>
      <c r="C4774" s="98"/>
      <c r="E4774" s="2"/>
      <c r="F4774" s="2"/>
      <c r="G4774" s="2"/>
    </row>
    <row r="4775" spans="2:7">
      <c r="B4775" s="98"/>
      <c r="C4775" s="98"/>
      <c r="E4775" s="2"/>
      <c r="F4775" s="2"/>
      <c r="G4775" s="2"/>
    </row>
    <row r="4776" spans="2:7">
      <c r="B4776" s="98"/>
      <c r="C4776" s="98"/>
      <c r="E4776" s="2"/>
      <c r="F4776" s="2"/>
      <c r="G4776" s="2"/>
    </row>
    <row r="4777" spans="2:7">
      <c r="B4777" s="98"/>
      <c r="C4777" s="98"/>
      <c r="E4777" s="2"/>
      <c r="F4777" s="2"/>
      <c r="G4777" s="2"/>
    </row>
    <row r="4778" spans="2:7">
      <c r="B4778" s="98"/>
      <c r="C4778" s="98"/>
      <c r="E4778" s="2"/>
      <c r="F4778" s="2"/>
      <c r="G4778" s="2"/>
    </row>
    <row r="4779" spans="2:7">
      <c r="B4779" s="98"/>
      <c r="C4779" s="98"/>
      <c r="E4779" s="2"/>
      <c r="F4779" s="2"/>
      <c r="G4779" s="2"/>
    </row>
    <row r="4780" spans="2:7">
      <c r="B4780" s="98"/>
      <c r="C4780" s="98"/>
      <c r="E4780" s="2"/>
      <c r="F4780" s="2"/>
      <c r="G4780" s="2"/>
    </row>
    <row r="4781" spans="2:7">
      <c r="B4781" s="98"/>
      <c r="C4781" s="98"/>
      <c r="E4781" s="2"/>
      <c r="F4781" s="2"/>
      <c r="G4781" s="2"/>
    </row>
    <row r="4782" spans="2:7">
      <c r="B4782" s="98"/>
      <c r="C4782" s="98"/>
      <c r="E4782" s="2"/>
      <c r="F4782" s="2"/>
      <c r="G4782" s="2"/>
    </row>
    <row r="4783" spans="2:7">
      <c r="B4783" s="98"/>
      <c r="C4783" s="98"/>
      <c r="E4783" s="2"/>
      <c r="F4783" s="2"/>
      <c r="G4783" s="2"/>
    </row>
    <row r="4784" spans="2:7">
      <c r="B4784" s="98"/>
      <c r="C4784" s="98"/>
      <c r="E4784" s="2"/>
      <c r="F4784" s="2"/>
      <c r="G4784" s="2"/>
    </row>
    <row r="4785" spans="2:7">
      <c r="B4785" s="98"/>
      <c r="C4785" s="98"/>
      <c r="E4785" s="2"/>
      <c r="F4785" s="2"/>
      <c r="G4785" s="2"/>
    </row>
    <row r="4786" spans="2:7">
      <c r="B4786" s="98"/>
      <c r="C4786" s="98"/>
      <c r="E4786" s="2"/>
      <c r="F4786" s="2"/>
      <c r="G4786" s="2"/>
    </row>
    <row r="4787" spans="2:7">
      <c r="B4787" s="98"/>
      <c r="C4787" s="98"/>
      <c r="E4787" s="2"/>
      <c r="F4787" s="2"/>
      <c r="G4787" s="2"/>
    </row>
    <row r="4788" spans="2:7">
      <c r="B4788" s="98"/>
      <c r="C4788" s="98"/>
      <c r="E4788" s="2"/>
      <c r="F4788" s="2"/>
      <c r="G4788" s="2"/>
    </row>
    <row r="4789" spans="2:7">
      <c r="B4789" s="98"/>
      <c r="C4789" s="98"/>
      <c r="E4789" s="2"/>
      <c r="F4789" s="2"/>
      <c r="G4789" s="2"/>
    </row>
    <row r="4790" spans="2:7">
      <c r="B4790" s="98"/>
      <c r="C4790" s="98"/>
      <c r="E4790" s="2"/>
      <c r="F4790" s="2"/>
      <c r="G4790" s="2"/>
    </row>
    <row r="4791" spans="2:7">
      <c r="B4791" s="98"/>
      <c r="C4791" s="98"/>
      <c r="E4791" s="2"/>
      <c r="F4791" s="2"/>
      <c r="G4791" s="2"/>
    </row>
    <row r="4792" spans="2:7">
      <c r="B4792" s="98"/>
      <c r="C4792" s="98"/>
      <c r="E4792" s="2"/>
      <c r="F4792" s="2"/>
      <c r="G4792" s="2"/>
    </row>
    <row r="4793" spans="2:7">
      <c r="B4793" s="98"/>
      <c r="C4793" s="98"/>
      <c r="E4793" s="2"/>
      <c r="F4793" s="2"/>
      <c r="G4793" s="2"/>
    </row>
    <row r="4794" spans="2:7">
      <c r="B4794" s="98"/>
      <c r="C4794" s="98"/>
      <c r="E4794" s="2"/>
      <c r="F4794" s="2"/>
      <c r="G4794" s="2"/>
    </row>
    <row r="4795" spans="2:7">
      <c r="B4795" s="98"/>
      <c r="C4795" s="98"/>
      <c r="E4795" s="2"/>
      <c r="F4795" s="2"/>
      <c r="G4795" s="2"/>
    </row>
    <row r="4796" spans="2:7">
      <c r="B4796" s="98"/>
      <c r="C4796" s="98"/>
      <c r="E4796" s="2"/>
      <c r="F4796" s="2"/>
      <c r="G4796" s="2"/>
    </row>
    <row r="4797" spans="2:7">
      <c r="B4797" s="98"/>
      <c r="C4797" s="98"/>
      <c r="E4797" s="2"/>
      <c r="F4797" s="2"/>
      <c r="G4797" s="2"/>
    </row>
    <row r="4798" spans="2:7">
      <c r="B4798" s="98"/>
      <c r="C4798" s="98"/>
      <c r="E4798" s="2"/>
      <c r="F4798" s="2"/>
      <c r="G4798" s="2"/>
    </row>
    <row r="4799" spans="2:7">
      <c r="B4799" s="98"/>
      <c r="C4799" s="98"/>
      <c r="E4799" s="2"/>
      <c r="F4799" s="2"/>
      <c r="G4799" s="2"/>
    </row>
    <row r="4800" spans="2:7">
      <c r="B4800" s="98"/>
      <c r="C4800" s="98"/>
      <c r="E4800" s="2"/>
      <c r="F4800" s="2"/>
      <c r="G4800" s="2"/>
    </row>
    <row r="4801" spans="2:7">
      <c r="B4801" s="98"/>
      <c r="C4801" s="98"/>
      <c r="E4801" s="2"/>
      <c r="F4801" s="2"/>
      <c r="G4801" s="2"/>
    </row>
    <row r="4802" spans="2:7">
      <c r="B4802" s="98"/>
      <c r="C4802" s="98"/>
      <c r="E4802" s="2"/>
      <c r="F4802" s="2"/>
      <c r="G4802" s="2"/>
    </row>
    <row r="4803" spans="2:7">
      <c r="B4803" s="98"/>
      <c r="C4803" s="98"/>
      <c r="E4803" s="2"/>
      <c r="F4803" s="2"/>
      <c r="G4803" s="2"/>
    </row>
    <row r="4804" spans="2:7">
      <c r="B4804" s="98"/>
      <c r="C4804" s="98"/>
      <c r="E4804" s="2"/>
      <c r="F4804" s="2"/>
      <c r="G4804" s="2"/>
    </row>
    <row r="4805" spans="2:7">
      <c r="B4805" s="98"/>
      <c r="C4805" s="98"/>
      <c r="E4805" s="2"/>
      <c r="F4805" s="2"/>
      <c r="G4805" s="2"/>
    </row>
    <row r="4806" spans="2:7">
      <c r="B4806" s="98"/>
      <c r="C4806" s="98"/>
      <c r="E4806" s="2"/>
      <c r="F4806" s="2"/>
      <c r="G4806" s="2"/>
    </row>
    <row r="4807" spans="2:7">
      <c r="B4807" s="98"/>
      <c r="C4807" s="98"/>
      <c r="E4807" s="2"/>
      <c r="F4807" s="2"/>
      <c r="G4807" s="2"/>
    </row>
    <row r="4808" spans="2:7">
      <c r="B4808" s="98"/>
      <c r="C4808" s="98"/>
      <c r="E4808" s="2"/>
      <c r="F4808" s="2"/>
      <c r="G4808" s="2"/>
    </row>
    <row r="4809" spans="2:7">
      <c r="B4809" s="98"/>
      <c r="C4809" s="98"/>
      <c r="E4809" s="2"/>
      <c r="F4809" s="2"/>
      <c r="G4809" s="2"/>
    </row>
    <row r="4810" spans="2:7">
      <c r="B4810" s="98"/>
      <c r="C4810" s="98"/>
      <c r="E4810" s="2"/>
      <c r="F4810" s="2"/>
      <c r="G4810" s="2"/>
    </row>
    <row r="4811" spans="2:7">
      <c r="B4811" s="98"/>
      <c r="C4811" s="98"/>
      <c r="E4811" s="2"/>
      <c r="F4811" s="2"/>
      <c r="G4811" s="2"/>
    </row>
    <row r="4812" spans="2:7">
      <c r="B4812" s="98"/>
      <c r="C4812" s="98"/>
      <c r="E4812" s="2"/>
      <c r="F4812" s="2"/>
      <c r="G4812" s="2"/>
    </row>
    <row r="4813" spans="2:7">
      <c r="B4813" s="98"/>
      <c r="C4813" s="98"/>
      <c r="E4813" s="2"/>
      <c r="F4813" s="2"/>
      <c r="G4813" s="2"/>
    </row>
    <row r="4814" spans="2:7">
      <c r="B4814" s="98"/>
      <c r="C4814" s="98"/>
      <c r="E4814" s="2"/>
      <c r="F4814" s="2"/>
      <c r="G4814" s="2"/>
    </row>
    <row r="4815" spans="2:7">
      <c r="B4815" s="98"/>
      <c r="C4815" s="98"/>
      <c r="E4815" s="2"/>
      <c r="F4815" s="2"/>
      <c r="G4815" s="2"/>
    </row>
    <row r="4816" spans="2:7">
      <c r="B4816" s="98"/>
      <c r="C4816" s="98"/>
      <c r="E4816" s="2"/>
      <c r="F4816" s="2"/>
      <c r="G4816" s="2"/>
    </row>
    <row r="4817" spans="2:7">
      <c r="B4817" s="98"/>
      <c r="C4817" s="98"/>
      <c r="E4817" s="2"/>
      <c r="F4817" s="2"/>
      <c r="G4817" s="2"/>
    </row>
    <row r="4818" spans="2:7">
      <c r="B4818" s="98"/>
      <c r="C4818" s="98"/>
      <c r="E4818" s="2"/>
      <c r="F4818" s="2"/>
      <c r="G4818" s="2"/>
    </row>
    <row r="4819" spans="2:7">
      <c r="B4819" s="98"/>
      <c r="C4819" s="98"/>
      <c r="E4819" s="2"/>
      <c r="F4819" s="2"/>
      <c r="G4819" s="2"/>
    </row>
    <row r="4820" spans="2:7">
      <c r="B4820" s="98"/>
      <c r="C4820" s="98"/>
      <c r="E4820" s="2"/>
      <c r="F4820" s="2"/>
      <c r="G4820" s="2"/>
    </row>
    <row r="4821" spans="2:7">
      <c r="B4821" s="98"/>
      <c r="C4821" s="98"/>
      <c r="E4821" s="2"/>
      <c r="F4821" s="2"/>
      <c r="G4821" s="2"/>
    </row>
    <row r="4822" spans="2:7">
      <c r="B4822" s="98"/>
      <c r="C4822" s="98"/>
      <c r="E4822" s="2"/>
      <c r="F4822" s="2"/>
      <c r="G4822" s="2"/>
    </row>
    <row r="4823" spans="2:7">
      <c r="B4823" s="98"/>
      <c r="C4823" s="98"/>
      <c r="E4823" s="2"/>
      <c r="F4823" s="2"/>
      <c r="G4823" s="2"/>
    </row>
    <row r="4824" spans="2:7">
      <c r="B4824" s="98"/>
      <c r="C4824" s="98"/>
      <c r="E4824" s="2"/>
      <c r="F4824" s="2"/>
      <c r="G4824" s="2"/>
    </row>
    <row r="4825" spans="2:7">
      <c r="B4825" s="98"/>
      <c r="C4825" s="98"/>
      <c r="E4825" s="2"/>
      <c r="F4825" s="2"/>
      <c r="G4825" s="2"/>
    </row>
    <row r="4826" spans="2:7">
      <c r="B4826" s="98"/>
      <c r="C4826" s="98"/>
      <c r="E4826" s="2"/>
      <c r="F4826" s="2"/>
      <c r="G4826" s="2"/>
    </row>
    <row r="4827" spans="2:7">
      <c r="B4827" s="98"/>
      <c r="C4827" s="98"/>
      <c r="E4827" s="2"/>
      <c r="F4827" s="2"/>
      <c r="G4827" s="2"/>
    </row>
    <row r="4828" spans="2:7">
      <c r="B4828" s="98"/>
      <c r="C4828" s="98"/>
      <c r="E4828" s="2"/>
      <c r="F4828" s="2"/>
      <c r="G4828" s="2"/>
    </row>
    <row r="4829" spans="2:7">
      <c r="B4829" s="98"/>
      <c r="C4829" s="98"/>
      <c r="E4829" s="2"/>
      <c r="F4829" s="2"/>
      <c r="G4829" s="2"/>
    </row>
    <row r="4830" spans="2:7">
      <c r="B4830" s="98"/>
      <c r="C4830" s="98"/>
      <c r="E4830" s="2"/>
      <c r="F4830" s="2"/>
      <c r="G4830" s="2"/>
    </row>
    <row r="4831" spans="2:7">
      <c r="B4831" s="98"/>
      <c r="C4831" s="98"/>
      <c r="E4831" s="2"/>
      <c r="F4831" s="2"/>
      <c r="G4831" s="2"/>
    </row>
    <row r="4832" spans="2:7">
      <c r="B4832" s="98"/>
      <c r="C4832" s="98"/>
      <c r="E4832" s="2"/>
      <c r="F4832" s="2"/>
      <c r="G4832" s="2"/>
    </row>
    <row r="4833" spans="2:7">
      <c r="B4833" s="98"/>
      <c r="C4833" s="98"/>
      <c r="E4833" s="2"/>
      <c r="F4833" s="2"/>
      <c r="G4833" s="2"/>
    </row>
    <row r="4834" spans="2:7">
      <c r="B4834" s="98"/>
      <c r="C4834" s="98"/>
      <c r="E4834" s="2"/>
      <c r="F4834" s="2"/>
      <c r="G4834" s="2"/>
    </row>
    <row r="4835" spans="2:7">
      <c r="B4835" s="98"/>
      <c r="C4835" s="98"/>
      <c r="E4835" s="2"/>
      <c r="F4835" s="2"/>
      <c r="G4835" s="2"/>
    </row>
    <row r="4836" spans="2:7">
      <c r="B4836" s="98"/>
      <c r="C4836" s="98"/>
      <c r="E4836" s="2"/>
      <c r="F4836" s="2"/>
      <c r="G4836" s="2"/>
    </row>
    <row r="4837" spans="2:7">
      <c r="B4837" s="98"/>
      <c r="C4837" s="98"/>
      <c r="E4837" s="2"/>
      <c r="F4837" s="2"/>
      <c r="G4837" s="2"/>
    </row>
    <row r="4838" spans="2:7">
      <c r="B4838" s="98"/>
      <c r="C4838" s="98"/>
      <c r="E4838" s="2"/>
      <c r="F4838" s="2"/>
      <c r="G4838" s="2"/>
    </row>
    <row r="4839" spans="2:7">
      <c r="B4839" s="98"/>
      <c r="C4839" s="98"/>
      <c r="E4839" s="2"/>
      <c r="F4839" s="2"/>
      <c r="G4839" s="2"/>
    </row>
    <row r="4840" spans="2:7">
      <c r="B4840" s="98"/>
      <c r="C4840" s="98"/>
      <c r="E4840" s="2"/>
      <c r="F4840" s="2"/>
      <c r="G4840" s="2"/>
    </row>
    <row r="4841" spans="2:7">
      <c r="B4841" s="98"/>
      <c r="C4841" s="98"/>
      <c r="E4841" s="2"/>
      <c r="F4841" s="2"/>
      <c r="G4841" s="2"/>
    </row>
    <row r="4842" spans="2:7">
      <c r="B4842" s="98"/>
      <c r="C4842" s="98"/>
      <c r="E4842" s="2"/>
      <c r="F4842" s="2"/>
      <c r="G4842" s="2"/>
    </row>
    <row r="4843" spans="2:7">
      <c r="B4843" s="98"/>
      <c r="C4843" s="98"/>
      <c r="E4843" s="2"/>
      <c r="F4843" s="2"/>
      <c r="G4843" s="2"/>
    </row>
    <row r="4844" spans="2:7">
      <c r="B4844" s="98"/>
      <c r="C4844" s="98"/>
      <c r="E4844" s="2"/>
      <c r="F4844" s="2"/>
      <c r="G4844" s="2"/>
    </row>
    <row r="4845" spans="2:7">
      <c r="B4845" s="98"/>
      <c r="C4845" s="98"/>
      <c r="E4845" s="2"/>
      <c r="F4845" s="2"/>
      <c r="G4845" s="2"/>
    </row>
    <row r="4846" spans="2:7">
      <c r="B4846" s="98"/>
      <c r="C4846" s="98"/>
      <c r="E4846" s="2"/>
      <c r="F4846" s="2"/>
      <c r="G4846" s="2"/>
    </row>
    <row r="4847" spans="2:7">
      <c r="B4847" s="98"/>
      <c r="C4847" s="98"/>
      <c r="E4847" s="2"/>
      <c r="F4847" s="2"/>
      <c r="G4847" s="2"/>
    </row>
    <row r="4848" spans="2:7">
      <c r="B4848" s="98"/>
      <c r="C4848" s="98"/>
      <c r="E4848" s="2"/>
      <c r="F4848" s="2"/>
      <c r="G4848" s="2"/>
    </row>
    <row r="4849" spans="2:7">
      <c r="B4849" s="98"/>
      <c r="C4849" s="98"/>
      <c r="E4849" s="2"/>
      <c r="F4849" s="2"/>
      <c r="G4849" s="2"/>
    </row>
    <row r="4850" spans="2:7">
      <c r="B4850" s="98"/>
      <c r="C4850" s="98"/>
      <c r="E4850" s="2"/>
      <c r="F4850" s="2"/>
      <c r="G4850" s="2"/>
    </row>
    <row r="4851" spans="2:7">
      <c r="B4851" s="98"/>
      <c r="C4851" s="98"/>
      <c r="E4851" s="2"/>
      <c r="F4851" s="2"/>
      <c r="G4851" s="2"/>
    </row>
    <row r="4852" spans="2:7">
      <c r="B4852" s="98"/>
      <c r="C4852" s="98"/>
      <c r="E4852" s="2"/>
      <c r="F4852" s="2"/>
      <c r="G4852" s="2"/>
    </row>
    <row r="4853" spans="2:7">
      <c r="B4853" s="98"/>
      <c r="C4853" s="98"/>
      <c r="E4853" s="2"/>
      <c r="F4853" s="2"/>
      <c r="G4853" s="2"/>
    </row>
    <row r="4854" spans="2:7">
      <c r="B4854" s="98"/>
      <c r="C4854" s="98"/>
      <c r="E4854" s="2"/>
      <c r="F4854" s="2"/>
      <c r="G4854" s="2"/>
    </row>
    <row r="4855" spans="2:7">
      <c r="B4855" s="98"/>
      <c r="C4855" s="98"/>
      <c r="E4855" s="2"/>
      <c r="F4855" s="2"/>
      <c r="G4855" s="2"/>
    </row>
    <row r="4856" spans="2:7">
      <c r="B4856" s="98"/>
      <c r="C4856" s="98"/>
      <c r="E4856" s="2"/>
      <c r="F4856" s="2"/>
      <c r="G4856" s="2"/>
    </row>
    <row r="4857" spans="2:7">
      <c r="B4857" s="98"/>
      <c r="C4857" s="98"/>
      <c r="E4857" s="2"/>
      <c r="F4857" s="2"/>
      <c r="G4857" s="2"/>
    </row>
    <row r="4858" spans="2:7">
      <c r="B4858" s="98"/>
      <c r="C4858" s="98"/>
      <c r="E4858" s="2"/>
      <c r="F4858" s="2"/>
      <c r="G4858" s="2"/>
    </row>
    <row r="4859" spans="2:7">
      <c r="B4859" s="98"/>
      <c r="C4859" s="98"/>
      <c r="E4859" s="2"/>
      <c r="F4859" s="2"/>
      <c r="G4859" s="2"/>
    </row>
    <row r="4860" spans="2:7">
      <c r="B4860" s="98"/>
      <c r="C4860" s="98"/>
      <c r="E4860" s="2"/>
      <c r="F4860" s="2"/>
      <c r="G4860" s="2"/>
    </row>
    <row r="4861" spans="2:7">
      <c r="B4861" s="98"/>
      <c r="C4861" s="98"/>
      <c r="E4861" s="2"/>
      <c r="F4861" s="2"/>
      <c r="G4861" s="2"/>
    </row>
    <row r="4862" spans="2:7">
      <c r="B4862" s="98"/>
      <c r="C4862" s="98"/>
      <c r="E4862" s="2"/>
      <c r="F4862" s="2"/>
      <c r="G4862" s="2"/>
    </row>
    <row r="4863" spans="2:7">
      <c r="B4863" s="98"/>
      <c r="C4863" s="98"/>
      <c r="E4863" s="2"/>
      <c r="F4863" s="2"/>
      <c r="G4863" s="2"/>
    </row>
    <row r="4864" spans="2:7">
      <c r="B4864" s="98"/>
      <c r="C4864" s="98"/>
      <c r="E4864" s="2"/>
      <c r="F4864" s="2"/>
      <c r="G4864" s="2"/>
    </row>
    <row r="4865" spans="2:7">
      <c r="B4865" s="98"/>
      <c r="C4865" s="98"/>
      <c r="E4865" s="2"/>
      <c r="F4865" s="2"/>
      <c r="G4865" s="2"/>
    </row>
    <row r="4866" spans="2:7">
      <c r="B4866" s="98"/>
      <c r="C4866" s="98"/>
      <c r="E4866" s="2"/>
      <c r="F4866" s="2"/>
      <c r="G4866" s="2"/>
    </row>
    <row r="4867" spans="2:7">
      <c r="B4867" s="98"/>
      <c r="C4867" s="98"/>
      <c r="E4867" s="2"/>
      <c r="F4867" s="2"/>
      <c r="G4867" s="2"/>
    </row>
    <row r="4868" spans="2:7">
      <c r="B4868" s="98"/>
      <c r="C4868" s="98"/>
      <c r="E4868" s="2"/>
      <c r="F4868" s="2"/>
      <c r="G4868" s="2"/>
    </row>
    <row r="4869" spans="2:7">
      <c r="B4869" s="98"/>
      <c r="C4869" s="98"/>
      <c r="E4869" s="2"/>
      <c r="F4869" s="2"/>
      <c r="G4869" s="2"/>
    </row>
    <row r="4870" spans="2:7">
      <c r="B4870" s="98"/>
      <c r="C4870" s="98"/>
      <c r="E4870" s="2"/>
      <c r="F4870" s="2"/>
      <c r="G4870" s="2"/>
    </row>
    <row r="4871" spans="2:7">
      <c r="B4871" s="98"/>
      <c r="C4871" s="98"/>
      <c r="E4871" s="2"/>
      <c r="F4871" s="2"/>
      <c r="G4871" s="2"/>
    </row>
    <row r="4872" spans="2:7">
      <c r="B4872" s="98"/>
      <c r="C4872" s="98"/>
      <c r="E4872" s="2"/>
      <c r="F4872" s="2"/>
      <c r="G4872" s="2"/>
    </row>
    <row r="4873" spans="2:7">
      <c r="B4873" s="98"/>
      <c r="C4873" s="98"/>
      <c r="E4873" s="2"/>
      <c r="F4873" s="2"/>
      <c r="G4873" s="2"/>
    </row>
    <row r="4874" spans="2:7">
      <c r="B4874" s="98"/>
      <c r="C4874" s="98"/>
      <c r="E4874" s="2"/>
      <c r="F4874" s="2"/>
      <c r="G4874" s="2"/>
    </row>
    <row r="4875" spans="2:7">
      <c r="B4875" s="98"/>
      <c r="C4875" s="98"/>
      <c r="E4875" s="2"/>
      <c r="F4875" s="2"/>
      <c r="G4875" s="2"/>
    </row>
    <row r="4876" spans="2:7">
      <c r="B4876" s="98"/>
      <c r="C4876" s="98"/>
      <c r="E4876" s="2"/>
      <c r="F4876" s="2"/>
      <c r="G4876" s="2"/>
    </row>
    <row r="4877" spans="2:7">
      <c r="B4877" s="98"/>
      <c r="C4877" s="98"/>
      <c r="E4877" s="2"/>
      <c r="F4877" s="2"/>
      <c r="G4877" s="2"/>
    </row>
    <row r="4878" spans="2:7">
      <c r="B4878" s="98"/>
      <c r="C4878" s="98"/>
      <c r="E4878" s="2"/>
      <c r="F4878" s="2"/>
      <c r="G4878" s="2"/>
    </row>
    <row r="4879" spans="2:7">
      <c r="B4879" s="98"/>
      <c r="C4879" s="98"/>
      <c r="E4879" s="2"/>
      <c r="F4879" s="2"/>
      <c r="G4879" s="2"/>
    </row>
    <row r="4880" spans="2:7">
      <c r="B4880" s="98"/>
      <c r="C4880" s="98"/>
      <c r="E4880" s="2"/>
      <c r="F4880" s="2"/>
      <c r="G4880" s="2"/>
    </row>
    <row r="4881" spans="2:7">
      <c r="B4881" s="98"/>
      <c r="C4881" s="98"/>
      <c r="E4881" s="2"/>
      <c r="F4881" s="2"/>
      <c r="G4881" s="2"/>
    </row>
    <row r="4882" spans="2:7">
      <c r="B4882" s="98"/>
      <c r="C4882" s="98"/>
      <c r="E4882" s="2"/>
      <c r="F4882" s="2"/>
      <c r="G4882" s="2"/>
    </row>
    <row r="4883" spans="2:7">
      <c r="B4883" s="98"/>
      <c r="C4883" s="98"/>
      <c r="E4883" s="2"/>
      <c r="F4883" s="2"/>
      <c r="G4883" s="2"/>
    </row>
    <row r="4884" spans="2:7">
      <c r="B4884" s="98"/>
      <c r="C4884" s="98"/>
      <c r="E4884" s="2"/>
      <c r="F4884" s="2"/>
      <c r="G4884" s="2"/>
    </row>
    <row r="4885" spans="2:7">
      <c r="B4885" s="98"/>
      <c r="C4885" s="98"/>
      <c r="E4885" s="2"/>
      <c r="F4885" s="2"/>
      <c r="G4885" s="2"/>
    </row>
    <row r="4886" spans="2:7">
      <c r="B4886" s="98"/>
      <c r="C4886" s="98"/>
      <c r="E4886" s="2"/>
      <c r="F4886" s="2"/>
      <c r="G4886" s="2"/>
    </row>
    <row r="4887" spans="2:7">
      <c r="B4887" s="98"/>
      <c r="C4887" s="98"/>
      <c r="E4887" s="2"/>
      <c r="F4887" s="2"/>
      <c r="G4887" s="2"/>
    </row>
    <row r="4888" spans="2:7">
      <c r="B4888" s="98"/>
      <c r="C4888" s="98"/>
      <c r="E4888" s="2"/>
      <c r="F4888" s="2"/>
      <c r="G4888" s="2"/>
    </row>
    <row r="4889" spans="2:7">
      <c r="B4889" s="98"/>
      <c r="C4889" s="98"/>
      <c r="E4889" s="2"/>
      <c r="F4889" s="2"/>
      <c r="G4889" s="2"/>
    </row>
    <row r="4890" spans="2:7">
      <c r="B4890" s="98"/>
      <c r="C4890" s="98"/>
      <c r="E4890" s="2"/>
      <c r="F4890" s="2"/>
      <c r="G4890" s="2"/>
    </row>
    <row r="4891" spans="2:7">
      <c r="B4891" s="98"/>
      <c r="C4891" s="98"/>
      <c r="E4891" s="2"/>
      <c r="F4891" s="2"/>
      <c r="G4891" s="2"/>
    </row>
    <row r="4892" spans="2:7">
      <c r="B4892" s="98"/>
      <c r="C4892" s="98"/>
      <c r="E4892" s="2"/>
      <c r="F4892" s="2"/>
      <c r="G4892" s="2"/>
    </row>
    <row r="4893" spans="2:7">
      <c r="B4893" s="98"/>
      <c r="C4893" s="98"/>
      <c r="E4893" s="2"/>
      <c r="F4893" s="2"/>
      <c r="G4893" s="2"/>
    </row>
    <row r="4894" spans="2:7">
      <c r="B4894" s="98"/>
      <c r="C4894" s="98"/>
      <c r="E4894" s="2"/>
      <c r="F4894" s="2"/>
      <c r="G4894" s="2"/>
    </row>
    <row r="4895" spans="2:7">
      <c r="B4895" s="98"/>
      <c r="C4895" s="98"/>
      <c r="E4895" s="2"/>
      <c r="F4895" s="2"/>
      <c r="G4895" s="2"/>
    </row>
    <row r="4896" spans="2:7">
      <c r="B4896" s="98"/>
      <c r="C4896" s="98"/>
      <c r="E4896" s="2"/>
      <c r="F4896" s="2"/>
      <c r="G4896" s="2"/>
    </row>
    <row r="4897" spans="2:7">
      <c r="B4897" s="98"/>
      <c r="C4897" s="98"/>
      <c r="E4897" s="2"/>
      <c r="F4897" s="2"/>
      <c r="G4897" s="2"/>
    </row>
    <row r="4898" spans="2:7">
      <c r="B4898" s="98"/>
      <c r="C4898" s="98"/>
      <c r="E4898" s="2"/>
      <c r="F4898" s="2"/>
      <c r="G4898" s="2"/>
    </row>
    <row r="4899" spans="2:7">
      <c r="B4899" s="98"/>
      <c r="C4899" s="98"/>
      <c r="E4899" s="2"/>
      <c r="F4899" s="2"/>
      <c r="G4899" s="2"/>
    </row>
    <row r="4900" spans="2:7">
      <c r="B4900" s="98"/>
      <c r="C4900" s="98"/>
      <c r="E4900" s="2"/>
      <c r="F4900" s="2"/>
      <c r="G4900" s="2"/>
    </row>
    <row r="4901" spans="2:7">
      <c r="B4901" s="98"/>
      <c r="C4901" s="98"/>
      <c r="E4901" s="2"/>
      <c r="F4901" s="2"/>
      <c r="G4901" s="2"/>
    </row>
    <row r="4902" spans="2:7">
      <c r="B4902" s="98"/>
      <c r="C4902" s="98"/>
      <c r="E4902" s="2"/>
      <c r="F4902" s="2"/>
      <c r="G4902" s="2"/>
    </row>
    <row r="4903" spans="2:7">
      <c r="B4903" s="98"/>
      <c r="C4903" s="98"/>
      <c r="E4903" s="2"/>
      <c r="F4903" s="2"/>
      <c r="G4903" s="2"/>
    </row>
    <row r="4904" spans="2:7">
      <c r="B4904" s="98"/>
      <c r="C4904" s="98"/>
      <c r="E4904" s="2"/>
      <c r="F4904" s="2"/>
      <c r="G4904" s="2"/>
    </row>
    <row r="4905" spans="2:7">
      <c r="B4905" s="98"/>
      <c r="C4905" s="98"/>
      <c r="E4905" s="2"/>
      <c r="F4905" s="2"/>
      <c r="G4905" s="2"/>
    </row>
    <row r="4906" spans="2:7">
      <c r="B4906" s="98"/>
      <c r="C4906" s="98"/>
      <c r="E4906" s="2"/>
      <c r="F4906" s="2"/>
      <c r="G4906" s="2"/>
    </row>
    <row r="4907" spans="2:7">
      <c r="B4907" s="98"/>
      <c r="C4907" s="98"/>
      <c r="E4907" s="2"/>
      <c r="F4907" s="2"/>
      <c r="G4907" s="2"/>
    </row>
    <row r="4908" spans="2:7">
      <c r="B4908" s="98"/>
      <c r="C4908" s="98"/>
      <c r="E4908" s="2"/>
      <c r="F4908" s="2"/>
      <c r="G4908" s="2"/>
    </row>
    <row r="4909" spans="2:7">
      <c r="B4909" s="98"/>
      <c r="C4909" s="98"/>
      <c r="E4909" s="2"/>
      <c r="F4909" s="2"/>
      <c r="G4909" s="2"/>
    </row>
    <row r="4910" spans="2:7">
      <c r="B4910" s="98"/>
      <c r="C4910" s="98"/>
      <c r="E4910" s="2"/>
      <c r="F4910" s="2"/>
      <c r="G4910" s="2"/>
    </row>
    <row r="4911" spans="2:7">
      <c r="B4911" s="98"/>
      <c r="C4911" s="98"/>
      <c r="E4911" s="2"/>
      <c r="F4911" s="2"/>
      <c r="G4911" s="2"/>
    </row>
    <row r="4912" spans="2:7">
      <c r="B4912" s="98"/>
      <c r="C4912" s="98"/>
      <c r="E4912" s="2"/>
      <c r="F4912" s="2"/>
      <c r="G4912" s="2"/>
    </row>
    <row r="4913" spans="2:7">
      <c r="B4913" s="98"/>
      <c r="C4913" s="98"/>
      <c r="E4913" s="2"/>
      <c r="F4913" s="2"/>
      <c r="G4913" s="2"/>
    </row>
    <row r="4914" spans="2:7">
      <c r="B4914" s="98"/>
      <c r="C4914" s="98"/>
      <c r="E4914" s="2"/>
      <c r="F4914" s="2"/>
      <c r="G4914" s="2"/>
    </row>
    <row r="4915" spans="2:7">
      <c r="B4915" s="98"/>
      <c r="C4915" s="98"/>
      <c r="E4915" s="2"/>
      <c r="F4915" s="2"/>
      <c r="G4915" s="2"/>
    </row>
    <row r="4916" spans="2:7">
      <c r="B4916" s="98"/>
      <c r="C4916" s="98"/>
      <c r="E4916" s="2"/>
      <c r="F4916" s="2"/>
      <c r="G4916" s="2"/>
    </row>
    <row r="4917" spans="2:7">
      <c r="B4917" s="98"/>
      <c r="C4917" s="98"/>
      <c r="E4917" s="2"/>
      <c r="F4917" s="2"/>
      <c r="G4917" s="2"/>
    </row>
    <row r="4918" spans="2:7">
      <c r="B4918" s="98"/>
      <c r="C4918" s="98"/>
      <c r="E4918" s="2"/>
      <c r="F4918" s="2"/>
      <c r="G4918" s="2"/>
    </row>
    <row r="4919" spans="2:7">
      <c r="B4919" s="98"/>
      <c r="C4919" s="98"/>
      <c r="E4919" s="2"/>
      <c r="F4919" s="2"/>
      <c r="G4919" s="2"/>
    </row>
    <row r="4920" spans="2:7">
      <c r="B4920" s="98"/>
      <c r="C4920" s="98"/>
      <c r="E4920" s="2"/>
      <c r="F4920" s="2"/>
      <c r="G4920" s="2"/>
    </row>
    <row r="4921" spans="2:7">
      <c r="B4921" s="98"/>
      <c r="C4921" s="98"/>
      <c r="E4921" s="2"/>
      <c r="F4921" s="2"/>
      <c r="G4921" s="2"/>
    </row>
    <row r="4922" spans="2:7">
      <c r="B4922" s="98"/>
      <c r="C4922" s="98"/>
      <c r="E4922" s="2"/>
      <c r="F4922" s="2"/>
      <c r="G4922" s="2"/>
    </row>
    <row r="4923" spans="2:7">
      <c r="B4923" s="98"/>
      <c r="C4923" s="98"/>
      <c r="E4923" s="2"/>
      <c r="F4923" s="2"/>
      <c r="G4923" s="2"/>
    </row>
    <row r="4924" spans="2:7">
      <c r="B4924" s="98"/>
      <c r="C4924" s="98"/>
      <c r="E4924" s="2"/>
      <c r="F4924" s="2"/>
      <c r="G4924" s="2"/>
    </row>
    <row r="4925" spans="2:7">
      <c r="B4925" s="98"/>
      <c r="C4925" s="98"/>
      <c r="E4925" s="2"/>
      <c r="F4925" s="2"/>
      <c r="G4925" s="2"/>
    </row>
    <row r="4926" spans="2:7">
      <c r="B4926" s="98"/>
      <c r="C4926" s="98"/>
      <c r="E4926" s="2"/>
      <c r="F4926" s="2"/>
      <c r="G4926" s="2"/>
    </row>
    <row r="4927" spans="2:7">
      <c r="B4927" s="98"/>
      <c r="C4927" s="98"/>
      <c r="E4927" s="2"/>
      <c r="F4927" s="2"/>
      <c r="G4927" s="2"/>
    </row>
    <row r="4928" spans="2:7">
      <c r="B4928" s="98"/>
      <c r="C4928" s="98"/>
      <c r="E4928" s="2"/>
      <c r="F4928" s="2"/>
      <c r="G4928" s="2"/>
    </row>
    <row r="4929" spans="2:7">
      <c r="B4929" s="98"/>
      <c r="C4929" s="98"/>
      <c r="E4929" s="2"/>
      <c r="F4929" s="2"/>
      <c r="G4929" s="2"/>
    </row>
    <row r="4930" spans="2:7">
      <c r="B4930" s="98"/>
      <c r="C4930" s="98"/>
      <c r="E4930" s="2"/>
      <c r="F4930" s="2"/>
      <c r="G4930" s="2"/>
    </row>
    <row r="4931" spans="2:7">
      <c r="B4931" s="98"/>
      <c r="C4931" s="98"/>
      <c r="E4931" s="2"/>
      <c r="F4931" s="2"/>
      <c r="G4931" s="2"/>
    </row>
    <row r="4932" spans="2:7">
      <c r="B4932" s="98"/>
      <c r="C4932" s="98"/>
      <c r="E4932" s="2"/>
      <c r="F4932" s="2"/>
      <c r="G4932" s="2"/>
    </row>
    <row r="4933" spans="2:7">
      <c r="B4933" s="98"/>
      <c r="C4933" s="98"/>
      <c r="E4933" s="2"/>
      <c r="F4933" s="2"/>
      <c r="G4933" s="2"/>
    </row>
    <row r="4934" spans="2:7">
      <c r="B4934" s="98"/>
      <c r="C4934" s="98"/>
      <c r="E4934" s="2"/>
      <c r="F4934" s="2"/>
      <c r="G4934" s="2"/>
    </row>
    <row r="4935" spans="2:7">
      <c r="B4935" s="98"/>
      <c r="C4935" s="98"/>
      <c r="E4935" s="2"/>
      <c r="F4935" s="2"/>
      <c r="G4935" s="2"/>
    </row>
    <row r="4936" spans="2:7">
      <c r="B4936" s="98"/>
      <c r="C4936" s="98"/>
      <c r="E4936" s="2"/>
      <c r="F4936" s="2"/>
      <c r="G4936" s="2"/>
    </row>
    <row r="4937" spans="2:7">
      <c r="B4937" s="98"/>
      <c r="C4937" s="98"/>
      <c r="E4937" s="2"/>
      <c r="F4937" s="2"/>
      <c r="G4937" s="2"/>
    </row>
    <row r="4938" spans="2:7">
      <c r="B4938" s="98"/>
      <c r="C4938" s="98"/>
      <c r="E4938" s="2"/>
      <c r="F4938" s="2"/>
      <c r="G4938" s="2"/>
    </row>
    <row r="4939" spans="2:7">
      <c r="B4939" s="98"/>
      <c r="C4939" s="98"/>
      <c r="E4939" s="2"/>
      <c r="F4939" s="2"/>
      <c r="G4939" s="2"/>
    </row>
    <row r="4940" spans="2:7">
      <c r="B4940" s="98"/>
      <c r="C4940" s="98"/>
      <c r="E4940" s="2"/>
      <c r="F4940" s="2"/>
      <c r="G4940" s="2"/>
    </row>
    <row r="4941" spans="2:7">
      <c r="B4941" s="98"/>
      <c r="C4941" s="98"/>
      <c r="E4941" s="2"/>
      <c r="F4941" s="2"/>
      <c r="G4941" s="2"/>
    </row>
    <row r="4942" spans="2:7">
      <c r="B4942" s="98"/>
      <c r="C4942" s="98"/>
      <c r="E4942" s="2"/>
      <c r="F4942" s="2"/>
      <c r="G4942" s="2"/>
    </row>
    <row r="4943" spans="2:7">
      <c r="B4943" s="98"/>
      <c r="C4943" s="98"/>
      <c r="E4943" s="2"/>
      <c r="F4943" s="2"/>
      <c r="G4943" s="2"/>
    </row>
    <row r="4944" spans="2:7">
      <c r="B4944" s="98"/>
      <c r="C4944" s="98"/>
      <c r="E4944" s="2"/>
      <c r="F4944" s="2"/>
      <c r="G4944" s="2"/>
    </row>
    <row r="4945" spans="2:7">
      <c r="B4945" s="98"/>
      <c r="C4945" s="98"/>
      <c r="E4945" s="2"/>
      <c r="F4945" s="2"/>
      <c r="G4945" s="2"/>
    </row>
    <row r="4946" spans="2:7">
      <c r="B4946" s="98"/>
      <c r="C4946" s="98"/>
      <c r="E4946" s="2"/>
      <c r="F4946" s="2"/>
      <c r="G4946" s="2"/>
    </row>
    <row r="4947" spans="2:7">
      <c r="B4947" s="98"/>
      <c r="C4947" s="98"/>
      <c r="E4947" s="2"/>
      <c r="F4947" s="2"/>
      <c r="G4947" s="2"/>
    </row>
    <row r="4948" spans="2:7">
      <c r="B4948" s="98"/>
      <c r="C4948" s="98"/>
      <c r="E4948" s="2"/>
      <c r="F4948" s="2"/>
      <c r="G4948" s="2"/>
    </row>
    <row r="4949" spans="2:7">
      <c r="B4949" s="98"/>
      <c r="C4949" s="98"/>
      <c r="E4949" s="2"/>
      <c r="F4949" s="2"/>
      <c r="G4949" s="2"/>
    </row>
    <row r="4950" spans="2:7">
      <c r="B4950" s="98"/>
      <c r="C4950" s="98"/>
      <c r="E4950" s="2"/>
      <c r="F4950" s="2"/>
      <c r="G4950" s="2"/>
    </row>
    <row r="4951" spans="2:7">
      <c r="B4951" s="98"/>
      <c r="C4951" s="98"/>
      <c r="E4951" s="2"/>
      <c r="F4951" s="2"/>
      <c r="G4951" s="2"/>
    </row>
    <row r="4952" spans="2:7">
      <c r="B4952" s="98"/>
      <c r="C4952" s="98"/>
      <c r="E4952" s="2"/>
      <c r="F4952" s="2"/>
      <c r="G4952" s="2"/>
    </row>
    <row r="4953" spans="2:7">
      <c r="B4953" s="98"/>
      <c r="C4953" s="98"/>
      <c r="E4953" s="2"/>
      <c r="F4953" s="2"/>
      <c r="G4953" s="2"/>
    </row>
    <row r="4954" spans="2:7">
      <c r="B4954" s="98"/>
      <c r="C4954" s="98"/>
      <c r="E4954" s="2"/>
      <c r="F4954" s="2"/>
      <c r="G4954" s="2"/>
    </row>
    <row r="4955" spans="2:7">
      <c r="B4955" s="98"/>
      <c r="C4955" s="98"/>
      <c r="E4955" s="2"/>
      <c r="F4955" s="2"/>
      <c r="G4955" s="2"/>
    </row>
    <row r="4956" spans="2:7">
      <c r="B4956" s="98"/>
      <c r="C4956" s="98"/>
      <c r="E4956" s="2"/>
      <c r="F4956" s="2"/>
      <c r="G4956" s="2"/>
    </row>
    <row r="4957" spans="2:7">
      <c r="B4957" s="98"/>
      <c r="C4957" s="98"/>
      <c r="E4957" s="2"/>
      <c r="F4957" s="2"/>
      <c r="G4957" s="2"/>
    </row>
    <row r="4958" spans="2:7">
      <c r="B4958" s="98"/>
      <c r="C4958" s="98"/>
      <c r="E4958" s="2"/>
      <c r="F4958" s="2"/>
      <c r="G4958" s="2"/>
    </row>
    <row r="4959" spans="2:7">
      <c r="B4959" s="98"/>
      <c r="C4959" s="98"/>
      <c r="E4959" s="2"/>
      <c r="F4959" s="2"/>
      <c r="G4959" s="2"/>
    </row>
    <row r="4960" spans="2:7">
      <c r="B4960" s="98"/>
      <c r="C4960" s="98"/>
      <c r="E4960" s="2"/>
      <c r="F4960" s="2"/>
      <c r="G4960" s="2"/>
    </row>
    <row r="4961" spans="2:7">
      <c r="B4961" s="98"/>
      <c r="C4961" s="98"/>
      <c r="E4961" s="2"/>
      <c r="F4961" s="2"/>
      <c r="G4961" s="2"/>
    </row>
    <row r="4962" spans="2:7">
      <c r="B4962" s="98"/>
      <c r="C4962" s="98"/>
      <c r="E4962" s="2"/>
      <c r="F4962" s="2"/>
      <c r="G4962" s="2"/>
    </row>
    <row r="4963" spans="2:7">
      <c r="B4963" s="98"/>
      <c r="C4963" s="98"/>
      <c r="E4963" s="2"/>
      <c r="F4963" s="2"/>
      <c r="G4963" s="2"/>
    </row>
    <row r="4964" spans="2:7">
      <c r="B4964" s="98"/>
      <c r="C4964" s="98"/>
      <c r="E4964" s="2"/>
      <c r="F4964" s="2"/>
      <c r="G4964" s="2"/>
    </row>
    <row r="4965" spans="2:7">
      <c r="B4965" s="98"/>
      <c r="C4965" s="98"/>
      <c r="E4965" s="2"/>
      <c r="F4965" s="2"/>
      <c r="G4965" s="2"/>
    </row>
    <row r="4966" spans="2:7">
      <c r="B4966" s="98"/>
      <c r="C4966" s="98"/>
      <c r="E4966" s="2"/>
      <c r="F4966" s="2"/>
      <c r="G4966" s="2"/>
    </row>
    <row r="4967" spans="2:7">
      <c r="B4967" s="98"/>
      <c r="C4967" s="98"/>
      <c r="E4967" s="2"/>
      <c r="F4967" s="2"/>
      <c r="G4967" s="2"/>
    </row>
    <row r="4968" spans="2:7">
      <c r="B4968" s="98"/>
      <c r="C4968" s="98"/>
      <c r="E4968" s="2"/>
      <c r="F4968" s="2"/>
      <c r="G4968" s="2"/>
    </row>
    <row r="4969" spans="2:7">
      <c r="B4969" s="98"/>
      <c r="C4969" s="98"/>
      <c r="E4969" s="2"/>
      <c r="F4969" s="2"/>
      <c r="G4969" s="2"/>
    </row>
    <row r="4970" spans="2:7">
      <c r="B4970" s="98"/>
      <c r="C4970" s="98"/>
      <c r="E4970" s="2"/>
      <c r="F4970" s="2"/>
      <c r="G4970" s="2"/>
    </row>
    <row r="4971" spans="2:7">
      <c r="B4971" s="98"/>
      <c r="C4971" s="98"/>
      <c r="E4971" s="2"/>
      <c r="F4971" s="2"/>
      <c r="G4971" s="2"/>
    </row>
    <row r="4972" spans="2:7">
      <c r="B4972" s="98"/>
      <c r="C4972" s="98"/>
      <c r="E4972" s="2"/>
      <c r="F4972" s="2"/>
      <c r="G4972" s="2"/>
    </row>
    <row r="4973" spans="2:7">
      <c r="B4973" s="98"/>
      <c r="C4973" s="98"/>
      <c r="E4973" s="2"/>
      <c r="F4973" s="2"/>
      <c r="G4973" s="2"/>
    </row>
    <row r="4974" spans="2:7">
      <c r="B4974" s="98"/>
      <c r="C4974" s="98"/>
      <c r="E4974" s="2"/>
      <c r="F4974" s="2"/>
      <c r="G4974" s="2"/>
    </row>
    <row r="4975" spans="2:7">
      <c r="B4975" s="98"/>
      <c r="C4975" s="98"/>
      <c r="E4975" s="2"/>
      <c r="F4975" s="2"/>
      <c r="G4975" s="2"/>
    </row>
    <row r="4976" spans="2:7">
      <c r="B4976" s="98"/>
      <c r="C4976" s="98"/>
      <c r="E4976" s="2"/>
      <c r="F4976" s="2"/>
      <c r="G4976" s="2"/>
    </row>
    <row r="4977" spans="2:7">
      <c r="B4977" s="98"/>
      <c r="C4977" s="98"/>
      <c r="E4977" s="2"/>
      <c r="F4977" s="2"/>
      <c r="G4977" s="2"/>
    </row>
    <row r="4978" spans="2:7">
      <c r="B4978" s="98"/>
      <c r="C4978" s="98"/>
      <c r="E4978" s="2"/>
      <c r="F4978" s="2"/>
      <c r="G4978" s="2"/>
    </row>
    <row r="4979" spans="2:7">
      <c r="B4979" s="98"/>
      <c r="C4979" s="98"/>
      <c r="E4979" s="2"/>
      <c r="F4979" s="2"/>
      <c r="G4979" s="2"/>
    </row>
    <row r="4980" spans="2:7">
      <c r="B4980" s="98"/>
      <c r="C4980" s="98"/>
      <c r="E4980" s="2"/>
      <c r="F4980" s="2"/>
      <c r="G4980" s="2"/>
    </row>
    <row r="4981" spans="2:7">
      <c r="B4981" s="98"/>
      <c r="C4981" s="98"/>
      <c r="E4981" s="2"/>
      <c r="F4981" s="2"/>
      <c r="G4981" s="2"/>
    </row>
    <row r="4982" spans="2:7">
      <c r="B4982" s="98"/>
      <c r="C4982" s="98"/>
      <c r="E4982" s="2"/>
      <c r="F4982" s="2"/>
      <c r="G4982" s="2"/>
    </row>
    <row r="4983" spans="2:7">
      <c r="B4983" s="98"/>
      <c r="C4983" s="98"/>
      <c r="E4983" s="2"/>
      <c r="F4983" s="2"/>
      <c r="G4983" s="2"/>
    </row>
    <row r="4984" spans="2:7">
      <c r="B4984" s="98"/>
      <c r="C4984" s="98"/>
      <c r="E4984" s="2"/>
      <c r="F4984" s="2"/>
      <c r="G4984" s="2"/>
    </row>
    <row r="4985" spans="2:7">
      <c r="B4985" s="98"/>
      <c r="C4985" s="98"/>
      <c r="E4985" s="2"/>
      <c r="F4985" s="2"/>
      <c r="G4985" s="2"/>
    </row>
    <row r="4986" spans="2:7">
      <c r="B4986" s="98"/>
      <c r="C4986" s="98"/>
      <c r="E4986" s="2"/>
      <c r="F4986" s="2"/>
      <c r="G4986" s="2"/>
    </row>
    <row r="4987" spans="2:7">
      <c r="B4987" s="98"/>
      <c r="C4987" s="98"/>
      <c r="E4987" s="2"/>
      <c r="F4987" s="2"/>
      <c r="G4987" s="2"/>
    </row>
    <row r="4988" spans="2:7">
      <c r="B4988" s="98"/>
      <c r="C4988" s="98"/>
      <c r="E4988" s="2"/>
      <c r="F4988" s="2"/>
      <c r="G4988" s="2"/>
    </row>
    <row r="4989" spans="2:7">
      <c r="B4989" s="98"/>
      <c r="C4989" s="98"/>
      <c r="E4989" s="2"/>
      <c r="F4989" s="2"/>
      <c r="G4989" s="2"/>
    </row>
    <row r="4990" spans="2:7">
      <c r="B4990" s="98"/>
      <c r="C4990" s="98"/>
      <c r="E4990" s="2"/>
      <c r="F4990" s="2"/>
      <c r="G4990" s="2"/>
    </row>
    <row r="4991" spans="2:7">
      <c r="B4991" s="98"/>
      <c r="C4991" s="98"/>
      <c r="E4991" s="2"/>
      <c r="F4991" s="2"/>
      <c r="G4991" s="2"/>
    </row>
    <row r="4992" spans="2:7">
      <c r="B4992" s="98"/>
      <c r="C4992" s="98"/>
      <c r="E4992" s="2"/>
      <c r="F4992" s="2"/>
      <c r="G4992" s="2"/>
    </row>
    <row r="4993" spans="2:7">
      <c r="B4993" s="98"/>
      <c r="C4993" s="98"/>
      <c r="E4993" s="2"/>
      <c r="F4993" s="2"/>
      <c r="G4993" s="2"/>
    </row>
    <row r="4994" spans="2:7">
      <c r="B4994" s="98"/>
      <c r="C4994" s="98"/>
      <c r="E4994" s="2"/>
      <c r="F4994" s="2"/>
      <c r="G4994" s="2"/>
    </row>
    <row r="4995" spans="2:7">
      <c r="B4995" s="98"/>
      <c r="C4995" s="98"/>
      <c r="E4995" s="2"/>
      <c r="F4995" s="2"/>
      <c r="G4995" s="2"/>
    </row>
    <row r="4996" spans="2:7">
      <c r="B4996" s="98"/>
      <c r="C4996" s="98"/>
      <c r="E4996" s="2"/>
      <c r="F4996" s="2"/>
      <c r="G4996" s="2"/>
    </row>
    <row r="4997" spans="2:7">
      <c r="B4997" s="98"/>
      <c r="C4997" s="98"/>
      <c r="E4997" s="2"/>
      <c r="F4997" s="2"/>
      <c r="G4997" s="2"/>
    </row>
    <row r="4998" spans="2:7">
      <c r="B4998" s="98"/>
      <c r="C4998" s="98"/>
      <c r="E4998" s="2"/>
      <c r="F4998" s="2"/>
      <c r="G4998" s="2"/>
    </row>
    <row r="4999" spans="2:7">
      <c r="B4999" s="98"/>
      <c r="C4999" s="98"/>
      <c r="E4999" s="2"/>
      <c r="F4999" s="2"/>
      <c r="G4999" s="2"/>
    </row>
    <row r="5000" spans="2:7">
      <c r="B5000" s="98"/>
      <c r="C5000" s="98"/>
      <c r="E5000" s="2"/>
      <c r="F5000" s="2"/>
      <c r="G5000" s="2"/>
    </row>
    <row r="5001" spans="2:7">
      <c r="B5001" s="98"/>
      <c r="C5001" s="98"/>
      <c r="E5001" s="2"/>
      <c r="F5001" s="2"/>
      <c r="G5001" s="2"/>
    </row>
    <row r="5002" spans="2:7">
      <c r="B5002" s="98"/>
      <c r="C5002" s="98"/>
      <c r="E5002" s="2"/>
      <c r="F5002" s="2"/>
      <c r="G5002" s="2"/>
    </row>
    <row r="5003" spans="2:7">
      <c r="B5003" s="98"/>
      <c r="C5003" s="98"/>
      <c r="E5003" s="2"/>
      <c r="F5003" s="2"/>
      <c r="G5003" s="2"/>
    </row>
    <row r="5004" spans="2:7">
      <c r="B5004" s="98"/>
      <c r="C5004" s="98"/>
      <c r="E5004" s="2"/>
      <c r="F5004" s="2"/>
      <c r="G5004" s="2"/>
    </row>
    <row r="5005" spans="2:7">
      <c r="B5005" s="98"/>
      <c r="C5005" s="98"/>
      <c r="E5005" s="2"/>
      <c r="F5005" s="2"/>
      <c r="G5005" s="2"/>
    </row>
    <row r="5006" spans="2:7">
      <c r="B5006" s="98"/>
      <c r="C5006" s="98"/>
      <c r="E5006" s="2"/>
      <c r="F5006" s="2"/>
      <c r="G5006" s="2"/>
    </row>
    <row r="5007" spans="2:7">
      <c r="B5007" s="98"/>
      <c r="C5007" s="98"/>
      <c r="E5007" s="2"/>
      <c r="F5007" s="2"/>
      <c r="G5007" s="2"/>
    </row>
    <row r="5008" spans="2:7">
      <c r="B5008" s="98"/>
      <c r="C5008" s="98"/>
      <c r="E5008" s="2"/>
      <c r="F5008" s="2"/>
      <c r="G5008" s="2"/>
    </row>
    <row r="5009" spans="2:7">
      <c r="B5009" s="98"/>
      <c r="C5009" s="98"/>
      <c r="E5009" s="2"/>
      <c r="F5009" s="2"/>
      <c r="G5009" s="2"/>
    </row>
    <row r="5010" spans="2:7">
      <c r="B5010" s="98"/>
      <c r="C5010" s="98"/>
      <c r="E5010" s="2"/>
      <c r="F5010" s="2"/>
      <c r="G5010" s="2"/>
    </row>
    <row r="5011" spans="2:7">
      <c r="B5011" s="98"/>
      <c r="C5011" s="98"/>
      <c r="E5011" s="2"/>
      <c r="F5011" s="2"/>
      <c r="G5011" s="2"/>
    </row>
    <row r="5012" spans="2:7">
      <c r="B5012" s="98"/>
      <c r="C5012" s="98"/>
      <c r="E5012" s="2"/>
      <c r="F5012" s="2"/>
      <c r="G5012" s="2"/>
    </row>
    <row r="5013" spans="2:7">
      <c r="B5013" s="98"/>
      <c r="C5013" s="98"/>
      <c r="E5013" s="2"/>
      <c r="F5013" s="2"/>
      <c r="G5013" s="2"/>
    </row>
    <row r="5014" spans="2:7">
      <c r="B5014" s="98"/>
      <c r="C5014" s="98"/>
      <c r="E5014" s="2"/>
      <c r="F5014" s="2"/>
      <c r="G5014" s="2"/>
    </row>
    <row r="5015" spans="2:7">
      <c r="B5015" s="98"/>
      <c r="C5015" s="98"/>
      <c r="E5015" s="2"/>
      <c r="F5015" s="2"/>
      <c r="G5015" s="2"/>
    </row>
    <row r="5016" spans="2:7">
      <c r="B5016" s="98"/>
      <c r="C5016" s="98"/>
      <c r="E5016" s="2"/>
      <c r="F5016" s="2"/>
      <c r="G5016" s="2"/>
    </row>
    <row r="5017" spans="2:7">
      <c r="B5017" s="98"/>
      <c r="C5017" s="98"/>
      <c r="E5017" s="2"/>
      <c r="F5017" s="2"/>
      <c r="G5017" s="2"/>
    </row>
    <row r="5018" spans="2:7">
      <c r="B5018" s="98"/>
      <c r="C5018" s="98"/>
      <c r="E5018" s="2"/>
      <c r="F5018" s="2"/>
      <c r="G5018" s="2"/>
    </row>
    <row r="5019" spans="2:7">
      <c r="B5019" s="98"/>
      <c r="C5019" s="98"/>
      <c r="E5019" s="2"/>
      <c r="F5019" s="2"/>
      <c r="G5019" s="2"/>
    </row>
    <row r="5020" spans="2:7">
      <c r="B5020" s="98"/>
      <c r="C5020" s="98"/>
      <c r="E5020" s="2"/>
      <c r="F5020" s="2"/>
      <c r="G5020" s="2"/>
    </row>
    <row r="5021" spans="2:7">
      <c r="B5021" s="98"/>
      <c r="C5021" s="98"/>
      <c r="E5021" s="2"/>
      <c r="F5021" s="2"/>
      <c r="G5021" s="2"/>
    </row>
    <row r="5022" spans="2:7">
      <c r="B5022" s="98"/>
      <c r="C5022" s="98"/>
      <c r="E5022" s="2"/>
      <c r="F5022" s="2"/>
      <c r="G5022" s="2"/>
    </row>
    <row r="5023" spans="2:7">
      <c r="B5023" s="98"/>
      <c r="C5023" s="98"/>
      <c r="E5023" s="2"/>
      <c r="F5023" s="2"/>
      <c r="G5023" s="2"/>
    </row>
    <row r="5024" spans="2:7">
      <c r="B5024" s="98"/>
      <c r="C5024" s="98"/>
      <c r="E5024" s="2"/>
      <c r="F5024" s="2"/>
      <c r="G5024" s="2"/>
    </row>
    <row r="5025" spans="2:7">
      <c r="B5025" s="98"/>
      <c r="C5025" s="98"/>
      <c r="E5025" s="2"/>
      <c r="F5025" s="2"/>
      <c r="G5025" s="2"/>
    </row>
    <row r="5026" spans="2:7">
      <c r="B5026" s="98"/>
      <c r="C5026" s="98"/>
      <c r="E5026" s="2"/>
      <c r="F5026" s="2"/>
      <c r="G5026" s="2"/>
    </row>
    <row r="5027" spans="2:7">
      <c r="B5027" s="98"/>
      <c r="C5027" s="98"/>
      <c r="E5027" s="2"/>
      <c r="F5027" s="2"/>
      <c r="G5027" s="2"/>
    </row>
    <row r="5028" spans="2:7">
      <c r="B5028" s="98"/>
      <c r="C5028" s="98"/>
      <c r="E5028" s="2"/>
      <c r="F5028" s="2"/>
      <c r="G5028" s="2"/>
    </row>
    <row r="5029" spans="2:7">
      <c r="B5029" s="98"/>
      <c r="C5029" s="98"/>
      <c r="E5029" s="2"/>
      <c r="F5029" s="2"/>
      <c r="G5029" s="2"/>
    </row>
    <row r="5030" spans="2:7">
      <c r="B5030" s="98"/>
      <c r="C5030" s="98"/>
      <c r="E5030" s="2"/>
      <c r="F5030" s="2"/>
      <c r="G5030" s="2"/>
    </row>
    <row r="5031" spans="2:7">
      <c r="B5031" s="98"/>
      <c r="C5031" s="98"/>
      <c r="E5031" s="2"/>
      <c r="F5031" s="2"/>
      <c r="G5031" s="2"/>
    </row>
    <row r="5032" spans="2:7">
      <c r="B5032" s="98"/>
      <c r="C5032" s="98"/>
      <c r="E5032" s="2"/>
      <c r="F5032" s="2"/>
      <c r="G5032" s="2"/>
    </row>
    <row r="5033" spans="2:7">
      <c r="B5033" s="98"/>
      <c r="C5033" s="98"/>
      <c r="E5033" s="2"/>
      <c r="F5033" s="2"/>
      <c r="G5033" s="2"/>
    </row>
    <row r="5034" spans="2:7">
      <c r="B5034" s="98"/>
      <c r="C5034" s="98"/>
      <c r="E5034" s="2"/>
      <c r="F5034" s="2"/>
      <c r="G5034" s="2"/>
    </row>
    <row r="5035" spans="2:7">
      <c r="B5035" s="98"/>
      <c r="C5035" s="98"/>
      <c r="E5035" s="2"/>
      <c r="F5035" s="2"/>
      <c r="G5035" s="2"/>
    </row>
    <row r="5036" spans="2:7">
      <c r="B5036" s="98"/>
      <c r="C5036" s="98"/>
      <c r="E5036" s="2"/>
      <c r="F5036" s="2"/>
      <c r="G5036" s="2"/>
    </row>
    <row r="5037" spans="2:7">
      <c r="B5037" s="98"/>
      <c r="C5037" s="98"/>
      <c r="E5037" s="2"/>
      <c r="F5037" s="2"/>
      <c r="G5037" s="2"/>
    </row>
    <row r="5038" spans="2:7">
      <c r="B5038" s="98"/>
      <c r="C5038" s="98"/>
      <c r="E5038" s="2"/>
      <c r="F5038" s="2"/>
      <c r="G5038" s="2"/>
    </row>
    <row r="5039" spans="2:7">
      <c r="B5039" s="98"/>
      <c r="C5039" s="98"/>
      <c r="E5039" s="2"/>
      <c r="F5039" s="2"/>
      <c r="G5039" s="2"/>
    </row>
    <row r="5040" spans="2:7">
      <c r="B5040" s="98"/>
      <c r="C5040" s="98"/>
      <c r="E5040" s="2"/>
      <c r="F5040" s="2"/>
      <c r="G5040" s="2"/>
    </row>
    <row r="5041" spans="2:7">
      <c r="B5041" s="98"/>
      <c r="C5041" s="98"/>
      <c r="E5041" s="2"/>
      <c r="F5041" s="2"/>
      <c r="G5041" s="2"/>
    </row>
    <row r="5042" spans="2:7">
      <c r="B5042" s="98"/>
      <c r="C5042" s="98"/>
      <c r="E5042" s="2"/>
      <c r="F5042" s="2"/>
      <c r="G5042" s="2"/>
    </row>
    <row r="5043" spans="2:7">
      <c r="B5043" s="98"/>
      <c r="C5043" s="98"/>
      <c r="E5043" s="2"/>
      <c r="F5043" s="2"/>
      <c r="G5043" s="2"/>
    </row>
    <row r="5044" spans="2:7">
      <c r="B5044" s="98"/>
      <c r="C5044" s="98"/>
      <c r="E5044" s="2"/>
      <c r="F5044" s="2"/>
      <c r="G5044" s="2"/>
    </row>
    <row r="5045" spans="2:7">
      <c r="B5045" s="98"/>
      <c r="C5045" s="98"/>
      <c r="E5045" s="2"/>
      <c r="F5045" s="2"/>
      <c r="G5045" s="2"/>
    </row>
    <row r="5046" spans="2:7">
      <c r="B5046" s="98"/>
      <c r="C5046" s="98"/>
      <c r="E5046" s="2"/>
      <c r="F5046" s="2"/>
      <c r="G5046" s="2"/>
    </row>
    <row r="5047" spans="2:7">
      <c r="B5047" s="98"/>
      <c r="C5047" s="98"/>
      <c r="E5047" s="2"/>
      <c r="F5047" s="2"/>
      <c r="G5047" s="2"/>
    </row>
    <row r="5048" spans="2:7">
      <c r="B5048" s="98"/>
      <c r="C5048" s="98"/>
      <c r="E5048" s="2"/>
      <c r="F5048" s="2"/>
      <c r="G5048" s="2"/>
    </row>
    <row r="5049" spans="2:7">
      <c r="B5049" s="98"/>
      <c r="C5049" s="98"/>
      <c r="E5049" s="2"/>
      <c r="F5049" s="2"/>
      <c r="G5049" s="2"/>
    </row>
    <row r="5050" spans="2:7">
      <c r="B5050" s="98"/>
      <c r="C5050" s="98"/>
      <c r="E5050" s="2"/>
      <c r="F5050" s="2"/>
      <c r="G5050" s="2"/>
    </row>
    <row r="5051" spans="2:7">
      <c r="B5051" s="98"/>
      <c r="C5051" s="98"/>
      <c r="E5051" s="2"/>
      <c r="F5051" s="2"/>
      <c r="G5051" s="2"/>
    </row>
    <row r="5052" spans="2:7">
      <c r="B5052" s="98"/>
      <c r="C5052" s="98"/>
      <c r="E5052" s="2"/>
      <c r="F5052" s="2"/>
      <c r="G5052" s="2"/>
    </row>
    <row r="5053" spans="2:7">
      <c r="B5053" s="98"/>
      <c r="C5053" s="98"/>
      <c r="E5053" s="2"/>
      <c r="F5053" s="2"/>
      <c r="G5053" s="2"/>
    </row>
    <row r="5054" spans="2:7">
      <c r="B5054" s="98"/>
      <c r="C5054" s="98"/>
      <c r="E5054" s="2"/>
      <c r="F5054" s="2"/>
      <c r="G5054" s="2"/>
    </row>
    <row r="5055" spans="2:7">
      <c r="B5055" s="98"/>
      <c r="C5055" s="98"/>
      <c r="E5055" s="2"/>
      <c r="F5055" s="2"/>
      <c r="G5055" s="2"/>
    </row>
    <row r="5056" spans="2:7">
      <c r="B5056" s="98"/>
      <c r="C5056" s="98"/>
      <c r="E5056" s="2"/>
      <c r="F5056" s="2"/>
      <c r="G5056" s="2"/>
    </row>
    <row r="5057" spans="2:7">
      <c r="B5057" s="98"/>
      <c r="C5057" s="98"/>
      <c r="E5057" s="2"/>
      <c r="F5057" s="2"/>
      <c r="G5057" s="2"/>
    </row>
    <row r="5058" spans="2:7">
      <c r="B5058" s="98"/>
      <c r="C5058" s="98"/>
      <c r="E5058" s="2"/>
      <c r="F5058" s="2"/>
      <c r="G5058" s="2"/>
    </row>
    <row r="5059" spans="2:7">
      <c r="B5059" s="98"/>
      <c r="C5059" s="98"/>
      <c r="E5059" s="2"/>
      <c r="F5059" s="2"/>
      <c r="G5059" s="2"/>
    </row>
    <row r="5060" spans="2:7">
      <c r="B5060" s="98"/>
      <c r="C5060" s="98"/>
      <c r="E5060" s="2"/>
      <c r="F5060" s="2"/>
      <c r="G5060" s="2"/>
    </row>
    <row r="5061" spans="2:7">
      <c r="B5061" s="98"/>
      <c r="C5061" s="98"/>
      <c r="E5061" s="2"/>
      <c r="F5061" s="2"/>
      <c r="G5061" s="2"/>
    </row>
    <row r="5062" spans="2:7">
      <c r="B5062" s="98"/>
      <c r="C5062" s="98"/>
      <c r="E5062" s="2"/>
      <c r="F5062" s="2"/>
      <c r="G5062" s="2"/>
    </row>
    <row r="5063" spans="2:7">
      <c r="B5063" s="98"/>
      <c r="C5063" s="98"/>
      <c r="E5063" s="2"/>
      <c r="F5063" s="2"/>
      <c r="G5063" s="2"/>
    </row>
    <row r="5064" spans="2:7">
      <c r="B5064" s="98"/>
      <c r="C5064" s="98"/>
      <c r="E5064" s="2"/>
      <c r="F5064" s="2"/>
      <c r="G5064" s="2"/>
    </row>
    <row r="5065" spans="2:7">
      <c r="B5065" s="98"/>
      <c r="C5065" s="98"/>
      <c r="E5065" s="2"/>
      <c r="F5065" s="2"/>
      <c r="G5065" s="2"/>
    </row>
    <row r="5066" spans="2:7">
      <c r="B5066" s="98"/>
      <c r="C5066" s="98"/>
      <c r="E5066" s="2"/>
      <c r="F5066" s="2"/>
      <c r="G5066" s="2"/>
    </row>
    <row r="5067" spans="2:7">
      <c r="B5067" s="98"/>
      <c r="C5067" s="98"/>
      <c r="E5067" s="2"/>
      <c r="F5067" s="2"/>
      <c r="G5067" s="2"/>
    </row>
    <row r="5068" spans="2:7">
      <c r="B5068" s="98"/>
      <c r="C5068" s="98"/>
      <c r="E5068" s="2"/>
      <c r="F5068" s="2"/>
      <c r="G5068" s="2"/>
    </row>
    <row r="5069" spans="2:7">
      <c r="B5069" s="98"/>
      <c r="C5069" s="98"/>
      <c r="E5069" s="2"/>
      <c r="F5069" s="2"/>
      <c r="G5069" s="2"/>
    </row>
    <row r="5070" spans="2:7">
      <c r="B5070" s="98"/>
      <c r="C5070" s="98"/>
      <c r="E5070" s="2"/>
      <c r="F5070" s="2"/>
      <c r="G5070" s="2"/>
    </row>
    <row r="5071" spans="2:7">
      <c r="B5071" s="98"/>
      <c r="C5071" s="98"/>
      <c r="E5071" s="2"/>
      <c r="F5071" s="2"/>
      <c r="G5071" s="2"/>
    </row>
    <row r="5072" spans="2:7">
      <c r="B5072" s="98"/>
      <c r="C5072" s="98"/>
      <c r="E5072" s="2"/>
      <c r="F5072" s="2"/>
      <c r="G5072" s="2"/>
    </row>
    <row r="5073" spans="2:7">
      <c r="B5073" s="98"/>
      <c r="C5073" s="98"/>
      <c r="E5073" s="2"/>
      <c r="F5073" s="2"/>
      <c r="G5073" s="2"/>
    </row>
    <row r="5074" spans="2:7">
      <c r="B5074" s="98"/>
      <c r="C5074" s="98"/>
      <c r="E5074" s="2"/>
      <c r="F5074" s="2"/>
      <c r="G5074" s="2"/>
    </row>
    <row r="5075" spans="2:7">
      <c r="B5075" s="98"/>
      <c r="C5075" s="98"/>
      <c r="E5075" s="2"/>
      <c r="F5075" s="2"/>
      <c r="G5075" s="2"/>
    </row>
    <row r="5076" spans="2:7">
      <c r="B5076" s="98"/>
      <c r="C5076" s="98"/>
      <c r="E5076" s="2"/>
      <c r="F5076" s="2"/>
      <c r="G5076" s="2"/>
    </row>
    <row r="5077" spans="2:7">
      <c r="B5077" s="98"/>
      <c r="C5077" s="98"/>
      <c r="E5077" s="2"/>
      <c r="F5077" s="2"/>
      <c r="G5077" s="2"/>
    </row>
    <row r="5078" spans="2:7">
      <c r="B5078" s="98"/>
      <c r="C5078" s="98"/>
      <c r="E5078" s="2"/>
      <c r="F5078" s="2"/>
      <c r="G5078" s="2"/>
    </row>
    <row r="5079" spans="2:7">
      <c r="B5079" s="98"/>
      <c r="C5079" s="98"/>
      <c r="E5079" s="2"/>
      <c r="F5079" s="2"/>
      <c r="G5079" s="2"/>
    </row>
    <row r="5080" spans="2:7">
      <c r="B5080" s="98"/>
      <c r="C5080" s="98"/>
      <c r="E5080" s="2"/>
      <c r="F5080" s="2"/>
      <c r="G5080" s="2"/>
    </row>
    <row r="5081" spans="2:7">
      <c r="B5081" s="98"/>
      <c r="C5081" s="98"/>
      <c r="E5081" s="2"/>
      <c r="F5081" s="2"/>
      <c r="G5081" s="2"/>
    </row>
    <row r="5082" spans="2:7">
      <c r="B5082" s="98"/>
      <c r="C5082" s="98"/>
      <c r="E5082" s="2"/>
      <c r="F5082" s="2"/>
      <c r="G5082" s="2"/>
    </row>
    <row r="5083" spans="2:7">
      <c r="B5083" s="98"/>
      <c r="C5083" s="98"/>
      <c r="E5083" s="2"/>
      <c r="F5083" s="2"/>
      <c r="G5083" s="2"/>
    </row>
    <row r="5084" spans="2:7">
      <c r="B5084" s="98"/>
      <c r="C5084" s="98"/>
      <c r="E5084" s="2"/>
      <c r="F5084" s="2"/>
      <c r="G5084" s="2"/>
    </row>
    <row r="5085" spans="2:7">
      <c r="B5085" s="98"/>
      <c r="C5085" s="98"/>
      <c r="E5085" s="2"/>
      <c r="F5085" s="2"/>
      <c r="G5085" s="2"/>
    </row>
    <row r="5086" spans="2:7">
      <c r="B5086" s="98"/>
      <c r="C5086" s="98"/>
      <c r="E5086" s="2"/>
      <c r="F5086" s="2"/>
      <c r="G5086" s="2"/>
    </row>
    <row r="5087" spans="2:7">
      <c r="B5087" s="98"/>
      <c r="C5087" s="98"/>
      <c r="E5087" s="2"/>
      <c r="F5087" s="2"/>
      <c r="G5087" s="2"/>
    </row>
    <row r="5088" spans="2:7">
      <c r="B5088" s="98"/>
      <c r="C5088" s="98"/>
      <c r="E5088" s="2"/>
      <c r="F5088" s="2"/>
      <c r="G5088" s="2"/>
    </row>
    <row r="5089" spans="2:7">
      <c r="B5089" s="98"/>
      <c r="C5089" s="98"/>
      <c r="E5089" s="2"/>
      <c r="F5089" s="2"/>
      <c r="G5089" s="2"/>
    </row>
    <row r="5090" spans="2:7">
      <c r="B5090" s="98"/>
      <c r="C5090" s="98"/>
      <c r="E5090" s="2"/>
      <c r="F5090" s="2"/>
      <c r="G5090" s="2"/>
    </row>
    <row r="5091" spans="2:7">
      <c r="B5091" s="98"/>
      <c r="C5091" s="98"/>
      <c r="E5091" s="2"/>
      <c r="F5091" s="2"/>
      <c r="G5091" s="2"/>
    </row>
    <row r="5092" spans="2:7">
      <c r="B5092" s="98"/>
      <c r="C5092" s="98"/>
      <c r="E5092" s="2"/>
      <c r="F5092" s="2"/>
      <c r="G5092" s="2"/>
    </row>
    <row r="5093" spans="2:7">
      <c r="B5093" s="98"/>
      <c r="C5093" s="98"/>
      <c r="E5093" s="2"/>
      <c r="F5093" s="2"/>
      <c r="G5093" s="2"/>
    </row>
    <row r="5094" spans="2:7">
      <c r="B5094" s="98"/>
      <c r="C5094" s="98"/>
      <c r="E5094" s="2"/>
      <c r="F5094" s="2"/>
      <c r="G5094" s="2"/>
    </row>
    <row r="5095" spans="2:7">
      <c r="B5095" s="98"/>
      <c r="C5095" s="98"/>
      <c r="E5095" s="2"/>
      <c r="F5095" s="2"/>
      <c r="G5095" s="2"/>
    </row>
    <row r="5096" spans="2:7">
      <c r="B5096" s="98"/>
      <c r="C5096" s="98"/>
      <c r="E5096" s="2"/>
      <c r="F5096" s="2"/>
      <c r="G5096" s="2"/>
    </row>
    <row r="5097" spans="2:7">
      <c r="B5097" s="98"/>
      <c r="C5097" s="98"/>
      <c r="E5097" s="2"/>
      <c r="F5097" s="2"/>
      <c r="G5097" s="2"/>
    </row>
    <row r="5098" spans="2:7">
      <c r="B5098" s="98"/>
      <c r="C5098" s="98"/>
      <c r="E5098" s="2"/>
      <c r="F5098" s="2"/>
      <c r="G5098" s="2"/>
    </row>
    <row r="5099" spans="2:7">
      <c r="B5099" s="98"/>
      <c r="C5099" s="98"/>
      <c r="E5099" s="2"/>
      <c r="F5099" s="2"/>
      <c r="G5099" s="2"/>
    </row>
    <row r="5100" spans="2:7">
      <c r="B5100" s="98"/>
      <c r="C5100" s="98"/>
      <c r="E5100" s="2"/>
      <c r="F5100" s="2"/>
      <c r="G5100" s="2"/>
    </row>
    <row r="5101" spans="2:7">
      <c r="B5101" s="98"/>
      <c r="C5101" s="98"/>
      <c r="E5101" s="2"/>
      <c r="F5101" s="2"/>
      <c r="G5101" s="2"/>
    </row>
    <row r="5102" spans="2:7">
      <c r="B5102" s="98"/>
      <c r="C5102" s="98"/>
      <c r="E5102" s="2"/>
      <c r="F5102" s="2"/>
      <c r="G5102" s="2"/>
    </row>
    <row r="5103" spans="2:7">
      <c r="B5103" s="98"/>
      <c r="C5103" s="98"/>
      <c r="E5103" s="2"/>
      <c r="F5103" s="2"/>
      <c r="G5103" s="2"/>
    </row>
    <row r="5104" spans="2:7">
      <c r="B5104" s="98"/>
      <c r="C5104" s="98"/>
      <c r="E5104" s="2"/>
      <c r="F5104" s="2"/>
      <c r="G5104" s="2"/>
    </row>
    <row r="5105" spans="2:7">
      <c r="B5105" s="98"/>
      <c r="C5105" s="98"/>
      <c r="E5105" s="2"/>
      <c r="F5105" s="2"/>
      <c r="G5105" s="2"/>
    </row>
    <row r="5106" spans="2:7">
      <c r="B5106" s="98"/>
      <c r="C5106" s="98"/>
      <c r="E5106" s="2"/>
      <c r="F5106" s="2"/>
      <c r="G5106" s="2"/>
    </row>
    <row r="5107" spans="2:7">
      <c r="B5107" s="98"/>
      <c r="C5107" s="98"/>
      <c r="E5107" s="2"/>
      <c r="F5107" s="2"/>
      <c r="G5107" s="2"/>
    </row>
    <row r="5108" spans="2:7">
      <c r="B5108" s="98"/>
      <c r="C5108" s="98"/>
      <c r="E5108" s="2"/>
      <c r="F5108" s="2"/>
      <c r="G5108" s="2"/>
    </row>
    <row r="5109" spans="2:7">
      <c r="B5109" s="98"/>
      <c r="C5109" s="98"/>
      <c r="E5109" s="2"/>
      <c r="F5109" s="2"/>
      <c r="G5109" s="2"/>
    </row>
    <row r="5110" spans="2:7">
      <c r="B5110" s="98"/>
      <c r="C5110" s="98"/>
      <c r="E5110" s="2"/>
      <c r="F5110" s="2"/>
      <c r="G5110" s="2"/>
    </row>
    <row r="5111" spans="2:7">
      <c r="B5111" s="98"/>
      <c r="C5111" s="98"/>
      <c r="E5111" s="2"/>
      <c r="F5111" s="2"/>
      <c r="G5111" s="2"/>
    </row>
    <row r="5112" spans="2:7">
      <c r="B5112" s="98"/>
      <c r="C5112" s="98"/>
      <c r="E5112" s="2"/>
      <c r="F5112" s="2"/>
      <c r="G5112" s="2"/>
    </row>
    <row r="5113" spans="2:7">
      <c r="B5113" s="98"/>
      <c r="C5113" s="98"/>
      <c r="E5113" s="2"/>
      <c r="F5113" s="2"/>
      <c r="G5113" s="2"/>
    </row>
    <row r="5114" spans="2:7">
      <c r="B5114" s="98"/>
      <c r="C5114" s="98"/>
      <c r="E5114" s="2"/>
      <c r="F5114" s="2"/>
      <c r="G5114" s="2"/>
    </row>
    <row r="5115" spans="2:7">
      <c r="B5115" s="98"/>
      <c r="C5115" s="98"/>
      <c r="E5115" s="2"/>
      <c r="F5115" s="2"/>
      <c r="G5115" s="2"/>
    </row>
    <row r="5116" spans="2:7">
      <c r="B5116" s="98"/>
      <c r="C5116" s="98"/>
      <c r="E5116" s="2"/>
      <c r="F5116" s="2"/>
      <c r="G5116" s="2"/>
    </row>
    <row r="5117" spans="2:7">
      <c r="B5117" s="98"/>
      <c r="C5117" s="98"/>
      <c r="E5117" s="2"/>
      <c r="F5117" s="2"/>
      <c r="G5117" s="2"/>
    </row>
    <row r="5118" spans="2:7">
      <c r="B5118" s="98"/>
      <c r="C5118" s="98"/>
      <c r="E5118" s="2"/>
      <c r="F5118" s="2"/>
      <c r="G5118" s="2"/>
    </row>
    <row r="5119" spans="2:7">
      <c r="B5119" s="98"/>
      <c r="C5119" s="98"/>
      <c r="E5119" s="2"/>
      <c r="F5119" s="2"/>
      <c r="G5119" s="2"/>
    </row>
    <row r="5120" spans="2:7">
      <c r="B5120" s="98"/>
      <c r="C5120" s="98"/>
      <c r="E5120" s="2"/>
      <c r="F5120" s="2"/>
      <c r="G5120" s="2"/>
    </row>
    <row r="5121" spans="2:7">
      <c r="B5121" s="98"/>
      <c r="C5121" s="98"/>
      <c r="E5121" s="2"/>
      <c r="F5121" s="2"/>
      <c r="G5121" s="2"/>
    </row>
    <row r="5122" spans="2:7">
      <c r="B5122" s="98"/>
      <c r="C5122" s="98"/>
      <c r="E5122" s="2"/>
      <c r="F5122" s="2"/>
      <c r="G5122" s="2"/>
    </row>
    <row r="5123" spans="2:7">
      <c r="B5123" s="98"/>
      <c r="C5123" s="98"/>
      <c r="E5123" s="2"/>
      <c r="F5123" s="2"/>
      <c r="G5123" s="2"/>
    </row>
    <row r="5124" spans="2:7">
      <c r="B5124" s="98"/>
      <c r="C5124" s="98"/>
      <c r="E5124" s="2"/>
      <c r="F5124" s="2"/>
      <c r="G5124" s="2"/>
    </row>
    <row r="5125" spans="2:7">
      <c r="B5125" s="98"/>
      <c r="C5125" s="98"/>
      <c r="E5125" s="2"/>
      <c r="F5125" s="2"/>
      <c r="G5125" s="2"/>
    </row>
    <row r="5126" spans="2:7">
      <c r="B5126" s="98"/>
      <c r="C5126" s="98"/>
      <c r="E5126" s="2"/>
      <c r="F5126" s="2"/>
      <c r="G5126" s="2"/>
    </row>
    <row r="5127" spans="2:7">
      <c r="B5127" s="98"/>
      <c r="C5127" s="98"/>
      <c r="E5127" s="2"/>
      <c r="F5127" s="2"/>
      <c r="G5127" s="2"/>
    </row>
    <row r="5128" spans="2:7">
      <c r="B5128" s="98"/>
      <c r="C5128" s="98"/>
      <c r="E5128" s="2"/>
      <c r="F5128" s="2"/>
      <c r="G5128" s="2"/>
    </row>
    <row r="5129" spans="2:7">
      <c r="B5129" s="98"/>
      <c r="C5129" s="98"/>
      <c r="E5129" s="2"/>
      <c r="F5129" s="2"/>
      <c r="G5129" s="2"/>
    </row>
    <row r="5130" spans="2:7">
      <c r="B5130" s="98"/>
      <c r="C5130" s="98"/>
      <c r="E5130" s="2"/>
      <c r="F5130" s="2"/>
      <c r="G5130" s="2"/>
    </row>
    <row r="5131" spans="2:7">
      <c r="B5131" s="98"/>
      <c r="C5131" s="98"/>
      <c r="E5131" s="2"/>
      <c r="F5131" s="2"/>
      <c r="G5131" s="2"/>
    </row>
    <row r="5132" spans="2:7">
      <c r="B5132" s="98"/>
      <c r="C5132" s="98"/>
      <c r="E5132" s="2"/>
      <c r="F5132" s="2"/>
      <c r="G5132" s="2"/>
    </row>
    <row r="5133" spans="2:7">
      <c r="B5133" s="98"/>
      <c r="C5133" s="98"/>
      <c r="E5133" s="2"/>
      <c r="F5133" s="2"/>
      <c r="G5133" s="2"/>
    </row>
    <row r="5134" spans="2:7">
      <c r="B5134" s="98"/>
      <c r="C5134" s="98"/>
      <c r="E5134" s="2"/>
      <c r="F5134" s="2"/>
      <c r="G5134" s="2"/>
    </row>
    <row r="5135" spans="2:7">
      <c r="B5135" s="98"/>
      <c r="C5135" s="98"/>
      <c r="E5135" s="2"/>
      <c r="F5135" s="2"/>
      <c r="G5135" s="2"/>
    </row>
    <row r="5136" spans="2:7">
      <c r="B5136" s="98"/>
      <c r="C5136" s="98"/>
      <c r="E5136" s="2"/>
      <c r="F5136" s="2"/>
      <c r="G5136" s="2"/>
    </row>
    <row r="5137" spans="2:7">
      <c r="B5137" s="98"/>
      <c r="C5137" s="98"/>
      <c r="E5137" s="2"/>
      <c r="F5137" s="2"/>
      <c r="G5137" s="2"/>
    </row>
    <row r="5138" spans="2:7">
      <c r="B5138" s="98"/>
      <c r="C5138" s="98"/>
      <c r="E5138" s="2"/>
      <c r="F5138" s="2"/>
      <c r="G5138" s="2"/>
    </row>
    <row r="5139" spans="2:7">
      <c r="B5139" s="98"/>
      <c r="C5139" s="98"/>
      <c r="E5139" s="2"/>
      <c r="F5139" s="2"/>
      <c r="G5139" s="2"/>
    </row>
    <row r="5140" spans="2:7">
      <c r="B5140" s="98"/>
      <c r="C5140" s="98"/>
      <c r="E5140" s="2"/>
      <c r="F5140" s="2"/>
      <c r="G5140" s="2"/>
    </row>
    <row r="5141" spans="2:7">
      <c r="B5141" s="98"/>
      <c r="C5141" s="98"/>
      <c r="E5141" s="2"/>
      <c r="F5141" s="2"/>
      <c r="G5141" s="2"/>
    </row>
    <row r="5142" spans="2:7">
      <c r="B5142" s="98"/>
      <c r="C5142" s="98"/>
      <c r="E5142" s="2"/>
      <c r="F5142" s="2"/>
      <c r="G5142" s="2"/>
    </row>
    <row r="5143" spans="2:7">
      <c r="B5143" s="98"/>
      <c r="C5143" s="98"/>
      <c r="E5143" s="2"/>
      <c r="F5143" s="2"/>
      <c r="G5143" s="2"/>
    </row>
    <row r="5144" spans="2:7">
      <c r="B5144" s="98"/>
      <c r="C5144" s="98"/>
      <c r="E5144" s="2"/>
      <c r="F5144" s="2"/>
      <c r="G5144" s="2"/>
    </row>
    <row r="5145" spans="2:7">
      <c r="B5145" s="98"/>
      <c r="C5145" s="98"/>
      <c r="E5145" s="2"/>
      <c r="F5145" s="2"/>
      <c r="G5145" s="2"/>
    </row>
    <row r="5146" spans="2:7">
      <c r="B5146" s="98"/>
      <c r="C5146" s="98"/>
      <c r="E5146" s="2"/>
      <c r="F5146" s="2"/>
      <c r="G5146" s="2"/>
    </row>
    <row r="5147" spans="2:7">
      <c r="B5147" s="98"/>
      <c r="C5147" s="98"/>
      <c r="E5147" s="2"/>
      <c r="F5147" s="2"/>
      <c r="G5147" s="2"/>
    </row>
    <row r="5148" spans="2:7">
      <c r="B5148" s="98"/>
      <c r="C5148" s="98"/>
      <c r="E5148" s="2"/>
      <c r="F5148" s="2"/>
      <c r="G5148" s="2"/>
    </row>
    <row r="5149" spans="2:7">
      <c r="B5149" s="98"/>
      <c r="C5149" s="98"/>
      <c r="E5149" s="2"/>
      <c r="F5149" s="2"/>
      <c r="G5149" s="2"/>
    </row>
    <row r="5150" spans="2:7">
      <c r="B5150" s="98"/>
      <c r="C5150" s="98"/>
      <c r="E5150" s="2"/>
      <c r="F5150" s="2"/>
      <c r="G5150" s="2"/>
    </row>
    <row r="5151" spans="2:7">
      <c r="B5151" s="98"/>
      <c r="C5151" s="98"/>
      <c r="E5151" s="2"/>
      <c r="F5151" s="2"/>
      <c r="G5151" s="2"/>
    </row>
    <row r="5152" spans="2:7">
      <c r="B5152" s="98"/>
      <c r="C5152" s="98"/>
      <c r="E5152" s="2"/>
      <c r="F5152" s="2"/>
      <c r="G5152" s="2"/>
    </row>
    <row r="5153" spans="2:7">
      <c r="B5153" s="98"/>
      <c r="C5153" s="98"/>
      <c r="E5153" s="2"/>
      <c r="F5153" s="2"/>
      <c r="G5153" s="2"/>
    </row>
    <row r="5154" spans="2:7">
      <c r="B5154" s="98"/>
      <c r="C5154" s="98"/>
      <c r="E5154" s="2"/>
      <c r="F5154" s="2"/>
      <c r="G5154" s="2"/>
    </row>
    <row r="5155" spans="2:7">
      <c r="B5155" s="98"/>
      <c r="C5155" s="98"/>
      <c r="E5155" s="2"/>
      <c r="F5155" s="2"/>
      <c r="G5155" s="2"/>
    </row>
    <row r="5156" spans="2:7">
      <c r="B5156" s="98"/>
      <c r="C5156" s="98"/>
      <c r="E5156" s="2"/>
      <c r="F5156" s="2"/>
      <c r="G5156" s="2"/>
    </row>
    <row r="5157" spans="2:7">
      <c r="B5157" s="98"/>
      <c r="C5157" s="98"/>
      <c r="E5157" s="2"/>
      <c r="F5157" s="2"/>
      <c r="G5157" s="2"/>
    </row>
    <row r="5158" spans="2:7">
      <c r="B5158" s="98"/>
      <c r="C5158" s="98"/>
      <c r="E5158" s="2"/>
      <c r="F5158" s="2"/>
      <c r="G5158" s="2"/>
    </row>
    <row r="5159" spans="2:7">
      <c r="B5159" s="98"/>
      <c r="C5159" s="98"/>
      <c r="E5159" s="2"/>
      <c r="F5159" s="2"/>
      <c r="G5159" s="2"/>
    </row>
    <row r="5160" spans="2:7">
      <c r="B5160" s="98"/>
      <c r="C5160" s="98"/>
      <c r="E5160" s="2"/>
      <c r="F5160" s="2"/>
      <c r="G5160" s="2"/>
    </row>
    <row r="5161" spans="2:7">
      <c r="B5161" s="98"/>
      <c r="C5161" s="98"/>
      <c r="E5161" s="2"/>
      <c r="F5161" s="2"/>
      <c r="G5161" s="2"/>
    </row>
    <row r="5162" spans="2:7">
      <c r="B5162" s="98"/>
      <c r="C5162" s="98"/>
      <c r="E5162" s="2"/>
      <c r="F5162" s="2"/>
      <c r="G5162" s="2"/>
    </row>
    <row r="5163" spans="2:7">
      <c r="B5163" s="98"/>
      <c r="C5163" s="98"/>
      <c r="E5163" s="2"/>
      <c r="F5163" s="2"/>
      <c r="G5163" s="2"/>
    </row>
    <row r="5164" spans="2:7">
      <c r="B5164" s="98"/>
      <c r="C5164" s="98"/>
      <c r="E5164" s="2"/>
      <c r="F5164" s="2"/>
      <c r="G5164" s="2"/>
    </row>
    <row r="5165" spans="2:7">
      <c r="B5165" s="98"/>
      <c r="C5165" s="98"/>
      <c r="E5165" s="2"/>
      <c r="F5165" s="2"/>
      <c r="G5165" s="2"/>
    </row>
    <row r="5166" spans="2:7">
      <c r="B5166" s="98"/>
      <c r="C5166" s="98"/>
      <c r="E5166" s="2"/>
      <c r="F5166" s="2"/>
      <c r="G5166" s="2"/>
    </row>
    <row r="5167" spans="2:7">
      <c r="B5167" s="98"/>
      <c r="C5167" s="98"/>
      <c r="E5167" s="2"/>
      <c r="F5167" s="2"/>
      <c r="G5167" s="2"/>
    </row>
    <row r="5168" spans="2:7">
      <c r="B5168" s="98"/>
      <c r="C5168" s="98"/>
      <c r="E5168" s="2"/>
      <c r="F5168" s="2"/>
      <c r="G5168" s="2"/>
    </row>
    <row r="5169" spans="2:7">
      <c r="B5169" s="98"/>
      <c r="C5169" s="98"/>
      <c r="E5169" s="2"/>
      <c r="F5169" s="2"/>
      <c r="G5169" s="2"/>
    </row>
    <row r="5170" spans="2:7">
      <c r="B5170" s="98"/>
      <c r="C5170" s="98"/>
      <c r="E5170" s="2"/>
      <c r="F5170" s="2"/>
      <c r="G5170" s="2"/>
    </row>
    <row r="5171" spans="2:7">
      <c r="B5171" s="98"/>
      <c r="C5171" s="98"/>
      <c r="E5171" s="2"/>
      <c r="F5171" s="2"/>
      <c r="G5171" s="2"/>
    </row>
    <row r="5172" spans="2:7">
      <c r="B5172" s="98"/>
      <c r="C5172" s="98"/>
      <c r="E5172" s="2"/>
      <c r="F5172" s="2"/>
      <c r="G5172" s="2"/>
    </row>
    <row r="5173" spans="2:7">
      <c r="B5173" s="98"/>
      <c r="C5173" s="98"/>
      <c r="E5173" s="2"/>
      <c r="F5173" s="2"/>
      <c r="G5173" s="2"/>
    </row>
    <row r="5174" spans="2:7">
      <c r="B5174" s="98"/>
      <c r="C5174" s="98"/>
      <c r="E5174" s="2"/>
      <c r="F5174" s="2"/>
      <c r="G5174" s="2"/>
    </row>
    <row r="5175" spans="2:7">
      <c r="B5175" s="98"/>
      <c r="C5175" s="98"/>
      <c r="E5175" s="2"/>
      <c r="F5175" s="2"/>
      <c r="G5175" s="2"/>
    </row>
    <row r="5176" spans="2:7">
      <c r="B5176" s="98"/>
      <c r="C5176" s="98"/>
      <c r="E5176" s="2"/>
      <c r="F5176" s="2"/>
      <c r="G5176" s="2"/>
    </row>
    <row r="5177" spans="2:7">
      <c r="B5177" s="98"/>
      <c r="C5177" s="98"/>
      <c r="E5177" s="2"/>
      <c r="F5177" s="2"/>
      <c r="G5177" s="2"/>
    </row>
    <row r="5178" spans="2:7">
      <c r="B5178" s="98"/>
      <c r="C5178" s="98"/>
      <c r="E5178" s="2"/>
      <c r="F5178" s="2"/>
      <c r="G5178" s="2"/>
    </row>
    <row r="5179" spans="2:7">
      <c r="B5179" s="98"/>
      <c r="C5179" s="98"/>
      <c r="E5179" s="2"/>
      <c r="F5179" s="2"/>
      <c r="G5179" s="2"/>
    </row>
    <row r="5180" spans="2:7">
      <c r="B5180" s="98"/>
      <c r="C5180" s="98"/>
      <c r="E5180" s="2"/>
      <c r="F5180" s="2"/>
      <c r="G5180" s="2"/>
    </row>
    <row r="5181" spans="2:7">
      <c r="B5181" s="98"/>
      <c r="C5181" s="98"/>
      <c r="E5181" s="2"/>
      <c r="F5181" s="2"/>
      <c r="G5181" s="2"/>
    </row>
    <row r="5182" spans="2:7">
      <c r="B5182" s="98"/>
      <c r="C5182" s="98"/>
      <c r="E5182" s="2"/>
      <c r="F5182" s="2"/>
      <c r="G5182" s="2"/>
    </row>
    <row r="5183" spans="2:7">
      <c r="B5183" s="98"/>
      <c r="C5183" s="98"/>
      <c r="E5183" s="2"/>
      <c r="F5183" s="2"/>
      <c r="G5183" s="2"/>
    </row>
    <row r="5184" spans="2:7">
      <c r="B5184" s="98"/>
      <c r="C5184" s="98"/>
      <c r="E5184" s="2"/>
      <c r="F5184" s="2"/>
      <c r="G5184" s="2"/>
    </row>
    <row r="5185" spans="2:7">
      <c r="B5185" s="98"/>
      <c r="C5185" s="98"/>
      <c r="E5185" s="2"/>
      <c r="F5185" s="2"/>
      <c r="G5185" s="2"/>
    </row>
    <row r="5186" spans="2:7">
      <c r="B5186" s="98"/>
      <c r="C5186" s="98"/>
      <c r="E5186" s="2"/>
      <c r="F5186" s="2"/>
      <c r="G5186" s="2"/>
    </row>
    <row r="5187" spans="2:7">
      <c r="B5187" s="98"/>
      <c r="C5187" s="98"/>
      <c r="E5187" s="2"/>
      <c r="F5187" s="2"/>
      <c r="G5187" s="2"/>
    </row>
    <row r="5188" spans="2:7">
      <c r="B5188" s="98"/>
      <c r="C5188" s="98"/>
      <c r="E5188" s="2"/>
      <c r="F5188" s="2"/>
      <c r="G5188" s="2"/>
    </row>
    <row r="5189" spans="2:7">
      <c r="B5189" s="98"/>
      <c r="C5189" s="98"/>
      <c r="E5189" s="2"/>
      <c r="F5189" s="2"/>
      <c r="G5189" s="2"/>
    </row>
    <row r="5190" spans="2:7">
      <c r="B5190" s="98"/>
      <c r="C5190" s="98"/>
      <c r="E5190" s="2"/>
      <c r="F5190" s="2"/>
      <c r="G5190" s="2"/>
    </row>
    <row r="5191" spans="2:7">
      <c r="B5191" s="98"/>
      <c r="C5191" s="98"/>
      <c r="E5191" s="2"/>
      <c r="F5191" s="2"/>
      <c r="G5191" s="2"/>
    </row>
    <row r="5192" spans="2:7">
      <c r="B5192" s="98"/>
      <c r="C5192" s="98"/>
      <c r="E5192" s="2"/>
      <c r="F5192" s="2"/>
      <c r="G5192" s="2"/>
    </row>
    <row r="5193" spans="2:7">
      <c r="B5193" s="98"/>
      <c r="C5193" s="98"/>
      <c r="E5193" s="2"/>
      <c r="F5193" s="2"/>
      <c r="G5193" s="2"/>
    </row>
    <row r="5194" spans="2:7">
      <c r="B5194" s="98"/>
      <c r="C5194" s="98"/>
      <c r="E5194" s="2"/>
      <c r="F5194" s="2"/>
      <c r="G5194" s="2"/>
    </row>
    <row r="5195" spans="2:7">
      <c r="B5195" s="98"/>
      <c r="C5195" s="98"/>
      <c r="E5195" s="2"/>
      <c r="F5195" s="2"/>
      <c r="G5195" s="2"/>
    </row>
    <row r="5196" spans="2:7">
      <c r="B5196" s="98"/>
      <c r="C5196" s="98"/>
      <c r="E5196" s="2"/>
      <c r="F5196" s="2"/>
      <c r="G5196" s="2"/>
    </row>
    <row r="5197" spans="2:7">
      <c r="B5197" s="98"/>
      <c r="C5197" s="98"/>
      <c r="E5197" s="2"/>
      <c r="F5197" s="2"/>
      <c r="G5197" s="2"/>
    </row>
    <row r="5198" spans="2:7">
      <c r="B5198" s="98"/>
      <c r="C5198" s="98"/>
      <c r="E5198" s="2"/>
      <c r="F5198" s="2"/>
      <c r="G5198" s="2"/>
    </row>
    <row r="5199" spans="2:7">
      <c r="B5199" s="98"/>
      <c r="C5199" s="98"/>
      <c r="E5199" s="2"/>
      <c r="F5199" s="2"/>
      <c r="G5199" s="2"/>
    </row>
    <row r="5200" spans="2:7">
      <c r="B5200" s="98"/>
      <c r="C5200" s="98"/>
      <c r="E5200" s="2"/>
      <c r="F5200" s="2"/>
      <c r="G5200" s="2"/>
    </row>
    <row r="5201" spans="2:7">
      <c r="B5201" s="98"/>
      <c r="C5201" s="98"/>
      <c r="E5201" s="2"/>
      <c r="F5201" s="2"/>
      <c r="G5201" s="2"/>
    </row>
    <row r="5202" spans="2:7">
      <c r="B5202" s="98"/>
      <c r="C5202" s="98"/>
      <c r="E5202" s="2"/>
      <c r="F5202" s="2"/>
      <c r="G5202" s="2"/>
    </row>
    <row r="5203" spans="2:7">
      <c r="B5203" s="98"/>
      <c r="C5203" s="98"/>
      <c r="E5203" s="2"/>
      <c r="F5203" s="2"/>
      <c r="G5203" s="2"/>
    </row>
    <row r="5204" spans="2:7">
      <c r="B5204" s="98"/>
      <c r="C5204" s="98"/>
      <c r="E5204" s="2"/>
      <c r="F5204" s="2"/>
      <c r="G5204" s="2"/>
    </row>
    <row r="5205" spans="2:7">
      <c r="B5205" s="98"/>
      <c r="C5205" s="98"/>
      <c r="E5205" s="2"/>
      <c r="F5205" s="2"/>
      <c r="G5205" s="2"/>
    </row>
    <row r="5206" spans="2:7">
      <c r="B5206" s="98"/>
      <c r="C5206" s="98"/>
      <c r="E5206" s="2"/>
      <c r="F5206" s="2"/>
      <c r="G5206" s="2"/>
    </row>
    <row r="5207" spans="2:7">
      <c r="B5207" s="98"/>
      <c r="C5207" s="98"/>
      <c r="E5207" s="2"/>
      <c r="F5207" s="2"/>
      <c r="G5207" s="2"/>
    </row>
    <row r="5208" spans="2:7">
      <c r="B5208" s="98"/>
      <c r="C5208" s="98"/>
      <c r="E5208" s="2"/>
      <c r="F5208" s="2"/>
      <c r="G5208" s="2"/>
    </row>
    <row r="5209" spans="2:7">
      <c r="B5209" s="98"/>
      <c r="C5209" s="98"/>
      <c r="E5209" s="2"/>
      <c r="F5209" s="2"/>
      <c r="G5209" s="2"/>
    </row>
    <row r="5210" spans="2:7">
      <c r="B5210" s="98"/>
      <c r="C5210" s="98"/>
      <c r="E5210" s="2"/>
      <c r="F5210" s="2"/>
      <c r="G5210" s="2"/>
    </row>
    <row r="5211" spans="2:7">
      <c r="B5211" s="98"/>
      <c r="C5211" s="98"/>
      <c r="E5211" s="2"/>
      <c r="F5211" s="2"/>
      <c r="G5211" s="2"/>
    </row>
    <row r="5212" spans="2:7">
      <c r="B5212" s="98"/>
      <c r="C5212" s="98"/>
      <c r="E5212" s="2"/>
      <c r="F5212" s="2"/>
      <c r="G5212" s="2"/>
    </row>
    <row r="5213" spans="2:7">
      <c r="B5213" s="98"/>
      <c r="C5213" s="98"/>
      <c r="E5213" s="2"/>
      <c r="F5213" s="2"/>
      <c r="G5213" s="2"/>
    </row>
    <row r="5214" spans="2:7">
      <c r="B5214" s="98"/>
      <c r="C5214" s="98"/>
      <c r="E5214" s="2"/>
      <c r="F5214" s="2"/>
      <c r="G5214" s="2"/>
    </row>
    <row r="5215" spans="2:7">
      <c r="B5215" s="98"/>
      <c r="C5215" s="98"/>
      <c r="E5215" s="2"/>
      <c r="F5215" s="2"/>
      <c r="G5215" s="2"/>
    </row>
    <row r="5216" spans="2:7">
      <c r="B5216" s="98"/>
      <c r="C5216" s="98"/>
      <c r="E5216" s="2"/>
      <c r="F5216" s="2"/>
      <c r="G5216" s="2"/>
    </row>
    <row r="5217" spans="2:7">
      <c r="B5217" s="98"/>
      <c r="C5217" s="98"/>
      <c r="E5217" s="2"/>
      <c r="F5217" s="2"/>
      <c r="G5217" s="2"/>
    </row>
    <row r="5218" spans="2:7">
      <c r="B5218" s="98"/>
      <c r="C5218" s="98"/>
      <c r="E5218" s="2"/>
      <c r="F5218" s="2"/>
      <c r="G5218" s="2"/>
    </row>
    <row r="5219" spans="2:7">
      <c r="B5219" s="98"/>
      <c r="C5219" s="98"/>
      <c r="E5219" s="2"/>
      <c r="F5219" s="2"/>
      <c r="G5219" s="2"/>
    </row>
    <row r="5220" spans="2:7">
      <c r="B5220" s="98"/>
      <c r="C5220" s="98"/>
      <c r="E5220" s="2"/>
      <c r="F5220" s="2"/>
      <c r="G5220" s="2"/>
    </row>
    <row r="5221" spans="2:7">
      <c r="B5221" s="98"/>
      <c r="C5221" s="98"/>
      <c r="E5221" s="2"/>
      <c r="F5221" s="2"/>
      <c r="G5221" s="2"/>
    </row>
    <row r="5222" spans="2:7">
      <c r="B5222" s="98"/>
      <c r="C5222" s="98"/>
      <c r="E5222" s="2"/>
      <c r="F5222" s="2"/>
      <c r="G5222" s="2"/>
    </row>
    <row r="5223" spans="2:7">
      <c r="B5223" s="98"/>
      <c r="C5223" s="98"/>
      <c r="E5223" s="2"/>
      <c r="F5223" s="2"/>
      <c r="G5223" s="2"/>
    </row>
    <row r="5224" spans="2:7">
      <c r="B5224" s="98"/>
      <c r="C5224" s="98"/>
      <c r="E5224" s="2"/>
      <c r="F5224" s="2"/>
      <c r="G5224" s="2"/>
    </row>
    <row r="5225" spans="2:7">
      <c r="B5225" s="98"/>
      <c r="C5225" s="98"/>
      <c r="E5225" s="2"/>
      <c r="F5225" s="2"/>
      <c r="G5225" s="2"/>
    </row>
    <row r="5226" spans="2:7">
      <c r="B5226" s="98"/>
      <c r="C5226" s="98"/>
      <c r="E5226" s="2"/>
      <c r="F5226" s="2"/>
      <c r="G5226" s="2"/>
    </row>
    <row r="5227" spans="2:7">
      <c r="B5227" s="98"/>
      <c r="C5227" s="98"/>
      <c r="E5227" s="2"/>
      <c r="F5227" s="2"/>
      <c r="G5227" s="2"/>
    </row>
    <row r="5228" spans="2:7">
      <c r="B5228" s="98"/>
      <c r="C5228" s="98"/>
      <c r="E5228" s="2"/>
      <c r="F5228" s="2"/>
      <c r="G5228" s="2"/>
    </row>
    <row r="5229" spans="2:7">
      <c r="B5229" s="98"/>
      <c r="C5229" s="98"/>
      <c r="E5229" s="2"/>
      <c r="F5229" s="2"/>
      <c r="G5229" s="2"/>
    </row>
    <row r="5230" spans="2:7">
      <c r="B5230" s="98"/>
      <c r="C5230" s="98"/>
      <c r="E5230" s="2"/>
      <c r="F5230" s="2"/>
      <c r="G5230" s="2"/>
    </row>
    <row r="5231" spans="2:7">
      <c r="B5231" s="98"/>
      <c r="C5231" s="98"/>
      <c r="E5231" s="2"/>
      <c r="F5231" s="2"/>
      <c r="G5231" s="2"/>
    </row>
    <row r="5232" spans="2:7">
      <c r="B5232" s="98"/>
      <c r="C5232" s="98"/>
      <c r="E5232" s="2"/>
      <c r="F5232" s="2"/>
      <c r="G5232" s="2"/>
    </row>
    <row r="5233" spans="2:7">
      <c r="B5233" s="98"/>
      <c r="C5233" s="98"/>
      <c r="E5233" s="2"/>
      <c r="F5233" s="2"/>
      <c r="G5233" s="2"/>
    </row>
    <row r="5234" spans="2:7">
      <c r="B5234" s="98"/>
      <c r="C5234" s="98"/>
      <c r="E5234" s="2"/>
      <c r="F5234" s="2"/>
      <c r="G5234" s="2"/>
    </row>
    <row r="5235" spans="2:7">
      <c r="B5235" s="98"/>
      <c r="C5235" s="98"/>
      <c r="E5235" s="2"/>
      <c r="F5235" s="2"/>
      <c r="G5235" s="2"/>
    </row>
    <row r="5236" spans="2:7">
      <c r="B5236" s="98"/>
      <c r="C5236" s="98"/>
      <c r="E5236" s="2"/>
      <c r="F5236" s="2"/>
      <c r="G5236" s="2"/>
    </row>
    <row r="5237" spans="2:7">
      <c r="B5237" s="98"/>
      <c r="C5237" s="98"/>
      <c r="E5237" s="2"/>
      <c r="F5237" s="2"/>
      <c r="G5237" s="2"/>
    </row>
    <row r="5238" spans="2:7">
      <c r="B5238" s="98"/>
      <c r="C5238" s="98"/>
      <c r="E5238" s="2"/>
      <c r="F5238" s="2"/>
      <c r="G5238" s="2"/>
    </row>
    <row r="5239" spans="2:7">
      <c r="B5239" s="98"/>
      <c r="C5239" s="98"/>
      <c r="E5239" s="2"/>
      <c r="F5239" s="2"/>
      <c r="G5239" s="2"/>
    </row>
    <row r="5240" spans="2:7">
      <c r="B5240" s="98"/>
      <c r="C5240" s="98"/>
      <c r="E5240" s="2"/>
      <c r="F5240" s="2"/>
      <c r="G5240" s="2"/>
    </row>
    <row r="5241" spans="2:7">
      <c r="B5241" s="98"/>
      <c r="C5241" s="98"/>
      <c r="E5241" s="2"/>
      <c r="F5241" s="2"/>
      <c r="G5241" s="2"/>
    </row>
    <row r="5242" spans="2:7">
      <c r="B5242" s="98"/>
      <c r="C5242" s="98"/>
      <c r="E5242" s="2"/>
      <c r="F5242" s="2"/>
      <c r="G5242" s="2"/>
    </row>
    <row r="5243" spans="2:7">
      <c r="B5243" s="98"/>
      <c r="C5243" s="98"/>
      <c r="E5243" s="2"/>
      <c r="F5243" s="2"/>
      <c r="G5243" s="2"/>
    </row>
    <row r="5244" spans="2:7">
      <c r="B5244" s="98"/>
      <c r="C5244" s="98"/>
      <c r="E5244" s="2"/>
      <c r="F5244" s="2"/>
      <c r="G5244" s="2"/>
    </row>
    <row r="5245" spans="2:7">
      <c r="B5245" s="98"/>
      <c r="C5245" s="98"/>
      <c r="E5245" s="2"/>
      <c r="F5245" s="2"/>
      <c r="G5245" s="2"/>
    </row>
    <row r="5246" spans="2:7">
      <c r="B5246" s="98"/>
      <c r="C5246" s="98"/>
      <c r="E5246" s="2"/>
      <c r="F5246" s="2"/>
      <c r="G5246" s="2"/>
    </row>
    <row r="5247" spans="2:7">
      <c r="B5247" s="98"/>
      <c r="C5247" s="98"/>
      <c r="E5247" s="2"/>
      <c r="F5247" s="2"/>
      <c r="G5247" s="2"/>
    </row>
    <row r="5248" spans="2:7">
      <c r="B5248" s="98"/>
      <c r="C5248" s="98"/>
      <c r="E5248" s="2"/>
      <c r="F5248" s="2"/>
      <c r="G5248" s="2"/>
    </row>
    <row r="5249" spans="2:7">
      <c r="B5249" s="98"/>
      <c r="C5249" s="98"/>
      <c r="E5249" s="2"/>
      <c r="F5249" s="2"/>
      <c r="G5249" s="2"/>
    </row>
    <row r="5250" spans="2:7">
      <c r="B5250" s="98"/>
      <c r="C5250" s="98"/>
      <c r="E5250" s="2"/>
      <c r="F5250" s="2"/>
      <c r="G5250" s="2"/>
    </row>
    <row r="5251" spans="2:7">
      <c r="B5251" s="98"/>
      <c r="C5251" s="98"/>
      <c r="E5251" s="2"/>
      <c r="F5251" s="2"/>
      <c r="G5251" s="2"/>
    </row>
    <row r="5252" spans="2:7">
      <c r="B5252" s="98"/>
      <c r="C5252" s="98"/>
      <c r="E5252" s="2"/>
      <c r="F5252" s="2"/>
      <c r="G5252" s="2"/>
    </row>
    <row r="5253" spans="2:7">
      <c r="B5253" s="98"/>
      <c r="C5253" s="98"/>
      <c r="E5253" s="2"/>
      <c r="F5253" s="2"/>
      <c r="G5253" s="2"/>
    </row>
    <row r="5254" spans="2:7">
      <c r="B5254" s="98"/>
      <c r="C5254" s="98"/>
      <c r="E5254" s="2"/>
      <c r="F5254" s="2"/>
      <c r="G5254" s="2"/>
    </row>
    <row r="5255" spans="2:7">
      <c r="B5255" s="98"/>
      <c r="C5255" s="98"/>
      <c r="E5255" s="2"/>
      <c r="F5255" s="2"/>
      <c r="G5255" s="2"/>
    </row>
    <row r="5256" spans="2:7">
      <c r="B5256" s="98"/>
      <c r="C5256" s="98"/>
      <c r="E5256" s="2"/>
      <c r="F5256" s="2"/>
      <c r="G5256" s="2"/>
    </row>
    <row r="5257" spans="2:7">
      <c r="B5257" s="98"/>
      <c r="C5257" s="98"/>
      <c r="E5257" s="2"/>
      <c r="F5257" s="2"/>
      <c r="G5257" s="2"/>
    </row>
    <row r="5258" spans="2:7">
      <c r="B5258" s="98"/>
      <c r="C5258" s="98"/>
      <c r="E5258" s="2"/>
      <c r="F5258" s="2"/>
      <c r="G5258" s="2"/>
    </row>
    <row r="5259" spans="2:7">
      <c r="B5259" s="98"/>
      <c r="C5259" s="98"/>
      <c r="E5259" s="2"/>
      <c r="F5259" s="2"/>
      <c r="G5259" s="2"/>
    </row>
    <row r="5260" spans="2:7">
      <c r="B5260" s="98"/>
      <c r="C5260" s="98"/>
      <c r="E5260" s="2"/>
      <c r="F5260" s="2"/>
      <c r="G5260" s="2"/>
    </row>
    <row r="5261" spans="2:7">
      <c r="B5261" s="98"/>
      <c r="C5261" s="98"/>
      <c r="E5261" s="2"/>
      <c r="F5261" s="2"/>
      <c r="G5261" s="2"/>
    </row>
    <row r="5262" spans="2:7">
      <c r="B5262" s="98"/>
      <c r="C5262" s="98"/>
      <c r="E5262" s="2"/>
      <c r="F5262" s="2"/>
      <c r="G5262" s="2"/>
    </row>
    <row r="5263" spans="2:7">
      <c r="B5263" s="98"/>
      <c r="C5263" s="98"/>
      <c r="E5263" s="2"/>
      <c r="F5263" s="2"/>
      <c r="G5263" s="2"/>
    </row>
    <row r="5264" spans="2:7">
      <c r="B5264" s="98"/>
      <c r="C5264" s="98"/>
      <c r="E5264" s="2"/>
      <c r="F5264" s="2"/>
      <c r="G5264" s="2"/>
    </row>
    <row r="5265" spans="2:7">
      <c r="B5265" s="98"/>
      <c r="C5265" s="98"/>
      <c r="E5265" s="2"/>
      <c r="F5265" s="2"/>
      <c r="G5265" s="2"/>
    </row>
    <row r="5266" spans="2:7">
      <c r="B5266" s="98"/>
      <c r="C5266" s="98"/>
      <c r="E5266" s="2"/>
      <c r="F5266" s="2"/>
      <c r="G5266" s="2"/>
    </row>
    <row r="5267" spans="2:7">
      <c r="B5267" s="98"/>
      <c r="C5267" s="98"/>
      <c r="E5267" s="2"/>
      <c r="F5267" s="2"/>
      <c r="G5267" s="2"/>
    </row>
    <row r="5268" spans="2:7">
      <c r="B5268" s="98"/>
      <c r="C5268" s="98"/>
      <c r="E5268" s="2"/>
      <c r="F5268" s="2"/>
      <c r="G5268" s="2"/>
    </row>
    <row r="5269" spans="2:7">
      <c r="B5269" s="98"/>
      <c r="C5269" s="98"/>
      <c r="E5269" s="2"/>
      <c r="F5269" s="2"/>
      <c r="G5269" s="2"/>
    </row>
    <row r="5270" spans="2:7">
      <c r="B5270" s="98"/>
      <c r="C5270" s="98"/>
      <c r="E5270" s="2"/>
      <c r="F5270" s="2"/>
      <c r="G5270" s="2"/>
    </row>
    <row r="5271" spans="2:7">
      <c r="B5271" s="98"/>
      <c r="C5271" s="98"/>
      <c r="E5271" s="2"/>
      <c r="F5271" s="2"/>
      <c r="G5271" s="2"/>
    </row>
    <row r="5272" spans="2:7">
      <c r="B5272" s="98"/>
      <c r="C5272" s="98"/>
      <c r="E5272" s="2"/>
      <c r="F5272" s="2"/>
      <c r="G5272" s="2"/>
    </row>
    <row r="5273" spans="2:7">
      <c r="B5273" s="98"/>
      <c r="C5273" s="98"/>
      <c r="E5273" s="2"/>
      <c r="F5273" s="2"/>
      <c r="G5273" s="2"/>
    </row>
    <row r="5274" spans="2:7">
      <c r="B5274" s="98"/>
      <c r="C5274" s="98"/>
      <c r="E5274" s="2"/>
      <c r="F5274" s="2"/>
      <c r="G5274" s="2"/>
    </row>
    <row r="5275" spans="2:7">
      <c r="B5275" s="98"/>
      <c r="C5275" s="98"/>
      <c r="E5275" s="2"/>
      <c r="F5275" s="2"/>
      <c r="G5275" s="2"/>
    </row>
    <row r="5276" spans="2:7">
      <c r="B5276" s="98"/>
      <c r="C5276" s="98"/>
      <c r="E5276" s="2"/>
      <c r="F5276" s="2"/>
      <c r="G5276" s="2"/>
    </row>
    <row r="5277" spans="2:7">
      <c r="B5277" s="98"/>
      <c r="C5277" s="98"/>
      <c r="E5277" s="2"/>
      <c r="F5277" s="2"/>
      <c r="G5277" s="2"/>
    </row>
    <row r="5278" spans="2:7">
      <c r="B5278" s="98"/>
      <c r="C5278" s="98"/>
      <c r="E5278" s="2"/>
      <c r="F5278" s="2"/>
      <c r="G5278" s="2"/>
    </row>
    <row r="5279" spans="2:7">
      <c r="B5279" s="98"/>
      <c r="C5279" s="98"/>
      <c r="E5279" s="2"/>
      <c r="F5279" s="2"/>
      <c r="G5279" s="2"/>
    </row>
    <row r="5280" spans="2:7">
      <c r="B5280" s="98"/>
      <c r="C5280" s="98"/>
      <c r="E5280" s="2"/>
      <c r="F5280" s="2"/>
      <c r="G5280" s="2"/>
    </row>
    <row r="5281" spans="2:7">
      <c r="B5281" s="98"/>
      <c r="C5281" s="98"/>
      <c r="E5281" s="2"/>
      <c r="F5281" s="2"/>
      <c r="G5281" s="2"/>
    </row>
    <row r="5282" spans="2:7">
      <c r="B5282" s="98"/>
      <c r="C5282" s="98"/>
      <c r="E5282" s="2"/>
      <c r="F5282" s="2"/>
      <c r="G5282" s="2"/>
    </row>
    <row r="5283" spans="2:7">
      <c r="B5283" s="98"/>
      <c r="C5283" s="98"/>
      <c r="E5283" s="2"/>
      <c r="F5283" s="2"/>
      <c r="G5283" s="2"/>
    </row>
    <row r="5284" spans="2:7">
      <c r="B5284" s="98"/>
      <c r="C5284" s="98"/>
      <c r="E5284" s="2"/>
      <c r="F5284" s="2"/>
      <c r="G5284" s="2"/>
    </row>
    <row r="5285" spans="2:7">
      <c r="B5285" s="98"/>
      <c r="C5285" s="98"/>
      <c r="E5285" s="2"/>
      <c r="F5285" s="2"/>
      <c r="G5285" s="2"/>
    </row>
    <row r="5286" spans="2:7">
      <c r="B5286" s="98"/>
      <c r="C5286" s="98"/>
      <c r="E5286" s="2"/>
      <c r="F5286" s="2"/>
      <c r="G5286" s="2"/>
    </row>
    <row r="5287" spans="2:7">
      <c r="B5287" s="98"/>
      <c r="C5287" s="98"/>
      <c r="E5287" s="2"/>
      <c r="F5287" s="2"/>
      <c r="G5287" s="2"/>
    </row>
    <row r="5288" spans="2:7">
      <c r="B5288" s="98"/>
      <c r="C5288" s="98"/>
      <c r="E5288" s="2"/>
      <c r="F5288" s="2"/>
      <c r="G5288" s="2"/>
    </row>
    <row r="5289" spans="2:7">
      <c r="B5289" s="98"/>
      <c r="C5289" s="98"/>
      <c r="E5289" s="2"/>
      <c r="F5289" s="2"/>
      <c r="G5289" s="2"/>
    </row>
    <row r="5290" spans="2:7">
      <c r="B5290" s="98"/>
      <c r="C5290" s="98"/>
      <c r="E5290" s="2"/>
      <c r="F5290" s="2"/>
      <c r="G5290" s="2"/>
    </row>
    <row r="5291" spans="2:7">
      <c r="B5291" s="98"/>
      <c r="C5291" s="98"/>
      <c r="E5291" s="2"/>
      <c r="F5291" s="2"/>
      <c r="G5291" s="2"/>
    </row>
    <row r="5292" spans="2:7">
      <c r="B5292" s="98"/>
      <c r="C5292" s="98"/>
      <c r="E5292" s="2"/>
      <c r="F5292" s="2"/>
      <c r="G5292" s="2"/>
    </row>
    <row r="5293" spans="2:7">
      <c r="B5293" s="98"/>
      <c r="C5293" s="98"/>
      <c r="E5293" s="2"/>
      <c r="F5293" s="2"/>
      <c r="G5293" s="2"/>
    </row>
    <row r="5294" spans="2:7">
      <c r="B5294" s="98"/>
      <c r="C5294" s="98"/>
      <c r="E5294" s="2"/>
      <c r="F5294" s="2"/>
      <c r="G5294" s="2"/>
    </row>
    <row r="5295" spans="2:7">
      <c r="B5295" s="98"/>
      <c r="C5295" s="98"/>
      <c r="E5295" s="2"/>
      <c r="F5295" s="2"/>
      <c r="G5295" s="2"/>
    </row>
    <row r="5296" spans="2:7">
      <c r="B5296" s="98"/>
      <c r="C5296" s="98"/>
      <c r="E5296" s="2"/>
      <c r="F5296" s="2"/>
      <c r="G5296" s="2"/>
    </row>
    <row r="5297" spans="2:7">
      <c r="B5297" s="98"/>
      <c r="C5297" s="98"/>
      <c r="E5297" s="2"/>
      <c r="F5297" s="2"/>
      <c r="G5297" s="2"/>
    </row>
    <row r="5298" spans="2:7">
      <c r="B5298" s="98"/>
      <c r="C5298" s="98"/>
      <c r="E5298" s="2"/>
      <c r="F5298" s="2"/>
      <c r="G5298" s="2"/>
    </row>
    <row r="5299" spans="2:7">
      <c r="B5299" s="98"/>
      <c r="C5299" s="98"/>
      <c r="E5299" s="2"/>
      <c r="F5299" s="2"/>
      <c r="G5299" s="2"/>
    </row>
    <row r="5300" spans="2:7">
      <c r="B5300" s="98"/>
      <c r="C5300" s="98"/>
      <c r="E5300" s="2"/>
      <c r="F5300" s="2"/>
      <c r="G5300" s="2"/>
    </row>
    <row r="5301" spans="2:7">
      <c r="B5301" s="98"/>
      <c r="C5301" s="98"/>
      <c r="E5301" s="2"/>
      <c r="F5301" s="2"/>
      <c r="G5301" s="2"/>
    </row>
    <row r="5302" spans="2:7">
      <c r="B5302" s="98"/>
      <c r="C5302" s="98"/>
      <c r="E5302" s="2"/>
      <c r="F5302" s="2"/>
      <c r="G5302" s="2"/>
    </row>
    <row r="5303" spans="2:7">
      <c r="B5303" s="98"/>
      <c r="C5303" s="98"/>
      <c r="E5303" s="2"/>
      <c r="F5303" s="2"/>
      <c r="G5303" s="2"/>
    </row>
    <row r="5304" spans="2:7">
      <c r="B5304" s="98"/>
      <c r="C5304" s="98"/>
      <c r="E5304" s="2"/>
      <c r="F5304" s="2"/>
      <c r="G5304" s="2"/>
    </row>
    <row r="5305" spans="2:7">
      <c r="B5305" s="98"/>
      <c r="C5305" s="98"/>
      <c r="E5305" s="2"/>
      <c r="F5305" s="2"/>
      <c r="G5305" s="2"/>
    </row>
    <row r="5306" spans="2:7">
      <c r="B5306" s="98"/>
      <c r="C5306" s="98"/>
      <c r="E5306" s="2"/>
      <c r="F5306" s="2"/>
      <c r="G5306" s="2"/>
    </row>
    <row r="5307" spans="2:7">
      <c r="B5307" s="98"/>
      <c r="C5307" s="98"/>
      <c r="E5307" s="2"/>
      <c r="F5307" s="2"/>
      <c r="G5307" s="2"/>
    </row>
    <row r="5308" spans="2:7">
      <c r="B5308" s="98"/>
      <c r="C5308" s="98"/>
      <c r="E5308" s="2"/>
      <c r="F5308" s="2"/>
      <c r="G5308" s="2"/>
    </row>
    <row r="5309" spans="2:7">
      <c r="B5309" s="98"/>
      <c r="C5309" s="98"/>
      <c r="E5309" s="2"/>
      <c r="F5309" s="2"/>
      <c r="G5309" s="2"/>
    </row>
    <row r="5310" spans="2:7">
      <c r="B5310" s="98"/>
      <c r="C5310" s="98"/>
      <c r="E5310" s="2"/>
      <c r="F5310" s="2"/>
      <c r="G5310" s="2"/>
    </row>
    <row r="5311" spans="2:7">
      <c r="B5311" s="98"/>
      <c r="C5311" s="98"/>
      <c r="E5311" s="2"/>
      <c r="F5311" s="2"/>
      <c r="G5311" s="2"/>
    </row>
    <row r="5312" spans="2:7">
      <c r="B5312" s="98"/>
      <c r="C5312" s="98"/>
      <c r="E5312" s="2"/>
      <c r="F5312" s="2"/>
      <c r="G5312" s="2"/>
    </row>
    <row r="5313" spans="2:7">
      <c r="B5313" s="98"/>
      <c r="C5313" s="98"/>
      <c r="E5313" s="2"/>
      <c r="F5313" s="2"/>
      <c r="G5313" s="2"/>
    </row>
    <row r="5314" spans="2:7">
      <c r="B5314" s="98"/>
      <c r="C5314" s="98"/>
      <c r="E5314" s="2"/>
      <c r="F5314" s="2"/>
      <c r="G5314" s="2"/>
    </row>
    <row r="5315" spans="2:7">
      <c r="B5315" s="98"/>
      <c r="C5315" s="98"/>
      <c r="E5315" s="2"/>
      <c r="F5315" s="2"/>
      <c r="G5315" s="2"/>
    </row>
    <row r="5316" spans="2:7">
      <c r="B5316" s="98"/>
      <c r="C5316" s="98"/>
      <c r="E5316" s="2"/>
      <c r="F5316" s="2"/>
      <c r="G5316" s="2"/>
    </row>
    <row r="5317" spans="2:7">
      <c r="B5317" s="98"/>
      <c r="C5317" s="98"/>
      <c r="E5317" s="2"/>
      <c r="F5317" s="2"/>
      <c r="G5317" s="2"/>
    </row>
    <row r="5318" spans="2:7">
      <c r="B5318" s="98"/>
      <c r="C5318" s="98"/>
      <c r="E5318" s="2"/>
      <c r="F5318" s="2"/>
      <c r="G5318" s="2"/>
    </row>
    <row r="5319" spans="2:7">
      <c r="B5319" s="98"/>
      <c r="C5319" s="98"/>
      <c r="E5319" s="2"/>
      <c r="F5319" s="2"/>
      <c r="G5319" s="2"/>
    </row>
    <row r="5320" spans="2:7">
      <c r="B5320" s="98"/>
      <c r="C5320" s="98"/>
      <c r="E5320" s="2"/>
      <c r="F5320" s="2"/>
      <c r="G5320" s="2"/>
    </row>
    <row r="5321" spans="2:7">
      <c r="B5321" s="98"/>
      <c r="C5321" s="98"/>
      <c r="E5321" s="2"/>
      <c r="F5321" s="2"/>
      <c r="G5321" s="2"/>
    </row>
    <row r="5322" spans="2:7">
      <c r="B5322" s="98"/>
      <c r="C5322" s="98"/>
      <c r="E5322" s="2"/>
      <c r="F5322" s="2"/>
      <c r="G5322" s="2"/>
    </row>
    <row r="5323" spans="2:7">
      <c r="B5323" s="98"/>
      <c r="C5323" s="98"/>
      <c r="E5323" s="2"/>
      <c r="F5323" s="2"/>
      <c r="G5323" s="2"/>
    </row>
    <row r="5324" spans="2:7">
      <c r="B5324" s="98"/>
      <c r="C5324" s="98"/>
      <c r="E5324" s="2"/>
      <c r="F5324" s="2"/>
      <c r="G5324" s="2"/>
    </row>
    <row r="5325" spans="2:7">
      <c r="B5325" s="98"/>
      <c r="C5325" s="98"/>
      <c r="E5325" s="2"/>
      <c r="F5325" s="2"/>
      <c r="G5325" s="2"/>
    </row>
    <row r="5326" spans="2:7">
      <c r="B5326" s="98"/>
      <c r="C5326" s="98"/>
      <c r="E5326" s="2"/>
      <c r="F5326" s="2"/>
      <c r="G5326" s="2"/>
    </row>
    <row r="5327" spans="2:7">
      <c r="B5327" s="98"/>
      <c r="C5327" s="98"/>
      <c r="E5327" s="2"/>
      <c r="F5327" s="2"/>
      <c r="G5327" s="2"/>
    </row>
    <row r="5328" spans="2:7">
      <c r="B5328" s="98"/>
      <c r="C5328" s="98"/>
      <c r="E5328" s="2"/>
      <c r="F5328" s="2"/>
      <c r="G5328" s="2"/>
    </row>
    <row r="5329" spans="2:7">
      <c r="B5329" s="98"/>
      <c r="C5329" s="98"/>
      <c r="E5329" s="2"/>
      <c r="F5329" s="2"/>
      <c r="G5329" s="2"/>
    </row>
    <row r="5330" spans="2:7">
      <c r="B5330" s="98"/>
      <c r="C5330" s="98"/>
      <c r="E5330" s="2"/>
      <c r="F5330" s="2"/>
      <c r="G5330" s="2"/>
    </row>
    <row r="5331" spans="2:7">
      <c r="B5331" s="98"/>
      <c r="C5331" s="98"/>
      <c r="E5331" s="2"/>
      <c r="F5331" s="2"/>
      <c r="G5331" s="2"/>
    </row>
    <row r="5332" spans="2:7">
      <c r="B5332" s="98"/>
      <c r="C5332" s="98"/>
      <c r="E5332" s="2"/>
      <c r="F5332" s="2"/>
      <c r="G5332" s="2"/>
    </row>
    <row r="5333" spans="2:7">
      <c r="B5333" s="98"/>
      <c r="C5333" s="98"/>
      <c r="E5333" s="2"/>
      <c r="F5333" s="2"/>
      <c r="G5333" s="2"/>
    </row>
    <row r="5334" spans="2:7">
      <c r="B5334" s="98"/>
      <c r="C5334" s="98"/>
      <c r="E5334" s="2"/>
      <c r="F5334" s="2"/>
      <c r="G5334" s="2"/>
    </row>
    <row r="5335" spans="2:7">
      <c r="B5335" s="98"/>
      <c r="C5335" s="98"/>
      <c r="E5335" s="2"/>
      <c r="F5335" s="2"/>
      <c r="G5335" s="2"/>
    </row>
    <row r="5336" spans="2:7">
      <c r="B5336" s="98"/>
      <c r="C5336" s="98"/>
      <c r="E5336" s="2"/>
      <c r="F5336" s="2"/>
      <c r="G5336" s="2"/>
    </row>
    <row r="5337" spans="2:7">
      <c r="B5337" s="98"/>
      <c r="C5337" s="98"/>
      <c r="E5337" s="2"/>
      <c r="F5337" s="2"/>
      <c r="G5337" s="2"/>
    </row>
    <row r="5338" spans="2:7">
      <c r="B5338" s="98"/>
      <c r="C5338" s="98"/>
      <c r="E5338" s="2"/>
      <c r="F5338" s="2"/>
      <c r="G5338" s="2"/>
    </row>
    <row r="5339" spans="2:7">
      <c r="B5339" s="98"/>
      <c r="C5339" s="98"/>
      <c r="E5339" s="2"/>
      <c r="F5339" s="2"/>
      <c r="G5339" s="2"/>
    </row>
    <row r="5340" spans="2:7">
      <c r="B5340" s="98"/>
      <c r="C5340" s="98"/>
      <c r="E5340" s="2"/>
      <c r="F5340" s="2"/>
      <c r="G5340" s="2"/>
    </row>
    <row r="5341" spans="2:7">
      <c r="B5341" s="98"/>
      <c r="C5341" s="98"/>
      <c r="E5341" s="2"/>
      <c r="F5341" s="2"/>
      <c r="G5341" s="2"/>
    </row>
    <row r="5342" spans="2:7">
      <c r="B5342" s="98"/>
      <c r="C5342" s="98"/>
      <c r="E5342" s="2"/>
      <c r="F5342" s="2"/>
      <c r="G5342" s="2"/>
    </row>
    <row r="5343" spans="2:7">
      <c r="B5343" s="98"/>
      <c r="C5343" s="98"/>
      <c r="E5343" s="2"/>
      <c r="F5343" s="2"/>
      <c r="G5343" s="2"/>
    </row>
    <row r="5344" spans="2:7">
      <c r="B5344" s="98"/>
      <c r="C5344" s="98"/>
      <c r="E5344" s="2"/>
      <c r="F5344" s="2"/>
      <c r="G5344" s="2"/>
    </row>
    <row r="5345" spans="2:7">
      <c r="B5345" s="98"/>
      <c r="C5345" s="98"/>
      <c r="E5345" s="2"/>
      <c r="F5345" s="2"/>
      <c r="G5345" s="2"/>
    </row>
    <row r="5346" spans="2:7">
      <c r="B5346" s="98"/>
      <c r="C5346" s="98"/>
      <c r="E5346" s="2"/>
      <c r="F5346" s="2"/>
      <c r="G5346" s="2"/>
    </row>
    <row r="5347" spans="2:7">
      <c r="B5347" s="98"/>
      <c r="C5347" s="98"/>
      <c r="E5347" s="2"/>
      <c r="F5347" s="2"/>
      <c r="G5347" s="2"/>
    </row>
    <row r="5348" spans="2:7">
      <c r="B5348" s="98"/>
      <c r="C5348" s="98"/>
      <c r="E5348" s="2"/>
      <c r="F5348" s="2"/>
      <c r="G5348" s="2"/>
    </row>
    <row r="5349" spans="2:7">
      <c r="B5349" s="98"/>
      <c r="C5349" s="98"/>
      <c r="E5349" s="2"/>
      <c r="F5349" s="2"/>
      <c r="G5349" s="2"/>
    </row>
    <row r="5350" spans="2:7">
      <c r="B5350" s="98"/>
      <c r="C5350" s="98"/>
      <c r="E5350" s="2"/>
      <c r="F5350" s="2"/>
      <c r="G5350" s="2"/>
    </row>
    <row r="5351" spans="2:7">
      <c r="B5351" s="98"/>
      <c r="C5351" s="98"/>
      <c r="E5351" s="2"/>
      <c r="F5351" s="2"/>
      <c r="G5351" s="2"/>
    </row>
    <row r="5352" spans="2:7">
      <c r="B5352" s="98"/>
      <c r="C5352" s="98"/>
      <c r="E5352" s="2"/>
      <c r="F5352" s="2"/>
      <c r="G5352" s="2"/>
    </row>
    <row r="5353" spans="2:7">
      <c r="B5353" s="98"/>
      <c r="C5353" s="98"/>
      <c r="E5353" s="2"/>
      <c r="F5353" s="2"/>
      <c r="G5353" s="2"/>
    </row>
    <row r="5354" spans="2:7">
      <c r="B5354" s="98"/>
      <c r="C5354" s="98"/>
      <c r="E5354" s="2"/>
      <c r="F5354" s="2"/>
      <c r="G5354" s="2"/>
    </row>
    <row r="5355" spans="2:7">
      <c r="B5355" s="98"/>
      <c r="C5355" s="98"/>
      <c r="E5355" s="2"/>
      <c r="F5355" s="2"/>
      <c r="G5355" s="2"/>
    </row>
    <row r="5356" spans="2:7">
      <c r="B5356" s="98"/>
      <c r="C5356" s="98"/>
      <c r="E5356" s="2"/>
      <c r="F5356" s="2"/>
      <c r="G5356" s="2"/>
    </row>
    <row r="5357" spans="2:7">
      <c r="B5357" s="98"/>
      <c r="C5357" s="98"/>
      <c r="E5357" s="2"/>
      <c r="F5357" s="2"/>
      <c r="G5357" s="2"/>
    </row>
    <row r="5358" spans="2:7">
      <c r="B5358" s="98"/>
      <c r="C5358" s="98"/>
      <c r="E5358" s="2"/>
      <c r="F5358" s="2"/>
      <c r="G5358" s="2"/>
    </row>
    <row r="5359" spans="2:7">
      <c r="B5359" s="98"/>
      <c r="C5359" s="98"/>
      <c r="E5359" s="2"/>
      <c r="F5359" s="2"/>
      <c r="G5359" s="2"/>
    </row>
    <row r="5360" spans="2:7">
      <c r="B5360" s="98"/>
      <c r="C5360" s="98"/>
      <c r="E5360" s="2"/>
      <c r="F5360" s="2"/>
      <c r="G5360" s="2"/>
    </row>
    <row r="5361" spans="2:7">
      <c r="B5361" s="98"/>
      <c r="C5361" s="98"/>
      <c r="E5361" s="2"/>
      <c r="F5361" s="2"/>
      <c r="G5361" s="2"/>
    </row>
    <row r="5362" spans="2:7">
      <c r="B5362" s="98"/>
      <c r="C5362" s="98"/>
      <c r="E5362" s="2"/>
      <c r="F5362" s="2"/>
      <c r="G5362" s="2"/>
    </row>
    <row r="5363" spans="2:7">
      <c r="B5363" s="98"/>
      <c r="C5363" s="98"/>
      <c r="E5363" s="2"/>
      <c r="F5363" s="2"/>
      <c r="G5363" s="2"/>
    </row>
    <row r="5364" spans="2:7">
      <c r="B5364" s="98"/>
      <c r="C5364" s="98"/>
      <c r="E5364" s="2"/>
      <c r="F5364" s="2"/>
      <c r="G5364" s="2"/>
    </row>
    <row r="5365" spans="2:7">
      <c r="B5365" s="98"/>
      <c r="C5365" s="98"/>
      <c r="E5365" s="2"/>
      <c r="F5365" s="2"/>
      <c r="G5365" s="2"/>
    </row>
    <row r="5366" spans="2:7">
      <c r="B5366" s="98"/>
      <c r="C5366" s="98"/>
      <c r="E5366" s="2"/>
      <c r="F5366" s="2"/>
      <c r="G5366" s="2"/>
    </row>
    <row r="5367" spans="2:7">
      <c r="B5367" s="98"/>
      <c r="C5367" s="98"/>
      <c r="E5367" s="2"/>
      <c r="F5367" s="2"/>
      <c r="G5367" s="2"/>
    </row>
    <row r="5368" spans="2:7">
      <c r="B5368" s="98"/>
      <c r="C5368" s="98"/>
      <c r="E5368" s="2"/>
      <c r="F5368" s="2"/>
      <c r="G5368" s="2"/>
    </row>
    <row r="5369" spans="2:7">
      <c r="B5369" s="98"/>
      <c r="C5369" s="98"/>
      <c r="E5369" s="2"/>
      <c r="F5369" s="2"/>
      <c r="G5369" s="2"/>
    </row>
    <row r="5370" spans="2:7">
      <c r="B5370" s="98"/>
      <c r="C5370" s="98"/>
      <c r="E5370" s="2"/>
      <c r="F5370" s="2"/>
      <c r="G5370" s="2"/>
    </row>
    <row r="5371" spans="2:7">
      <c r="B5371" s="98"/>
      <c r="C5371" s="98"/>
      <c r="E5371" s="2"/>
      <c r="F5371" s="2"/>
      <c r="G5371" s="2"/>
    </row>
    <row r="5372" spans="2:7">
      <c r="B5372" s="98"/>
      <c r="C5372" s="98"/>
      <c r="E5372" s="2"/>
      <c r="F5372" s="2"/>
      <c r="G5372" s="2"/>
    </row>
    <row r="5373" spans="2:7">
      <c r="B5373" s="98"/>
      <c r="C5373" s="98"/>
      <c r="E5373" s="2"/>
      <c r="F5373" s="2"/>
      <c r="G5373" s="2"/>
    </row>
    <row r="5374" spans="2:7">
      <c r="B5374" s="98"/>
      <c r="C5374" s="98"/>
      <c r="E5374" s="2"/>
      <c r="F5374" s="2"/>
      <c r="G5374" s="2"/>
    </row>
    <row r="5375" spans="2:7">
      <c r="B5375" s="98"/>
      <c r="C5375" s="98"/>
      <c r="E5375" s="2"/>
      <c r="F5375" s="2"/>
      <c r="G5375" s="2"/>
    </row>
    <row r="5376" spans="2:7">
      <c r="B5376" s="98"/>
      <c r="C5376" s="98"/>
      <c r="E5376" s="2"/>
      <c r="F5376" s="2"/>
      <c r="G5376" s="2"/>
    </row>
    <row r="5377" spans="2:7">
      <c r="B5377" s="98"/>
      <c r="C5377" s="98"/>
      <c r="E5377" s="2"/>
      <c r="F5377" s="2"/>
      <c r="G5377" s="2"/>
    </row>
    <row r="5378" spans="2:7">
      <c r="B5378" s="98"/>
      <c r="C5378" s="98"/>
      <c r="E5378" s="2"/>
      <c r="F5378" s="2"/>
      <c r="G5378" s="2"/>
    </row>
    <row r="5379" spans="2:7">
      <c r="B5379" s="98"/>
      <c r="C5379" s="98"/>
      <c r="E5379" s="2"/>
      <c r="F5379" s="2"/>
      <c r="G5379" s="2"/>
    </row>
    <row r="5380" spans="2:7">
      <c r="B5380" s="98"/>
      <c r="C5380" s="98"/>
      <c r="E5380" s="2"/>
      <c r="F5380" s="2"/>
      <c r="G5380" s="2"/>
    </row>
    <row r="5381" spans="2:7">
      <c r="B5381" s="98"/>
      <c r="C5381" s="98"/>
      <c r="E5381" s="2"/>
      <c r="F5381" s="2"/>
      <c r="G5381" s="2"/>
    </row>
    <row r="5382" spans="2:7">
      <c r="B5382" s="98"/>
      <c r="C5382" s="98"/>
      <c r="E5382" s="2"/>
      <c r="F5382" s="2"/>
      <c r="G5382" s="2"/>
    </row>
    <row r="5383" spans="2:7">
      <c r="B5383" s="98"/>
      <c r="C5383" s="98"/>
      <c r="E5383" s="2"/>
      <c r="F5383" s="2"/>
      <c r="G5383" s="2"/>
    </row>
    <row r="5384" spans="2:7">
      <c r="B5384" s="98"/>
      <c r="C5384" s="98"/>
      <c r="E5384" s="2"/>
      <c r="F5384" s="2"/>
      <c r="G5384" s="2"/>
    </row>
    <row r="5385" spans="2:7">
      <c r="B5385" s="98"/>
      <c r="C5385" s="98"/>
      <c r="E5385" s="2"/>
      <c r="F5385" s="2"/>
      <c r="G5385" s="2"/>
    </row>
    <row r="5386" spans="2:7">
      <c r="B5386" s="98"/>
      <c r="C5386" s="98"/>
      <c r="E5386" s="2"/>
      <c r="F5386" s="2"/>
      <c r="G5386" s="2"/>
    </row>
    <row r="5387" spans="2:7">
      <c r="B5387" s="98"/>
      <c r="C5387" s="98"/>
      <c r="E5387" s="2"/>
      <c r="F5387" s="2"/>
      <c r="G5387" s="2"/>
    </row>
    <row r="5388" spans="2:7">
      <c r="B5388" s="98"/>
      <c r="C5388" s="98"/>
      <c r="E5388" s="2"/>
      <c r="F5388" s="2"/>
      <c r="G5388" s="2"/>
    </row>
    <row r="5389" spans="2:7">
      <c r="B5389" s="98"/>
      <c r="C5389" s="98"/>
      <c r="E5389" s="2"/>
      <c r="F5389" s="2"/>
      <c r="G5389" s="2"/>
    </row>
    <row r="5390" spans="2:7">
      <c r="B5390" s="98"/>
      <c r="C5390" s="98"/>
      <c r="E5390" s="2"/>
      <c r="F5390" s="2"/>
      <c r="G5390" s="2"/>
    </row>
    <row r="5391" spans="2:7">
      <c r="B5391" s="98"/>
      <c r="C5391" s="98"/>
      <c r="E5391" s="2"/>
      <c r="F5391" s="2"/>
      <c r="G5391" s="2"/>
    </row>
    <row r="5392" spans="2:7">
      <c r="B5392" s="98"/>
      <c r="C5392" s="98"/>
      <c r="E5392" s="2"/>
      <c r="F5392" s="2"/>
      <c r="G5392" s="2"/>
    </row>
    <row r="5393" spans="2:7">
      <c r="B5393" s="98"/>
      <c r="C5393" s="98"/>
      <c r="E5393" s="2"/>
      <c r="F5393" s="2"/>
      <c r="G5393" s="2"/>
    </row>
    <row r="5394" spans="2:7">
      <c r="B5394" s="98"/>
      <c r="C5394" s="98"/>
      <c r="E5394" s="2"/>
      <c r="F5394" s="2"/>
      <c r="G5394" s="2"/>
    </row>
    <row r="5395" spans="2:7">
      <c r="B5395" s="98"/>
      <c r="C5395" s="98"/>
      <c r="E5395" s="2"/>
      <c r="F5395" s="2"/>
      <c r="G5395" s="2"/>
    </row>
    <row r="5396" spans="2:7">
      <c r="B5396" s="98"/>
      <c r="C5396" s="98"/>
      <c r="E5396" s="2"/>
      <c r="F5396" s="2"/>
      <c r="G5396" s="2"/>
    </row>
    <row r="5397" spans="2:7">
      <c r="B5397" s="98"/>
      <c r="C5397" s="98"/>
      <c r="E5397" s="2"/>
      <c r="F5397" s="2"/>
      <c r="G5397" s="2"/>
    </row>
    <row r="5398" spans="2:7">
      <c r="B5398" s="98"/>
      <c r="C5398" s="98"/>
      <c r="E5398" s="2"/>
      <c r="F5398" s="2"/>
      <c r="G5398" s="2"/>
    </row>
    <row r="5399" spans="2:7">
      <c r="B5399" s="98"/>
      <c r="C5399" s="98"/>
      <c r="E5399" s="2"/>
      <c r="F5399" s="2"/>
      <c r="G5399" s="2"/>
    </row>
    <row r="5400" spans="2:7">
      <c r="B5400" s="98"/>
      <c r="C5400" s="98"/>
      <c r="E5400" s="2"/>
      <c r="F5400" s="2"/>
      <c r="G5400" s="2"/>
    </row>
    <row r="5401" spans="2:7">
      <c r="B5401" s="98"/>
      <c r="C5401" s="98"/>
      <c r="E5401" s="2"/>
      <c r="F5401" s="2"/>
      <c r="G5401" s="2"/>
    </row>
    <row r="5402" spans="2:7">
      <c r="B5402" s="98"/>
      <c r="C5402" s="98"/>
      <c r="E5402" s="2"/>
      <c r="F5402" s="2"/>
      <c r="G5402" s="2"/>
    </row>
    <row r="5403" spans="2:7">
      <c r="B5403" s="98"/>
      <c r="C5403" s="98"/>
      <c r="E5403" s="2"/>
      <c r="F5403" s="2"/>
      <c r="G5403" s="2"/>
    </row>
    <row r="5404" spans="2:7">
      <c r="B5404" s="98"/>
      <c r="C5404" s="98"/>
      <c r="E5404" s="2"/>
      <c r="F5404" s="2"/>
      <c r="G5404" s="2"/>
    </row>
    <row r="5405" spans="2:7">
      <c r="B5405" s="98"/>
      <c r="C5405" s="98"/>
      <c r="E5405" s="2"/>
      <c r="F5405" s="2"/>
      <c r="G5405" s="2"/>
    </row>
    <row r="5406" spans="2:7">
      <c r="B5406" s="98"/>
      <c r="C5406" s="98"/>
      <c r="E5406" s="2"/>
      <c r="F5406" s="2"/>
      <c r="G5406" s="2"/>
    </row>
    <row r="5407" spans="2:7">
      <c r="B5407" s="98"/>
      <c r="C5407" s="98"/>
      <c r="E5407" s="2"/>
      <c r="F5407" s="2"/>
      <c r="G5407" s="2"/>
    </row>
    <row r="5408" spans="2:7">
      <c r="B5408" s="98"/>
      <c r="C5408" s="98"/>
      <c r="E5408" s="2"/>
      <c r="F5408" s="2"/>
      <c r="G5408" s="2"/>
    </row>
    <row r="5409" spans="2:7">
      <c r="B5409" s="98"/>
      <c r="C5409" s="98"/>
      <c r="E5409" s="2"/>
      <c r="F5409" s="2"/>
      <c r="G5409" s="2"/>
    </row>
    <row r="5410" spans="2:7">
      <c r="B5410" s="98"/>
      <c r="C5410" s="98"/>
      <c r="E5410" s="2"/>
      <c r="F5410" s="2"/>
      <c r="G5410" s="2"/>
    </row>
    <row r="5411" spans="2:7">
      <c r="B5411" s="98"/>
      <c r="C5411" s="98"/>
      <c r="E5411" s="2"/>
      <c r="F5411" s="2"/>
      <c r="G5411" s="2"/>
    </row>
    <row r="5412" spans="2:7">
      <c r="B5412" s="98"/>
      <c r="C5412" s="98"/>
      <c r="E5412" s="2"/>
      <c r="F5412" s="2"/>
      <c r="G5412" s="2"/>
    </row>
    <row r="5413" spans="2:7">
      <c r="B5413" s="98"/>
      <c r="C5413" s="98"/>
      <c r="E5413" s="2"/>
      <c r="F5413" s="2"/>
      <c r="G5413" s="2"/>
    </row>
    <row r="5414" spans="2:7">
      <c r="B5414" s="98"/>
      <c r="C5414" s="98"/>
      <c r="E5414" s="2"/>
      <c r="F5414" s="2"/>
      <c r="G5414" s="2"/>
    </row>
    <row r="5415" spans="2:7">
      <c r="B5415" s="98"/>
      <c r="C5415" s="98"/>
      <c r="E5415" s="2"/>
      <c r="F5415" s="2"/>
      <c r="G5415" s="2"/>
    </row>
    <row r="5416" spans="2:7">
      <c r="B5416" s="98"/>
      <c r="C5416" s="98"/>
      <c r="E5416" s="2"/>
      <c r="F5416" s="2"/>
      <c r="G5416" s="2"/>
    </row>
    <row r="5417" spans="2:7">
      <c r="B5417" s="98"/>
      <c r="C5417" s="98"/>
      <c r="E5417" s="2"/>
      <c r="F5417" s="2"/>
      <c r="G5417" s="2"/>
    </row>
    <row r="5418" spans="2:7">
      <c r="B5418" s="98"/>
      <c r="C5418" s="98"/>
      <c r="E5418" s="2"/>
      <c r="F5418" s="2"/>
      <c r="G5418" s="2"/>
    </row>
    <row r="5419" spans="2:7">
      <c r="B5419" s="98"/>
      <c r="C5419" s="98"/>
      <c r="E5419" s="2"/>
      <c r="F5419" s="2"/>
      <c r="G5419" s="2"/>
    </row>
    <row r="5420" spans="2:7">
      <c r="B5420" s="98"/>
      <c r="C5420" s="98"/>
      <c r="E5420" s="2"/>
      <c r="F5420" s="2"/>
      <c r="G5420" s="2"/>
    </row>
    <row r="5421" spans="2:7">
      <c r="B5421" s="98"/>
      <c r="C5421" s="98"/>
      <c r="E5421" s="2"/>
      <c r="F5421" s="2"/>
      <c r="G5421" s="2"/>
    </row>
    <row r="5422" spans="2:7">
      <c r="B5422" s="98"/>
      <c r="C5422" s="98"/>
      <c r="E5422" s="2"/>
      <c r="F5422" s="2"/>
      <c r="G5422" s="2"/>
    </row>
    <row r="5423" spans="2:7">
      <c r="B5423" s="98"/>
      <c r="C5423" s="98"/>
      <c r="E5423" s="2"/>
      <c r="F5423" s="2"/>
      <c r="G5423" s="2"/>
    </row>
    <row r="5424" spans="2:7">
      <c r="B5424" s="98"/>
      <c r="C5424" s="98"/>
      <c r="E5424" s="2"/>
      <c r="F5424" s="2"/>
      <c r="G5424" s="2"/>
    </row>
    <row r="5425" spans="2:7">
      <c r="B5425" s="98"/>
      <c r="C5425" s="98"/>
      <c r="E5425" s="2"/>
      <c r="F5425" s="2"/>
      <c r="G5425" s="2"/>
    </row>
    <row r="5426" spans="2:7">
      <c r="B5426" s="98"/>
      <c r="C5426" s="98"/>
      <c r="E5426" s="2"/>
      <c r="F5426" s="2"/>
      <c r="G5426" s="2"/>
    </row>
    <row r="5427" spans="2:7">
      <c r="B5427" s="98"/>
      <c r="C5427" s="98"/>
      <c r="E5427" s="2"/>
      <c r="F5427" s="2"/>
      <c r="G5427" s="2"/>
    </row>
    <row r="5428" spans="2:7">
      <c r="B5428" s="98"/>
      <c r="C5428" s="98"/>
      <c r="E5428" s="2"/>
      <c r="F5428" s="2"/>
      <c r="G5428" s="2"/>
    </row>
    <row r="5429" spans="2:7">
      <c r="B5429" s="98"/>
      <c r="C5429" s="98"/>
      <c r="E5429" s="2"/>
      <c r="F5429" s="2"/>
      <c r="G5429" s="2"/>
    </row>
    <row r="5430" spans="2:7">
      <c r="B5430" s="98"/>
      <c r="C5430" s="98"/>
      <c r="E5430" s="2"/>
      <c r="F5430" s="2"/>
      <c r="G5430" s="2"/>
    </row>
    <row r="5431" spans="2:7">
      <c r="B5431" s="98"/>
      <c r="C5431" s="98"/>
      <c r="E5431" s="2"/>
      <c r="F5431" s="2"/>
      <c r="G5431" s="2"/>
    </row>
    <row r="5432" spans="2:7">
      <c r="B5432" s="98"/>
      <c r="C5432" s="98"/>
      <c r="E5432" s="2"/>
      <c r="F5432" s="2"/>
      <c r="G5432" s="2"/>
    </row>
    <row r="5433" spans="2:7">
      <c r="B5433" s="98"/>
      <c r="C5433" s="98"/>
      <c r="E5433" s="2"/>
      <c r="F5433" s="2"/>
      <c r="G5433" s="2"/>
    </row>
    <row r="5434" spans="2:7">
      <c r="B5434" s="98"/>
      <c r="C5434" s="98"/>
      <c r="E5434" s="2"/>
      <c r="F5434" s="2"/>
      <c r="G5434" s="2"/>
    </row>
    <row r="5435" spans="2:7">
      <c r="B5435" s="98"/>
      <c r="C5435" s="98"/>
      <c r="E5435" s="2"/>
      <c r="F5435" s="2"/>
      <c r="G5435" s="2"/>
    </row>
    <row r="5436" spans="2:7">
      <c r="B5436" s="98"/>
      <c r="C5436" s="98"/>
      <c r="E5436" s="2"/>
      <c r="F5436" s="2"/>
      <c r="G5436" s="2"/>
    </row>
    <row r="5437" spans="2:7">
      <c r="B5437" s="98"/>
      <c r="C5437" s="98"/>
      <c r="E5437" s="2"/>
      <c r="F5437" s="2"/>
      <c r="G5437" s="2"/>
    </row>
    <row r="5438" spans="2:7">
      <c r="B5438" s="98"/>
      <c r="C5438" s="98"/>
      <c r="E5438" s="2"/>
      <c r="F5438" s="2"/>
      <c r="G5438" s="2"/>
    </row>
    <row r="5439" spans="2:7">
      <c r="B5439" s="98"/>
      <c r="C5439" s="98"/>
      <c r="E5439" s="2"/>
      <c r="F5439" s="2"/>
      <c r="G5439" s="2"/>
    </row>
    <row r="5440" spans="2:7">
      <c r="B5440" s="98"/>
      <c r="C5440" s="98"/>
      <c r="E5440" s="2"/>
      <c r="F5440" s="2"/>
      <c r="G5440" s="2"/>
    </row>
    <row r="5441" spans="2:7">
      <c r="B5441" s="98"/>
      <c r="C5441" s="98"/>
      <c r="E5441" s="2"/>
      <c r="F5441" s="2"/>
      <c r="G5441" s="2"/>
    </row>
    <row r="5442" spans="2:7">
      <c r="B5442" s="98"/>
      <c r="C5442" s="98"/>
      <c r="E5442" s="2"/>
      <c r="F5442" s="2"/>
      <c r="G5442" s="2"/>
    </row>
    <row r="5443" spans="2:7">
      <c r="B5443" s="98"/>
      <c r="C5443" s="98"/>
      <c r="E5443" s="2"/>
      <c r="F5443" s="2"/>
      <c r="G5443" s="2"/>
    </row>
    <row r="5444" spans="2:7">
      <c r="B5444" s="98"/>
      <c r="C5444" s="98"/>
      <c r="E5444" s="2"/>
      <c r="F5444" s="2"/>
      <c r="G5444" s="2"/>
    </row>
    <row r="5445" spans="2:7">
      <c r="B5445" s="98"/>
      <c r="C5445" s="98"/>
      <c r="E5445" s="2"/>
      <c r="F5445" s="2"/>
      <c r="G5445" s="2"/>
    </row>
    <row r="5446" spans="2:7">
      <c r="B5446" s="98"/>
      <c r="C5446" s="98"/>
      <c r="E5446" s="2"/>
      <c r="F5446" s="2"/>
      <c r="G5446" s="2"/>
    </row>
    <row r="5447" spans="2:7">
      <c r="B5447" s="98"/>
      <c r="C5447" s="98"/>
      <c r="E5447" s="2"/>
      <c r="F5447" s="2"/>
      <c r="G5447" s="2"/>
    </row>
    <row r="5448" spans="2:7">
      <c r="B5448" s="98"/>
      <c r="C5448" s="98"/>
      <c r="E5448" s="2"/>
      <c r="F5448" s="2"/>
      <c r="G5448" s="2"/>
    </row>
    <row r="5449" spans="2:7">
      <c r="B5449" s="98"/>
      <c r="C5449" s="98"/>
      <c r="E5449" s="2"/>
      <c r="F5449" s="2"/>
      <c r="G5449" s="2"/>
    </row>
    <row r="5450" spans="2:7">
      <c r="B5450" s="98"/>
      <c r="C5450" s="98"/>
      <c r="E5450" s="2"/>
      <c r="F5450" s="2"/>
      <c r="G5450" s="2"/>
    </row>
    <row r="5451" spans="2:7">
      <c r="B5451" s="98"/>
      <c r="C5451" s="98"/>
      <c r="E5451" s="2"/>
      <c r="F5451" s="2"/>
      <c r="G5451" s="2"/>
    </row>
    <row r="5452" spans="2:7">
      <c r="B5452" s="98"/>
      <c r="C5452" s="98"/>
      <c r="E5452" s="2"/>
      <c r="F5452" s="2"/>
      <c r="G5452" s="2"/>
    </row>
    <row r="5453" spans="2:7">
      <c r="B5453" s="98"/>
      <c r="C5453" s="98"/>
      <c r="E5453" s="2"/>
      <c r="F5453" s="2"/>
      <c r="G5453" s="2"/>
    </row>
    <row r="5454" spans="2:7">
      <c r="B5454" s="98"/>
      <c r="C5454" s="98"/>
      <c r="E5454" s="2"/>
      <c r="F5454" s="2"/>
      <c r="G5454" s="2"/>
    </row>
    <row r="5455" spans="2:7">
      <c r="B5455" s="98"/>
      <c r="C5455" s="98"/>
      <c r="E5455" s="2"/>
      <c r="F5455" s="2"/>
      <c r="G5455" s="2"/>
    </row>
    <row r="5456" spans="2:7">
      <c r="B5456" s="98"/>
      <c r="C5456" s="98"/>
      <c r="E5456" s="2"/>
      <c r="F5456" s="2"/>
      <c r="G5456" s="2"/>
    </row>
    <row r="5457" spans="2:7">
      <c r="B5457" s="98"/>
      <c r="C5457" s="98"/>
      <c r="E5457" s="2"/>
      <c r="F5457" s="2"/>
      <c r="G5457" s="2"/>
    </row>
    <row r="5458" spans="2:7">
      <c r="B5458" s="98"/>
      <c r="C5458" s="98"/>
      <c r="E5458" s="2"/>
      <c r="F5458" s="2"/>
      <c r="G5458" s="2"/>
    </row>
    <row r="5459" spans="2:7">
      <c r="B5459" s="98"/>
      <c r="C5459" s="98"/>
      <c r="E5459" s="2"/>
      <c r="F5459" s="2"/>
      <c r="G5459" s="2"/>
    </row>
    <row r="5460" spans="2:7">
      <c r="B5460" s="98"/>
      <c r="C5460" s="98"/>
      <c r="E5460" s="2"/>
      <c r="F5460" s="2"/>
      <c r="G5460" s="2"/>
    </row>
    <row r="5461" spans="2:7">
      <c r="B5461" s="98"/>
      <c r="C5461" s="98"/>
      <c r="E5461" s="2"/>
      <c r="F5461" s="2"/>
      <c r="G5461" s="2"/>
    </row>
    <row r="5462" spans="2:7">
      <c r="B5462" s="98"/>
      <c r="C5462" s="98"/>
      <c r="E5462" s="2"/>
      <c r="F5462" s="2"/>
      <c r="G5462" s="2"/>
    </row>
    <row r="5463" spans="2:7">
      <c r="B5463" s="98"/>
      <c r="C5463" s="98"/>
      <c r="E5463" s="2"/>
      <c r="F5463" s="2"/>
      <c r="G5463" s="2"/>
    </row>
    <row r="5464" spans="2:7">
      <c r="B5464" s="98"/>
      <c r="C5464" s="98"/>
      <c r="E5464" s="2"/>
      <c r="F5464" s="2"/>
      <c r="G5464" s="2"/>
    </row>
    <row r="5465" spans="2:7">
      <c r="B5465" s="98"/>
      <c r="C5465" s="98"/>
      <c r="E5465" s="2"/>
      <c r="F5465" s="2"/>
      <c r="G5465" s="2"/>
    </row>
    <row r="5466" spans="2:7">
      <c r="B5466" s="98"/>
      <c r="C5466" s="98"/>
      <c r="E5466" s="2"/>
      <c r="F5466" s="2"/>
      <c r="G5466" s="2"/>
    </row>
    <row r="5467" spans="2:7">
      <c r="B5467" s="98"/>
      <c r="C5467" s="98"/>
      <c r="E5467" s="2"/>
      <c r="F5467" s="2"/>
      <c r="G5467" s="2"/>
    </row>
    <row r="5468" spans="2:7">
      <c r="B5468" s="98"/>
      <c r="C5468" s="98"/>
      <c r="E5468" s="2"/>
      <c r="F5468" s="2"/>
      <c r="G5468" s="2"/>
    </row>
    <row r="5469" spans="2:7">
      <c r="B5469" s="98"/>
      <c r="C5469" s="98"/>
      <c r="E5469" s="2"/>
      <c r="F5469" s="2"/>
      <c r="G5469" s="2"/>
    </row>
    <row r="5470" spans="2:7">
      <c r="B5470" s="98"/>
      <c r="C5470" s="98"/>
      <c r="E5470" s="2"/>
      <c r="F5470" s="2"/>
      <c r="G5470" s="2"/>
    </row>
    <row r="5471" spans="2:7">
      <c r="B5471" s="98"/>
      <c r="C5471" s="98"/>
      <c r="E5471" s="2"/>
      <c r="F5471" s="2"/>
      <c r="G5471" s="2"/>
    </row>
    <row r="5472" spans="2:7">
      <c r="B5472" s="98"/>
      <c r="C5472" s="98"/>
      <c r="E5472" s="2"/>
      <c r="F5472" s="2"/>
      <c r="G5472" s="2"/>
    </row>
    <row r="5473" spans="2:7">
      <c r="B5473" s="98"/>
      <c r="C5473" s="98"/>
      <c r="E5473" s="2"/>
      <c r="F5473" s="2"/>
      <c r="G5473" s="2"/>
    </row>
    <row r="5474" spans="2:7">
      <c r="B5474" s="98"/>
      <c r="C5474" s="98"/>
      <c r="E5474" s="2"/>
      <c r="F5474" s="2"/>
      <c r="G5474" s="2"/>
    </row>
    <row r="5475" spans="2:7">
      <c r="B5475" s="98"/>
      <c r="C5475" s="98"/>
      <c r="E5475" s="2"/>
      <c r="F5475" s="2"/>
      <c r="G5475" s="2"/>
    </row>
    <row r="5476" spans="2:7">
      <c r="B5476" s="98"/>
      <c r="C5476" s="98"/>
      <c r="E5476" s="2"/>
      <c r="F5476" s="2"/>
      <c r="G5476" s="2"/>
    </row>
    <row r="5477" spans="2:7">
      <c r="B5477" s="98"/>
      <c r="C5477" s="98"/>
      <c r="E5477" s="2"/>
      <c r="F5477" s="2"/>
      <c r="G5477" s="2"/>
    </row>
    <row r="5478" spans="2:7">
      <c r="B5478" s="98"/>
      <c r="C5478" s="98"/>
      <c r="E5478" s="2"/>
      <c r="F5478" s="2"/>
      <c r="G5478" s="2"/>
    </row>
    <row r="5479" spans="2:7">
      <c r="B5479" s="98"/>
      <c r="C5479" s="98"/>
      <c r="E5479" s="2"/>
      <c r="F5479" s="2"/>
      <c r="G5479" s="2"/>
    </row>
    <row r="5480" spans="2:7">
      <c r="B5480" s="98"/>
      <c r="C5480" s="98"/>
      <c r="E5480" s="2"/>
      <c r="F5480" s="2"/>
      <c r="G5480" s="2"/>
    </row>
    <row r="5481" spans="2:7">
      <c r="B5481" s="98"/>
      <c r="C5481" s="98"/>
      <c r="E5481" s="2"/>
      <c r="F5481" s="2"/>
      <c r="G5481" s="2"/>
    </row>
    <row r="5482" spans="2:7">
      <c r="B5482" s="98"/>
      <c r="C5482" s="98"/>
      <c r="E5482" s="2"/>
      <c r="F5482" s="2"/>
      <c r="G5482" s="2"/>
    </row>
    <row r="5483" spans="2:7">
      <c r="B5483" s="98"/>
      <c r="C5483" s="98"/>
      <c r="E5483" s="2"/>
      <c r="F5483" s="2"/>
      <c r="G5483" s="2"/>
    </row>
    <row r="5484" spans="2:7">
      <c r="B5484" s="98"/>
      <c r="C5484" s="98"/>
      <c r="E5484" s="2"/>
      <c r="F5484" s="2"/>
      <c r="G5484" s="2"/>
    </row>
    <row r="5485" spans="2:7">
      <c r="B5485" s="98"/>
      <c r="C5485" s="98"/>
      <c r="E5485" s="2"/>
      <c r="F5485" s="2"/>
      <c r="G5485" s="2"/>
    </row>
    <row r="5486" spans="2:7">
      <c r="B5486" s="98"/>
      <c r="C5486" s="98"/>
      <c r="E5486" s="2"/>
      <c r="F5486" s="2"/>
      <c r="G5486" s="2"/>
    </row>
    <row r="5487" spans="2:7">
      <c r="B5487" s="98"/>
      <c r="C5487" s="98"/>
      <c r="E5487" s="2"/>
      <c r="F5487" s="2"/>
      <c r="G5487" s="2"/>
    </row>
    <row r="5488" spans="2:7">
      <c r="B5488" s="98"/>
      <c r="C5488" s="98"/>
      <c r="E5488" s="2"/>
      <c r="F5488" s="2"/>
      <c r="G5488" s="2"/>
    </row>
    <row r="5489" spans="2:7">
      <c r="B5489" s="98"/>
      <c r="C5489" s="98"/>
      <c r="E5489" s="2"/>
      <c r="F5489" s="2"/>
      <c r="G5489" s="2"/>
    </row>
    <row r="5490" spans="2:7">
      <c r="B5490" s="98"/>
      <c r="C5490" s="98"/>
      <c r="E5490" s="2"/>
      <c r="F5490" s="2"/>
      <c r="G5490" s="2"/>
    </row>
    <row r="5491" spans="2:7">
      <c r="B5491" s="98"/>
      <c r="C5491" s="98"/>
      <c r="E5491" s="2"/>
      <c r="F5491" s="2"/>
      <c r="G5491" s="2"/>
    </row>
    <row r="5492" spans="2:7">
      <c r="B5492" s="98"/>
      <c r="C5492" s="98"/>
      <c r="E5492" s="2"/>
      <c r="F5492" s="2"/>
      <c r="G5492" s="2"/>
    </row>
    <row r="5493" spans="2:7">
      <c r="B5493" s="98"/>
      <c r="C5493" s="98"/>
      <c r="E5493" s="2"/>
      <c r="F5493" s="2"/>
      <c r="G5493" s="2"/>
    </row>
    <row r="5494" spans="2:7">
      <c r="B5494" s="98"/>
      <c r="C5494" s="98"/>
      <c r="E5494" s="2"/>
      <c r="F5494" s="2"/>
      <c r="G5494" s="2"/>
    </row>
    <row r="5495" spans="2:7">
      <c r="B5495" s="98"/>
      <c r="C5495" s="98"/>
      <c r="E5495" s="2"/>
      <c r="F5495" s="2"/>
      <c r="G5495" s="2"/>
    </row>
    <row r="5496" spans="2:7">
      <c r="B5496" s="98"/>
      <c r="C5496" s="98"/>
      <c r="E5496" s="2"/>
      <c r="F5496" s="2"/>
      <c r="G5496" s="2"/>
    </row>
    <row r="5497" spans="2:7">
      <c r="B5497" s="98"/>
      <c r="C5497" s="98"/>
      <c r="E5497" s="2"/>
      <c r="F5497" s="2"/>
      <c r="G5497" s="2"/>
    </row>
    <row r="5498" spans="2:7">
      <c r="B5498" s="98"/>
      <c r="C5498" s="98"/>
      <c r="E5498" s="2"/>
      <c r="F5498" s="2"/>
      <c r="G5498" s="2"/>
    </row>
    <row r="5499" spans="2:7">
      <c r="B5499" s="98"/>
      <c r="C5499" s="98"/>
      <c r="E5499" s="2"/>
      <c r="F5499" s="2"/>
      <c r="G5499" s="2"/>
    </row>
    <row r="5500" spans="2:7">
      <c r="B5500" s="98"/>
      <c r="C5500" s="98"/>
      <c r="E5500" s="2"/>
      <c r="F5500" s="2"/>
      <c r="G5500" s="2"/>
    </row>
    <row r="5501" spans="2:7">
      <c r="B5501" s="98"/>
      <c r="C5501" s="98"/>
      <c r="E5501" s="2"/>
      <c r="F5501" s="2"/>
      <c r="G5501" s="2"/>
    </row>
    <row r="5502" spans="2:7">
      <c r="B5502" s="98"/>
      <c r="C5502" s="98"/>
      <c r="E5502" s="2"/>
      <c r="F5502" s="2"/>
      <c r="G5502" s="2"/>
    </row>
    <row r="5503" spans="2:7">
      <c r="B5503" s="98"/>
      <c r="C5503" s="98"/>
      <c r="E5503" s="2"/>
      <c r="F5503" s="2"/>
      <c r="G5503" s="2"/>
    </row>
    <row r="5504" spans="2:7">
      <c r="B5504" s="98"/>
      <c r="C5504" s="98"/>
      <c r="E5504" s="2"/>
      <c r="F5504" s="2"/>
      <c r="G5504" s="2"/>
    </row>
    <row r="5505" spans="2:7">
      <c r="B5505" s="98"/>
      <c r="C5505" s="98"/>
      <c r="E5505" s="2"/>
      <c r="F5505" s="2"/>
      <c r="G5505" s="2"/>
    </row>
    <row r="5506" spans="2:7">
      <c r="B5506" s="98"/>
      <c r="C5506" s="98"/>
      <c r="E5506" s="2"/>
      <c r="F5506" s="2"/>
      <c r="G5506" s="2"/>
    </row>
    <row r="5507" spans="2:7">
      <c r="B5507" s="98"/>
      <c r="C5507" s="98"/>
      <c r="E5507" s="2"/>
      <c r="F5507" s="2"/>
      <c r="G5507" s="2"/>
    </row>
    <row r="5508" spans="2:7">
      <c r="B5508" s="98"/>
      <c r="C5508" s="98"/>
      <c r="E5508" s="2"/>
      <c r="F5508" s="2"/>
      <c r="G5508" s="2"/>
    </row>
    <row r="5509" spans="2:7">
      <c r="B5509" s="98"/>
      <c r="C5509" s="98"/>
      <c r="E5509" s="2"/>
      <c r="F5509" s="2"/>
      <c r="G5509" s="2"/>
    </row>
    <row r="5510" spans="2:7">
      <c r="B5510" s="98"/>
      <c r="C5510" s="98"/>
      <c r="E5510" s="2"/>
      <c r="F5510" s="2"/>
      <c r="G5510" s="2"/>
    </row>
    <row r="5511" spans="2:7">
      <c r="B5511" s="98"/>
      <c r="C5511" s="98"/>
      <c r="E5511" s="2"/>
      <c r="F5511" s="2"/>
      <c r="G5511" s="2"/>
    </row>
    <row r="5512" spans="2:7">
      <c r="B5512" s="98"/>
      <c r="C5512" s="98"/>
      <c r="E5512" s="2"/>
      <c r="F5512" s="2"/>
      <c r="G5512" s="2"/>
    </row>
    <row r="5513" spans="2:7">
      <c r="B5513" s="98"/>
      <c r="C5513" s="98"/>
      <c r="E5513" s="2"/>
      <c r="F5513" s="2"/>
      <c r="G5513" s="2"/>
    </row>
    <row r="5514" spans="2:7">
      <c r="B5514" s="98"/>
      <c r="C5514" s="98"/>
      <c r="E5514" s="2"/>
      <c r="F5514" s="2"/>
      <c r="G5514" s="2"/>
    </row>
    <row r="5515" spans="2:7">
      <c r="B5515" s="98"/>
      <c r="C5515" s="98"/>
      <c r="E5515" s="2"/>
      <c r="F5515" s="2"/>
      <c r="G5515" s="2"/>
    </row>
    <row r="5516" spans="2:7">
      <c r="B5516" s="98"/>
      <c r="C5516" s="98"/>
      <c r="E5516" s="2"/>
      <c r="F5516" s="2"/>
      <c r="G5516" s="2"/>
    </row>
    <row r="5517" spans="2:7">
      <c r="B5517" s="98"/>
      <c r="C5517" s="98"/>
      <c r="E5517" s="2"/>
      <c r="F5517" s="2"/>
      <c r="G5517" s="2"/>
    </row>
    <row r="5518" spans="2:7">
      <c r="B5518" s="98"/>
      <c r="C5518" s="98"/>
      <c r="E5518" s="2"/>
      <c r="F5518" s="2"/>
      <c r="G5518" s="2"/>
    </row>
    <row r="5519" spans="2:7">
      <c r="B5519" s="98"/>
      <c r="C5519" s="98"/>
      <c r="E5519" s="2"/>
      <c r="F5519" s="2"/>
      <c r="G5519" s="2"/>
    </row>
    <row r="5520" spans="2:7">
      <c r="B5520" s="98"/>
      <c r="C5520" s="98"/>
      <c r="E5520" s="2"/>
      <c r="F5520" s="2"/>
      <c r="G5520" s="2"/>
    </row>
    <row r="5521" spans="2:7">
      <c r="B5521" s="98"/>
      <c r="C5521" s="98"/>
      <c r="E5521" s="2"/>
      <c r="F5521" s="2"/>
      <c r="G5521" s="2"/>
    </row>
    <row r="5522" spans="2:7">
      <c r="B5522" s="98"/>
      <c r="C5522" s="98"/>
      <c r="E5522" s="2"/>
      <c r="F5522" s="2"/>
      <c r="G5522" s="2"/>
    </row>
    <row r="5523" spans="2:7">
      <c r="B5523" s="98"/>
      <c r="C5523" s="98"/>
      <c r="E5523" s="2"/>
      <c r="F5523" s="2"/>
      <c r="G5523" s="2"/>
    </row>
    <row r="5524" spans="2:7">
      <c r="B5524" s="98"/>
      <c r="C5524" s="98"/>
      <c r="E5524" s="2"/>
      <c r="F5524" s="2"/>
      <c r="G5524" s="2"/>
    </row>
    <row r="5525" spans="2:7">
      <c r="B5525" s="98"/>
      <c r="C5525" s="98"/>
      <c r="E5525" s="2"/>
      <c r="F5525" s="2"/>
      <c r="G5525" s="2"/>
    </row>
    <row r="5526" spans="2:7">
      <c r="B5526" s="98"/>
      <c r="C5526" s="98"/>
      <c r="E5526" s="2"/>
      <c r="F5526" s="2"/>
      <c r="G5526" s="2"/>
    </row>
    <row r="5527" spans="2:7">
      <c r="B5527" s="98"/>
      <c r="C5527" s="98"/>
      <c r="E5527" s="2"/>
      <c r="F5527" s="2"/>
      <c r="G5527" s="2"/>
    </row>
    <row r="5528" spans="2:7">
      <c r="B5528" s="98"/>
      <c r="C5528" s="98"/>
      <c r="E5528" s="2"/>
      <c r="F5528" s="2"/>
      <c r="G5528" s="2"/>
    </row>
    <row r="5529" spans="2:7">
      <c r="B5529" s="98"/>
      <c r="C5529" s="98"/>
      <c r="E5529" s="2"/>
      <c r="F5529" s="2"/>
      <c r="G5529" s="2"/>
    </row>
    <row r="5530" spans="2:7">
      <c r="B5530" s="98"/>
      <c r="C5530" s="98"/>
      <c r="E5530" s="2"/>
      <c r="F5530" s="2"/>
      <c r="G5530" s="2"/>
    </row>
    <row r="5531" spans="2:7">
      <c r="B5531" s="98"/>
      <c r="C5531" s="98"/>
      <c r="E5531" s="2"/>
      <c r="F5531" s="2"/>
      <c r="G5531" s="2"/>
    </row>
    <row r="5532" spans="2:7">
      <c r="B5532" s="98"/>
      <c r="C5532" s="98"/>
      <c r="E5532" s="2"/>
      <c r="F5532" s="2"/>
      <c r="G5532" s="2"/>
    </row>
    <row r="5533" spans="2:7">
      <c r="B5533" s="98"/>
      <c r="C5533" s="98"/>
      <c r="E5533" s="2"/>
      <c r="F5533" s="2"/>
      <c r="G5533" s="2"/>
    </row>
    <row r="5534" spans="2:7">
      <c r="B5534" s="98"/>
      <c r="C5534" s="98"/>
      <c r="E5534" s="2"/>
      <c r="F5534" s="2"/>
      <c r="G5534" s="2"/>
    </row>
    <row r="5535" spans="2:7">
      <c r="B5535" s="98"/>
      <c r="C5535" s="98"/>
      <c r="E5535" s="2"/>
      <c r="F5535" s="2"/>
      <c r="G5535" s="2"/>
    </row>
    <row r="5536" spans="2:7">
      <c r="B5536" s="98"/>
      <c r="C5536" s="98"/>
      <c r="E5536" s="2"/>
      <c r="F5536" s="2"/>
      <c r="G5536" s="2"/>
    </row>
    <row r="5537" spans="2:7">
      <c r="B5537" s="98"/>
      <c r="C5537" s="98"/>
      <c r="E5537" s="2"/>
      <c r="F5537" s="2"/>
      <c r="G5537" s="2"/>
    </row>
    <row r="5538" spans="2:7">
      <c r="B5538" s="98"/>
      <c r="C5538" s="98"/>
      <c r="E5538" s="2"/>
      <c r="F5538" s="2"/>
      <c r="G5538" s="2"/>
    </row>
    <row r="5539" spans="2:7">
      <c r="B5539" s="98"/>
      <c r="C5539" s="98"/>
      <c r="E5539" s="2"/>
      <c r="F5539" s="2"/>
      <c r="G5539" s="2"/>
    </row>
    <row r="5540" spans="2:7">
      <c r="B5540" s="98"/>
      <c r="C5540" s="98"/>
      <c r="E5540" s="2"/>
      <c r="F5540" s="2"/>
      <c r="G5540" s="2"/>
    </row>
    <row r="5541" spans="2:7">
      <c r="B5541" s="98"/>
      <c r="C5541" s="98"/>
      <c r="E5541" s="2"/>
      <c r="F5541" s="2"/>
      <c r="G5541" s="2"/>
    </row>
    <row r="5542" spans="2:7">
      <c r="B5542" s="98"/>
      <c r="C5542" s="98"/>
      <c r="E5542" s="2"/>
      <c r="F5542" s="2"/>
      <c r="G5542" s="2"/>
    </row>
    <row r="5543" spans="2:7">
      <c r="B5543" s="98"/>
      <c r="C5543" s="98"/>
      <c r="E5543" s="2"/>
      <c r="F5543" s="2"/>
      <c r="G5543" s="2"/>
    </row>
    <row r="5544" spans="2:7">
      <c r="B5544" s="98"/>
      <c r="C5544" s="98"/>
      <c r="E5544" s="2"/>
      <c r="F5544" s="2"/>
      <c r="G5544" s="2"/>
    </row>
    <row r="5545" spans="2:7">
      <c r="B5545" s="98"/>
      <c r="C5545" s="98"/>
      <c r="E5545" s="2"/>
      <c r="F5545" s="2"/>
      <c r="G5545" s="2"/>
    </row>
    <row r="5546" spans="2:7">
      <c r="B5546" s="98"/>
      <c r="C5546" s="98"/>
      <c r="E5546" s="2"/>
      <c r="F5546" s="2"/>
      <c r="G5546" s="2"/>
    </row>
    <row r="5547" spans="2:7">
      <c r="B5547" s="98"/>
      <c r="C5547" s="98"/>
      <c r="E5547" s="2"/>
      <c r="F5547" s="2"/>
      <c r="G5547" s="2"/>
    </row>
    <row r="5548" spans="2:7">
      <c r="B5548" s="98"/>
      <c r="C5548" s="98"/>
      <c r="E5548" s="2"/>
      <c r="F5548" s="2"/>
      <c r="G5548" s="2"/>
    </row>
    <row r="5549" spans="2:7">
      <c r="B5549" s="98"/>
      <c r="C5549" s="98"/>
      <c r="E5549" s="2"/>
      <c r="F5549" s="2"/>
      <c r="G5549" s="2"/>
    </row>
    <row r="5550" spans="2:7">
      <c r="B5550" s="98"/>
      <c r="C5550" s="98"/>
      <c r="E5550" s="2"/>
      <c r="F5550" s="2"/>
      <c r="G5550" s="2"/>
    </row>
    <row r="5551" spans="2:7">
      <c r="B5551" s="98"/>
      <c r="C5551" s="98"/>
      <c r="E5551" s="2"/>
      <c r="F5551" s="2"/>
      <c r="G5551" s="2"/>
    </row>
    <row r="5552" spans="2:7">
      <c r="B5552" s="98"/>
      <c r="C5552" s="98"/>
      <c r="E5552" s="2"/>
      <c r="F5552" s="2"/>
      <c r="G5552" s="2"/>
    </row>
    <row r="5553" spans="2:7">
      <c r="B5553" s="98"/>
      <c r="C5553" s="98"/>
      <c r="E5553" s="2"/>
      <c r="F5553" s="2"/>
      <c r="G5553" s="2"/>
    </row>
    <row r="5554" spans="2:7">
      <c r="B5554" s="98"/>
      <c r="C5554" s="98"/>
      <c r="E5554" s="2"/>
      <c r="F5554" s="2"/>
      <c r="G5554" s="2"/>
    </row>
    <row r="5555" spans="2:7">
      <c r="B5555" s="98"/>
      <c r="C5555" s="98"/>
      <c r="E5555" s="2"/>
      <c r="F5555" s="2"/>
      <c r="G5555" s="2"/>
    </row>
    <row r="5556" spans="2:7">
      <c r="B5556" s="98"/>
      <c r="C5556" s="98"/>
      <c r="E5556" s="2"/>
      <c r="F5556" s="2"/>
      <c r="G5556" s="2"/>
    </row>
    <row r="5557" spans="2:7">
      <c r="B5557" s="98"/>
      <c r="C5557" s="98"/>
      <c r="E5557" s="2"/>
      <c r="F5557" s="2"/>
      <c r="G5557" s="2"/>
    </row>
    <row r="5558" spans="2:7">
      <c r="B5558" s="98"/>
      <c r="C5558" s="98"/>
      <c r="E5558" s="2"/>
      <c r="F5558" s="2"/>
      <c r="G5558" s="2"/>
    </row>
    <row r="5559" spans="2:7">
      <c r="B5559" s="98"/>
      <c r="C5559" s="98"/>
      <c r="E5559" s="2"/>
      <c r="F5559" s="2"/>
      <c r="G5559" s="2"/>
    </row>
    <row r="5560" spans="2:7">
      <c r="B5560" s="98"/>
      <c r="C5560" s="98"/>
      <c r="E5560" s="2"/>
      <c r="F5560" s="2"/>
      <c r="G5560" s="2"/>
    </row>
    <row r="5561" spans="2:7">
      <c r="B5561" s="98"/>
      <c r="C5561" s="98"/>
      <c r="E5561" s="2"/>
      <c r="F5561" s="2"/>
      <c r="G5561" s="2"/>
    </row>
    <row r="5562" spans="2:7">
      <c r="B5562" s="98"/>
      <c r="C5562" s="98"/>
      <c r="E5562" s="2"/>
      <c r="F5562" s="2"/>
      <c r="G5562" s="2"/>
    </row>
    <row r="5563" spans="2:7">
      <c r="B5563" s="98"/>
      <c r="C5563" s="98"/>
      <c r="E5563" s="2"/>
      <c r="F5563" s="2"/>
      <c r="G5563" s="2"/>
    </row>
    <row r="5564" spans="2:7">
      <c r="B5564" s="98"/>
      <c r="C5564" s="98"/>
      <c r="E5564" s="2"/>
      <c r="F5564" s="2"/>
      <c r="G5564" s="2"/>
    </row>
    <row r="5565" spans="2:7">
      <c r="B5565" s="98"/>
      <c r="C5565" s="98"/>
      <c r="E5565" s="2"/>
      <c r="F5565" s="2"/>
      <c r="G5565" s="2"/>
    </row>
    <row r="5566" spans="2:7">
      <c r="B5566" s="98"/>
      <c r="C5566" s="98"/>
      <c r="E5566" s="2"/>
      <c r="F5566" s="2"/>
      <c r="G5566" s="2"/>
    </row>
    <row r="5567" spans="2:7">
      <c r="B5567" s="98"/>
      <c r="C5567" s="98"/>
      <c r="E5567" s="2"/>
      <c r="F5567" s="2"/>
      <c r="G5567" s="2"/>
    </row>
    <row r="5568" spans="2:7">
      <c r="B5568" s="98"/>
      <c r="C5568" s="98"/>
      <c r="E5568" s="2"/>
      <c r="F5568" s="2"/>
      <c r="G5568" s="2"/>
    </row>
    <row r="5569" spans="2:7">
      <c r="B5569" s="98"/>
      <c r="C5569" s="98"/>
      <c r="E5569" s="2"/>
      <c r="F5569" s="2"/>
      <c r="G5569" s="2"/>
    </row>
    <row r="5570" spans="2:7">
      <c r="B5570" s="98"/>
      <c r="C5570" s="98"/>
      <c r="E5570" s="2"/>
      <c r="F5570" s="2"/>
      <c r="G5570" s="2"/>
    </row>
    <row r="5571" spans="2:7">
      <c r="B5571" s="98"/>
      <c r="C5571" s="98"/>
      <c r="E5571" s="2"/>
      <c r="F5571" s="2"/>
      <c r="G5571" s="2"/>
    </row>
    <row r="5572" spans="2:7">
      <c r="B5572" s="98"/>
      <c r="C5572" s="98"/>
      <c r="E5572" s="2"/>
      <c r="F5572" s="2"/>
      <c r="G5572" s="2"/>
    </row>
    <row r="5573" spans="2:7">
      <c r="B5573" s="98"/>
      <c r="C5573" s="98"/>
      <c r="E5573" s="2"/>
      <c r="F5573" s="2"/>
      <c r="G5573" s="2"/>
    </row>
    <row r="5574" spans="2:7">
      <c r="B5574" s="98"/>
      <c r="C5574" s="98"/>
      <c r="E5574" s="2"/>
      <c r="F5574" s="2"/>
      <c r="G5574" s="2"/>
    </row>
    <row r="5575" spans="2:7">
      <c r="B5575" s="98"/>
      <c r="C5575" s="98"/>
      <c r="E5575" s="2"/>
      <c r="F5575" s="2"/>
      <c r="G5575" s="2"/>
    </row>
    <row r="5576" spans="2:7">
      <c r="B5576" s="98"/>
      <c r="C5576" s="98"/>
      <c r="E5576" s="2"/>
      <c r="F5576" s="2"/>
      <c r="G5576" s="2"/>
    </row>
    <row r="5577" spans="2:7">
      <c r="B5577" s="98"/>
      <c r="C5577" s="98"/>
      <c r="E5577" s="2"/>
      <c r="F5577" s="2"/>
      <c r="G5577" s="2"/>
    </row>
    <row r="5578" spans="2:7">
      <c r="B5578" s="98"/>
      <c r="C5578" s="98"/>
      <c r="E5578" s="2"/>
      <c r="F5578" s="2"/>
      <c r="G5578" s="2"/>
    </row>
    <row r="5579" spans="2:7">
      <c r="B5579" s="98"/>
      <c r="C5579" s="98"/>
      <c r="E5579" s="2"/>
      <c r="F5579" s="2"/>
      <c r="G5579" s="2"/>
    </row>
    <row r="5580" spans="2:7">
      <c r="B5580" s="98"/>
      <c r="C5580" s="98"/>
      <c r="E5580" s="2"/>
      <c r="F5580" s="2"/>
      <c r="G5580" s="2"/>
    </row>
    <row r="5581" spans="2:7">
      <c r="B5581" s="98"/>
      <c r="C5581" s="98"/>
      <c r="E5581" s="2"/>
      <c r="F5581" s="2"/>
      <c r="G5581" s="2"/>
    </row>
    <row r="5582" spans="2:7">
      <c r="B5582" s="98"/>
      <c r="C5582" s="98"/>
      <c r="E5582" s="2"/>
      <c r="F5582" s="2"/>
      <c r="G5582" s="2"/>
    </row>
    <row r="5583" spans="2:7">
      <c r="B5583" s="98"/>
      <c r="C5583" s="98"/>
      <c r="E5583" s="2"/>
      <c r="F5583" s="2"/>
      <c r="G5583" s="2"/>
    </row>
    <row r="5584" spans="2:7">
      <c r="B5584" s="98"/>
      <c r="C5584" s="98"/>
      <c r="E5584" s="2"/>
      <c r="F5584" s="2"/>
      <c r="G5584" s="2"/>
    </row>
    <row r="5585" spans="2:7">
      <c r="B5585" s="98"/>
      <c r="C5585" s="98"/>
      <c r="E5585" s="2"/>
      <c r="F5585" s="2"/>
      <c r="G5585" s="2"/>
    </row>
    <row r="5586" spans="2:7">
      <c r="B5586" s="98"/>
      <c r="C5586" s="98"/>
      <c r="E5586" s="2"/>
      <c r="F5586" s="2"/>
      <c r="G5586" s="2"/>
    </row>
    <row r="5587" spans="2:7">
      <c r="B5587" s="98"/>
      <c r="C5587" s="98"/>
      <c r="E5587" s="2"/>
      <c r="F5587" s="2"/>
      <c r="G5587" s="2"/>
    </row>
    <row r="5588" spans="2:7">
      <c r="B5588" s="98"/>
      <c r="C5588" s="98"/>
      <c r="E5588" s="2"/>
      <c r="F5588" s="2"/>
      <c r="G5588" s="2"/>
    </row>
    <row r="5589" spans="2:7">
      <c r="B5589" s="98"/>
      <c r="C5589" s="98"/>
      <c r="E5589" s="2"/>
      <c r="F5589" s="2"/>
      <c r="G5589" s="2"/>
    </row>
    <row r="5590" spans="2:7">
      <c r="B5590" s="98"/>
      <c r="C5590" s="98"/>
      <c r="E5590" s="2"/>
      <c r="F5590" s="2"/>
      <c r="G5590" s="2"/>
    </row>
    <row r="5591" spans="2:7">
      <c r="B5591" s="98"/>
      <c r="C5591" s="98"/>
      <c r="E5591" s="2"/>
      <c r="F5591" s="2"/>
      <c r="G5591" s="2"/>
    </row>
    <row r="5592" spans="2:7">
      <c r="B5592" s="98"/>
      <c r="C5592" s="98"/>
      <c r="E5592" s="2"/>
      <c r="F5592" s="2"/>
      <c r="G5592" s="2"/>
    </row>
    <row r="5593" spans="2:7">
      <c r="B5593" s="98"/>
      <c r="C5593" s="98"/>
      <c r="E5593" s="2"/>
      <c r="F5593" s="2"/>
      <c r="G5593" s="2"/>
    </row>
    <row r="5594" spans="2:7">
      <c r="B5594" s="98"/>
      <c r="C5594" s="98"/>
      <c r="E5594" s="2"/>
      <c r="F5594" s="2"/>
      <c r="G5594" s="2"/>
    </row>
    <row r="5595" spans="2:7">
      <c r="B5595" s="98"/>
      <c r="C5595" s="98"/>
      <c r="E5595" s="2"/>
      <c r="F5595" s="2"/>
      <c r="G5595" s="2"/>
    </row>
    <row r="5596" spans="2:7">
      <c r="B5596" s="98"/>
      <c r="C5596" s="98"/>
      <c r="E5596" s="2"/>
      <c r="F5596" s="2"/>
      <c r="G5596" s="2"/>
    </row>
    <row r="5597" spans="2:7">
      <c r="B5597" s="98"/>
      <c r="C5597" s="98"/>
      <c r="E5597" s="2"/>
      <c r="F5597" s="2"/>
      <c r="G5597" s="2"/>
    </row>
    <row r="5598" spans="2:7">
      <c r="B5598" s="98"/>
      <c r="C5598" s="98"/>
      <c r="E5598" s="2"/>
      <c r="F5598" s="2"/>
      <c r="G5598" s="2"/>
    </row>
    <row r="5599" spans="2:7">
      <c r="B5599" s="98"/>
      <c r="C5599" s="98"/>
      <c r="E5599" s="2"/>
      <c r="F5599" s="2"/>
      <c r="G5599" s="2"/>
    </row>
    <row r="5600" spans="2:7">
      <c r="B5600" s="98"/>
      <c r="C5600" s="98"/>
      <c r="E5600" s="2"/>
      <c r="F5600" s="2"/>
      <c r="G5600" s="2"/>
    </row>
    <row r="5601" spans="2:7">
      <c r="B5601" s="98"/>
      <c r="C5601" s="98"/>
      <c r="E5601" s="2"/>
      <c r="F5601" s="2"/>
      <c r="G5601" s="2"/>
    </row>
    <row r="5602" spans="2:7">
      <c r="B5602" s="98"/>
      <c r="C5602" s="98"/>
      <c r="E5602" s="2"/>
      <c r="F5602" s="2"/>
      <c r="G5602" s="2"/>
    </row>
    <row r="5603" spans="2:7">
      <c r="B5603" s="98"/>
      <c r="C5603" s="98"/>
      <c r="E5603" s="2"/>
      <c r="F5603" s="2"/>
      <c r="G5603" s="2"/>
    </row>
    <row r="5604" spans="2:7">
      <c r="B5604" s="98"/>
      <c r="C5604" s="98"/>
      <c r="E5604" s="2"/>
      <c r="F5604" s="2"/>
      <c r="G5604" s="2"/>
    </row>
    <row r="5605" spans="2:7">
      <c r="B5605" s="98"/>
      <c r="C5605" s="98"/>
      <c r="E5605" s="2"/>
      <c r="F5605" s="2"/>
      <c r="G5605" s="2"/>
    </row>
    <row r="5606" spans="2:7">
      <c r="B5606" s="98"/>
      <c r="C5606" s="98"/>
      <c r="E5606" s="2"/>
      <c r="F5606" s="2"/>
      <c r="G5606" s="2"/>
    </row>
    <row r="5607" spans="2:7">
      <c r="B5607" s="98"/>
      <c r="C5607" s="98"/>
      <c r="E5607" s="2"/>
      <c r="F5607" s="2"/>
      <c r="G5607" s="2"/>
    </row>
    <row r="5608" spans="2:7">
      <c r="B5608" s="98"/>
      <c r="C5608" s="98"/>
      <c r="E5608" s="2"/>
      <c r="F5608" s="2"/>
      <c r="G5608" s="2"/>
    </row>
    <row r="5609" spans="2:7">
      <c r="B5609" s="98"/>
      <c r="C5609" s="98"/>
      <c r="E5609" s="2"/>
      <c r="F5609" s="2"/>
      <c r="G5609" s="2"/>
    </row>
    <row r="5610" spans="2:7">
      <c r="B5610" s="98"/>
      <c r="C5610" s="98"/>
      <c r="E5610" s="2"/>
      <c r="F5610" s="2"/>
      <c r="G5610" s="2"/>
    </row>
    <row r="5611" spans="2:7">
      <c r="B5611" s="98"/>
      <c r="C5611" s="98"/>
      <c r="E5611" s="2"/>
      <c r="F5611" s="2"/>
      <c r="G5611" s="2"/>
    </row>
    <row r="5612" spans="2:7">
      <c r="B5612" s="98"/>
      <c r="C5612" s="98"/>
      <c r="E5612" s="2"/>
      <c r="F5612" s="2"/>
      <c r="G5612" s="2"/>
    </row>
    <row r="5613" spans="2:7">
      <c r="B5613" s="98"/>
      <c r="C5613" s="98"/>
      <c r="E5613" s="2"/>
      <c r="F5613" s="2"/>
      <c r="G5613" s="2"/>
    </row>
    <row r="5614" spans="2:7">
      <c r="B5614" s="98"/>
      <c r="C5614" s="98"/>
      <c r="E5614" s="2"/>
      <c r="F5614" s="2"/>
      <c r="G5614" s="2"/>
    </row>
    <row r="5615" spans="2:7">
      <c r="B5615" s="98"/>
      <c r="C5615" s="98"/>
      <c r="E5615" s="2"/>
      <c r="F5615" s="2"/>
      <c r="G5615" s="2"/>
    </row>
    <row r="5616" spans="2:7">
      <c r="B5616" s="98"/>
      <c r="C5616" s="98"/>
      <c r="E5616" s="2"/>
      <c r="F5616" s="2"/>
      <c r="G5616" s="2"/>
    </row>
    <row r="5617" spans="2:7">
      <c r="B5617" s="98"/>
      <c r="C5617" s="98"/>
      <c r="E5617" s="2"/>
      <c r="F5617" s="2"/>
      <c r="G5617" s="2"/>
    </row>
    <row r="5618" spans="2:7">
      <c r="B5618" s="98"/>
      <c r="C5618" s="98"/>
      <c r="E5618" s="2"/>
      <c r="F5618" s="2"/>
      <c r="G5618" s="2"/>
    </row>
    <row r="5619" spans="2:7">
      <c r="B5619" s="98"/>
      <c r="C5619" s="98"/>
      <c r="E5619" s="2"/>
      <c r="F5619" s="2"/>
      <c r="G5619" s="2"/>
    </row>
    <row r="5620" spans="2:7">
      <c r="B5620" s="98"/>
      <c r="C5620" s="98"/>
      <c r="E5620" s="2"/>
      <c r="F5620" s="2"/>
      <c r="G5620" s="2"/>
    </row>
    <row r="5621" spans="2:7">
      <c r="B5621" s="98"/>
      <c r="C5621" s="98"/>
      <c r="E5621" s="2"/>
      <c r="F5621" s="2"/>
      <c r="G5621" s="2"/>
    </row>
    <row r="5622" spans="2:7">
      <c r="B5622" s="98"/>
      <c r="C5622" s="98"/>
      <c r="E5622" s="2"/>
      <c r="F5622" s="2"/>
      <c r="G5622" s="2"/>
    </row>
    <row r="5623" spans="2:7">
      <c r="B5623" s="98"/>
      <c r="C5623" s="98"/>
      <c r="E5623" s="2"/>
      <c r="F5623" s="2"/>
      <c r="G5623" s="2"/>
    </row>
    <row r="5624" spans="2:7">
      <c r="B5624" s="98"/>
      <c r="C5624" s="98"/>
      <c r="E5624" s="2"/>
      <c r="F5624" s="2"/>
      <c r="G5624" s="2"/>
    </row>
    <row r="5625" spans="2:7">
      <c r="B5625" s="98"/>
      <c r="C5625" s="98"/>
      <c r="E5625" s="2"/>
      <c r="F5625" s="2"/>
      <c r="G5625" s="2"/>
    </row>
    <row r="5626" spans="2:7">
      <c r="B5626" s="98"/>
      <c r="C5626" s="98"/>
      <c r="E5626" s="2"/>
      <c r="F5626" s="2"/>
      <c r="G5626" s="2"/>
    </row>
    <row r="5627" spans="2:7">
      <c r="B5627" s="98"/>
      <c r="C5627" s="98"/>
      <c r="E5627" s="2"/>
      <c r="F5627" s="2"/>
      <c r="G5627" s="2"/>
    </row>
    <row r="5628" spans="2:7">
      <c r="B5628" s="98"/>
      <c r="C5628" s="98"/>
      <c r="E5628" s="2"/>
      <c r="F5628" s="2"/>
      <c r="G5628" s="2"/>
    </row>
    <row r="5629" spans="2:7">
      <c r="B5629" s="98"/>
      <c r="C5629" s="98"/>
      <c r="E5629" s="2"/>
      <c r="F5629" s="2"/>
      <c r="G5629" s="2"/>
    </row>
    <row r="5630" spans="2:7">
      <c r="B5630" s="98"/>
      <c r="C5630" s="98"/>
      <c r="E5630" s="2"/>
      <c r="F5630" s="2"/>
      <c r="G5630" s="2"/>
    </row>
    <row r="5631" spans="2:7">
      <c r="B5631" s="98"/>
      <c r="C5631" s="98"/>
      <c r="E5631" s="2"/>
      <c r="F5631" s="2"/>
      <c r="G5631" s="2"/>
    </row>
    <row r="5632" spans="2:7">
      <c r="B5632" s="98"/>
      <c r="C5632" s="98"/>
      <c r="E5632" s="2"/>
      <c r="F5632" s="2"/>
      <c r="G5632" s="2"/>
    </row>
    <row r="5633" spans="2:7">
      <c r="B5633" s="98"/>
      <c r="C5633" s="98"/>
      <c r="E5633" s="2"/>
      <c r="F5633" s="2"/>
      <c r="G5633" s="2"/>
    </row>
    <row r="5634" spans="2:7">
      <c r="B5634" s="98"/>
      <c r="C5634" s="98"/>
      <c r="E5634" s="2"/>
      <c r="F5634" s="2"/>
      <c r="G5634" s="2"/>
    </row>
    <row r="5635" spans="2:7">
      <c r="B5635" s="98"/>
      <c r="C5635" s="98"/>
      <c r="E5635" s="2"/>
      <c r="F5635" s="2"/>
      <c r="G5635" s="2"/>
    </row>
    <row r="5636" spans="2:7">
      <c r="B5636" s="98"/>
      <c r="C5636" s="98"/>
      <c r="E5636" s="2"/>
      <c r="F5636" s="2"/>
      <c r="G5636" s="2"/>
    </row>
    <row r="5637" spans="2:7">
      <c r="B5637" s="98"/>
      <c r="C5637" s="98"/>
      <c r="E5637" s="2"/>
      <c r="F5637" s="2"/>
      <c r="G5637" s="2"/>
    </row>
    <row r="5638" spans="2:7">
      <c r="B5638" s="98"/>
      <c r="C5638" s="98"/>
      <c r="E5638" s="2"/>
      <c r="F5638" s="2"/>
      <c r="G5638" s="2"/>
    </row>
    <row r="5639" spans="2:7">
      <c r="B5639" s="98"/>
      <c r="C5639" s="98"/>
      <c r="E5639" s="2"/>
      <c r="F5639" s="2"/>
      <c r="G5639" s="2"/>
    </row>
    <row r="5640" spans="2:7">
      <c r="B5640" s="98"/>
      <c r="C5640" s="98"/>
      <c r="E5640" s="2"/>
      <c r="F5640" s="2"/>
      <c r="G5640" s="2"/>
    </row>
    <row r="5641" spans="2:7">
      <c r="B5641" s="98"/>
      <c r="C5641" s="98"/>
      <c r="E5641" s="2"/>
      <c r="F5641" s="2"/>
      <c r="G5641" s="2"/>
    </row>
    <row r="5642" spans="2:7">
      <c r="B5642" s="98"/>
      <c r="C5642" s="98"/>
      <c r="E5642" s="2"/>
      <c r="F5642" s="2"/>
      <c r="G5642" s="2"/>
    </row>
    <row r="5643" spans="2:7">
      <c r="B5643" s="98"/>
      <c r="C5643" s="98"/>
      <c r="E5643" s="2"/>
      <c r="F5643" s="2"/>
      <c r="G5643" s="2"/>
    </row>
    <row r="5644" spans="2:7">
      <c r="B5644" s="98"/>
      <c r="C5644" s="98"/>
      <c r="E5644" s="2"/>
      <c r="F5644" s="2"/>
      <c r="G5644" s="2"/>
    </row>
    <row r="5645" spans="2:7">
      <c r="B5645" s="98"/>
      <c r="C5645" s="98"/>
      <c r="E5645" s="2"/>
      <c r="F5645" s="2"/>
      <c r="G5645" s="2"/>
    </row>
    <row r="5646" spans="2:7">
      <c r="B5646" s="98"/>
      <c r="C5646" s="98"/>
      <c r="E5646" s="2"/>
      <c r="F5646" s="2"/>
      <c r="G5646" s="2"/>
    </row>
    <row r="5647" spans="2:7">
      <c r="B5647" s="98"/>
      <c r="C5647" s="98"/>
      <c r="E5647" s="2"/>
      <c r="F5647" s="2"/>
      <c r="G5647" s="2"/>
    </row>
    <row r="5648" spans="2:7">
      <c r="B5648" s="98"/>
      <c r="C5648" s="98"/>
      <c r="E5648" s="2"/>
      <c r="F5648" s="2"/>
      <c r="G5648" s="2"/>
    </row>
    <row r="5649" spans="2:7">
      <c r="B5649" s="98"/>
      <c r="C5649" s="98"/>
      <c r="E5649" s="2"/>
      <c r="F5649" s="2"/>
      <c r="G5649" s="2"/>
    </row>
    <row r="5650" spans="2:7">
      <c r="B5650" s="98"/>
      <c r="C5650" s="98"/>
      <c r="E5650" s="2"/>
      <c r="F5650" s="2"/>
      <c r="G5650" s="2"/>
    </row>
    <row r="5651" spans="2:7">
      <c r="B5651" s="98"/>
      <c r="C5651" s="98"/>
      <c r="E5651" s="2"/>
      <c r="F5651" s="2"/>
      <c r="G5651" s="2"/>
    </row>
    <row r="5652" spans="2:7">
      <c r="B5652" s="98"/>
      <c r="C5652" s="98"/>
      <c r="E5652" s="2"/>
      <c r="F5652" s="2"/>
      <c r="G5652" s="2"/>
    </row>
    <row r="5653" spans="2:7">
      <c r="B5653" s="98"/>
      <c r="C5653" s="98"/>
      <c r="E5653" s="2"/>
      <c r="F5653" s="2"/>
      <c r="G5653" s="2"/>
    </row>
    <row r="5654" spans="2:7">
      <c r="B5654" s="98"/>
      <c r="C5654" s="98"/>
      <c r="E5654" s="2"/>
      <c r="F5654" s="2"/>
      <c r="G5654" s="2"/>
    </row>
    <row r="5655" spans="2:7">
      <c r="B5655" s="98"/>
      <c r="C5655" s="98"/>
      <c r="E5655" s="2"/>
      <c r="F5655" s="2"/>
      <c r="G5655" s="2"/>
    </row>
    <row r="5656" spans="2:7">
      <c r="B5656" s="98"/>
      <c r="C5656" s="98"/>
      <c r="E5656" s="2"/>
      <c r="F5656" s="2"/>
      <c r="G5656" s="2"/>
    </row>
    <row r="5657" spans="2:7">
      <c r="B5657" s="98"/>
      <c r="C5657" s="98"/>
      <c r="E5657" s="2"/>
      <c r="F5657" s="2"/>
      <c r="G5657" s="2"/>
    </row>
    <row r="5658" spans="2:7">
      <c r="B5658" s="98"/>
      <c r="C5658" s="98"/>
      <c r="E5658" s="2"/>
      <c r="F5658" s="2"/>
      <c r="G5658" s="2"/>
    </row>
    <row r="5659" spans="2:7">
      <c r="B5659" s="98"/>
      <c r="C5659" s="98"/>
      <c r="E5659" s="2"/>
      <c r="F5659" s="2"/>
      <c r="G5659" s="2"/>
    </row>
    <row r="5660" spans="2:7">
      <c r="B5660" s="98"/>
      <c r="C5660" s="98"/>
      <c r="E5660" s="2"/>
      <c r="F5660" s="2"/>
      <c r="G5660" s="2"/>
    </row>
    <row r="5661" spans="2:7">
      <c r="B5661" s="98"/>
      <c r="C5661" s="98"/>
      <c r="E5661" s="2"/>
      <c r="F5661" s="2"/>
      <c r="G5661" s="2"/>
    </row>
    <row r="5662" spans="2:7">
      <c r="B5662" s="98"/>
      <c r="C5662" s="98"/>
      <c r="E5662" s="2"/>
      <c r="F5662" s="2"/>
      <c r="G5662" s="2"/>
    </row>
    <row r="5663" spans="2:7">
      <c r="B5663" s="98"/>
      <c r="C5663" s="98"/>
      <c r="E5663" s="2"/>
      <c r="F5663" s="2"/>
      <c r="G5663" s="2"/>
    </row>
    <row r="5664" spans="2:7">
      <c r="B5664" s="98"/>
      <c r="C5664" s="98"/>
      <c r="E5664" s="2"/>
      <c r="F5664" s="2"/>
      <c r="G5664" s="2"/>
    </row>
    <row r="5665" spans="2:7">
      <c r="B5665" s="98"/>
      <c r="C5665" s="98"/>
      <c r="E5665" s="2"/>
      <c r="F5665" s="2"/>
      <c r="G5665" s="2"/>
    </row>
    <row r="5666" spans="2:7">
      <c r="B5666" s="98"/>
      <c r="C5666" s="98"/>
      <c r="E5666" s="2"/>
      <c r="F5666" s="2"/>
      <c r="G5666" s="2"/>
    </row>
    <row r="5667" spans="2:7">
      <c r="B5667" s="98"/>
      <c r="C5667" s="98"/>
      <c r="E5667" s="2"/>
      <c r="F5667" s="2"/>
      <c r="G5667" s="2"/>
    </row>
    <row r="5668" spans="2:7">
      <c r="B5668" s="98"/>
      <c r="C5668" s="98"/>
      <c r="E5668" s="2"/>
      <c r="F5668" s="2"/>
      <c r="G5668" s="2"/>
    </row>
    <row r="5669" spans="2:7">
      <c r="B5669" s="98"/>
      <c r="C5669" s="98"/>
      <c r="E5669" s="2"/>
      <c r="F5669" s="2"/>
      <c r="G5669" s="2"/>
    </row>
    <row r="5670" spans="2:7">
      <c r="B5670" s="98"/>
      <c r="C5670" s="98"/>
      <c r="E5670" s="2"/>
      <c r="F5670" s="2"/>
      <c r="G5670" s="2"/>
    </row>
    <row r="5671" spans="2:7">
      <c r="B5671" s="98"/>
      <c r="C5671" s="98"/>
      <c r="E5671" s="2"/>
      <c r="F5671" s="2"/>
      <c r="G5671" s="2"/>
    </row>
    <row r="5672" spans="2:7">
      <c r="B5672" s="98"/>
      <c r="C5672" s="98"/>
      <c r="E5672" s="2"/>
      <c r="F5672" s="2"/>
      <c r="G5672" s="2"/>
    </row>
    <row r="5673" spans="2:7">
      <c r="B5673" s="98"/>
      <c r="C5673" s="98"/>
      <c r="E5673" s="2"/>
      <c r="F5673" s="2"/>
      <c r="G5673" s="2"/>
    </row>
    <row r="5674" spans="2:7">
      <c r="B5674" s="98"/>
      <c r="C5674" s="98"/>
      <c r="E5674" s="2"/>
      <c r="F5674" s="2"/>
      <c r="G5674" s="2"/>
    </row>
    <row r="5675" spans="2:7">
      <c r="B5675" s="98"/>
      <c r="C5675" s="98"/>
      <c r="E5675" s="2"/>
      <c r="F5675" s="2"/>
      <c r="G5675" s="2"/>
    </row>
    <row r="5676" spans="2:7">
      <c r="B5676" s="98"/>
      <c r="C5676" s="98"/>
      <c r="E5676" s="2"/>
      <c r="F5676" s="2"/>
      <c r="G5676" s="2"/>
    </row>
    <row r="5677" spans="2:7">
      <c r="B5677" s="98"/>
      <c r="C5677" s="98"/>
      <c r="E5677" s="2"/>
      <c r="F5677" s="2"/>
      <c r="G5677" s="2"/>
    </row>
    <row r="5678" spans="2:7">
      <c r="B5678" s="98"/>
      <c r="C5678" s="98"/>
      <c r="E5678" s="2"/>
      <c r="F5678" s="2"/>
      <c r="G5678" s="2"/>
    </row>
    <row r="5679" spans="2:7">
      <c r="B5679" s="98"/>
      <c r="C5679" s="98"/>
      <c r="E5679" s="2"/>
      <c r="F5679" s="2"/>
      <c r="G5679" s="2"/>
    </row>
    <row r="5680" spans="2:7">
      <c r="B5680" s="98"/>
      <c r="C5680" s="98"/>
      <c r="E5680" s="2"/>
      <c r="F5680" s="2"/>
      <c r="G5680" s="2"/>
    </row>
    <row r="5681" spans="2:7">
      <c r="B5681" s="98"/>
      <c r="C5681" s="98"/>
      <c r="E5681" s="2"/>
      <c r="F5681" s="2"/>
      <c r="G5681" s="2"/>
    </row>
    <row r="5682" spans="2:7">
      <c r="B5682" s="98"/>
      <c r="C5682" s="98"/>
      <c r="E5682" s="2"/>
      <c r="F5682" s="2"/>
      <c r="G5682" s="2"/>
    </row>
    <row r="5683" spans="2:7">
      <c r="B5683" s="98"/>
      <c r="C5683" s="98"/>
      <c r="E5683" s="2"/>
      <c r="F5683" s="2"/>
      <c r="G5683" s="2"/>
    </row>
    <row r="5684" spans="2:7">
      <c r="B5684" s="98"/>
      <c r="C5684" s="98"/>
      <c r="E5684" s="2"/>
      <c r="F5684" s="2"/>
      <c r="G5684" s="2"/>
    </row>
    <row r="5685" spans="2:7">
      <c r="B5685" s="98"/>
      <c r="C5685" s="98"/>
      <c r="E5685" s="2"/>
      <c r="F5685" s="2"/>
      <c r="G5685" s="2"/>
    </row>
    <row r="5686" spans="2:7">
      <c r="B5686" s="98"/>
      <c r="C5686" s="98"/>
      <c r="E5686" s="2"/>
      <c r="F5686" s="2"/>
      <c r="G5686" s="2"/>
    </row>
    <row r="5687" spans="2:7">
      <c r="B5687" s="98"/>
      <c r="C5687" s="98"/>
      <c r="E5687" s="2"/>
      <c r="F5687" s="2"/>
      <c r="G5687" s="2"/>
    </row>
    <row r="5688" spans="2:7">
      <c r="B5688" s="98"/>
      <c r="C5688" s="98"/>
      <c r="E5688" s="2"/>
      <c r="F5688" s="2"/>
      <c r="G5688" s="2"/>
    </row>
    <row r="5689" spans="2:7">
      <c r="B5689" s="98"/>
      <c r="C5689" s="98"/>
      <c r="E5689" s="2"/>
      <c r="F5689" s="2"/>
      <c r="G5689" s="2"/>
    </row>
    <row r="5690" spans="2:7">
      <c r="B5690" s="98"/>
      <c r="C5690" s="98"/>
      <c r="E5690" s="2"/>
      <c r="F5690" s="2"/>
      <c r="G5690" s="2"/>
    </row>
    <row r="5691" spans="2:7">
      <c r="B5691" s="98"/>
      <c r="C5691" s="98"/>
      <c r="E5691" s="2"/>
      <c r="F5691" s="2"/>
      <c r="G5691" s="2"/>
    </row>
    <row r="5692" spans="2:7">
      <c r="B5692" s="98"/>
      <c r="C5692" s="98"/>
      <c r="E5692" s="2"/>
      <c r="F5692" s="2"/>
      <c r="G5692" s="2"/>
    </row>
    <row r="5693" spans="2:7">
      <c r="B5693" s="98"/>
      <c r="C5693" s="98"/>
      <c r="E5693" s="2"/>
      <c r="F5693" s="2"/>
      <c r="G5693" s="2"/>
    </row>
    <row r="5694" spans="2:7">
      <c r="B5694" s="98"/>
      <c r="C5694" s="98"/>
      <c r="E5694" s="2"/>
      <c r="F5694" s="2"/>
      <c r="G5694" s="2"/>
    </row>
    <row r="5695" spans="2:7">
      <c r="B5695" s="98"/>
      <c r="C5695" s="98"/>
      <c r="E5695" s="2"/>
      <c r="F5695" s="2"/>
      <c r="G5695" s="2"/>
    </row>
    <row r="5696" spans="2:7">
      <c r="B5696" s="98"/>
      <c r="C5696" s="98"/>
      <c r="E5696" s="2"/>
      <c r="F5696" s="2"/>
      <c r="G5696" s="2"/>
    </row>
    <row r="5697" spans="2:7">
      <c r="B5697" s="98"/>
      <c r="C5697" s="98"/>
      <c r="E5697" s="2"/>
      <c r="F5697" s="2"/>
      <c r="G5697" s="2"/>
    </row>
    <row r="5698" spans="2:7">
      <c r="B5698" s="98"/>
      <c r="C5698" s="98"/>
      <c r="E5698" s="2"/>
      <c r="F5698" s="2"/>
      <c r="G5698" s="2"/>
    </row>
    <row r="5699" spans="2:7">
      <c r="B5699" s="98"/>
      <c r="C5699" s="98"/>
      <c r="E5699" s="2"/>
      <c r="F5699" s="2"/>
      <c r="G5699" s="2"/>
    </row>
    <row r="5700" spans="2:7">
      <c r="B5700" s="98"/>
      <c r="C5700" s="98"/>
      <c r="E5700" s="2"/>
      <c r="F5700" s="2"/>
      <c r="G5700" s="2"/>
    </row>
    <row r="5701" spans="2:7">
      <c r="B5701" s="98"/>
      <c r="C5701" s="98"/>
      <c r="E5701" s="2"/>
      <c r="F5701" s="2"/>
      <c r="G5701" s="2"/>
    </row>
    <row r="5702" spans="2:7">
      <c r="B5702" s="98"/>
      <c r="C5702" s="98"/>
      <c r="E5702" s="2"/>
      <c r="F5702" s="2"/>
      <c r="G5702" s="2"/>
    </row>
    <row r="5703" spans="2:7">
      <c r="B5703" s="98"/>
      <c r="C5703" s="98"/>
      <c r="E5703" s="2"/>
      <c r="F5703" s="2"/>
      <c r="G5703" s="2"/>
    </row>
    <row r="5704" spans="2:7">
      <c r="B5704" s="98"/>
      <c r="C5704" s="98"/>
      <c r="E5704" s="2"/>
      <c r="F5704" s="2"/>
      <c r="G5704" s="2"/>
    </row>
    <row r="5705" spans="2:7">
      <c r="B5705" s="98"/>
      <c r="C5705" s="98"/>
      <c r="E5705" s="2"/>
      <c r="F5705" s="2"/>
      <c r="G5705" s="2"/>
    </row>
    <row r="5706" spans="2:7">
      <c r="B5706" s="98"/>
      <c r="C5706" s="98"/>
      <c r="E5706" s="2"/>
      <c r="F5706" s="2"/>
      <c r="G5706" s="2"/>
    </row>
    <row r="5707" spans="2:7">
      <c r="B5707" s="98"/>
      <c r="C5707" s="98"/>
      <c r="E5707" s="2"/>
      <c r="F5707" s="2"/>
      <c r="G5707" s="2"/>
    </row>
    <row r="5708" spans="2:7">
      <c r="B5708" s="98"/>
      <c r="C5708" s="98"/>
      <c r="E5708" s="2"/>
      <c r="F5708" s="2"/>
      <c r="G5708" s="2"/>
    </row>
    <row r="5709" spans="2:7">
      <c r="B5709" s="98"/>
      <c r="C5709" s="98"/>
      <c r="E5709" s="2"/>
      <c r="F5709" s="2"/>
      <c r="G5709" s="2"/>
    </row>
    <row r="5710" spans="2:7">
      <c r="B5710" s="98"/>
      <c r="C5710" s="98"/>
      <c r="E5710" s="2"/>
      <c r="F5710" s="2"/>
      <c r="G5710" s="2"/>
    </row>
    <row r="5711" spans="2:7">
      <c r="B5711" s="98"/>
      <c r="C5711" s="98"/>
      <c r="E5711" s="2"/>
      <c r="F5711" s="2"/>
      <c r="G5711" s="2"/>
    </row>
    <row r="5712" spans="2:7">
      <c r="B5712" s="98"/>
      <c r="C5712" s="98"/>
      <c r="E5712" s="2"/>
      <c r="F5712" s="2"/>
      <c r="G5712" s="2"/>
    </row>
    <row r="5713" spans="2:7">
      <c r="B5713" s="98"/>
      <c r="C5713" s="98"/>
      <c r="E5713" s="2"/>
      <c r="F5713" s="2"/>
      <c r="G5713" s="2"/>
    </row>
    <row r="5714" spans="2:7">
      <c r="B5714" s="98"/>
      <c r="C5714" s="98"/>
      <c r="E5714" s="2"/>
      <c r="F5714" s="2"/>
      <c r="G5714" s="2"/>
    </row>
    <row r="5715" spans="2:7">
      <c r="B5715" s="98"/>
      <c r="C5715" s="98"/>
      <c r="E5715" s="2"/>
      <c r="F5715" s="2"/>
      <c r="G5715" s="2"/>
    </row>
    <row r="5716" spans="2:7">
      <c r="B5716" s="98"/>
      <c r="C5716" s="98"/>
      <c r="E5716" s="2"/>
      <c r="F5716" s="2"/>
      <c r="G5716" s="2"/>
    </row>
    <row r="5717" spans="2:7">
      <c r="B5717" s="98"/>
      <c r="C5717" s="98"/>
      <c r="E5717" s="2"/>
      <c r="F5717" s="2"/>
      <c r="G5717" s="2"/>
    </row>
    <row r="5718" spans="2:7">
      <c r="B5718" s="98"/>
      <c r="C5718" s="98"/>
      <c r="E5718" s="2"/>
      <c r="F5718" s="2"/>
      <c r="G5718" s="2"/>
    </row>
    <row r="5719" spans="2:7">
      <c r="B5719" s="98"/>
      <c r="C5719" s="98"/>
      <c r="E5719" s="2"/>
      <c r="F5719" s="2"/>
      <c r="G5719" s="2"/>
    </row>
    <row r="5720" spans="2:7">
      <c r="B5720" s="98"/>
      <c r="C5720" s="98"/>
      <c r="E5720" s="2"/>
      <c r="F5720" s="2"/>
      <c r="G5720" s="2"/>
    </row>
    <row r="5721" spans="2:7">
      <c r="B5721" s="98"/>
      <c r="C5721" s="98"/>
      <c r="E5721" s="2"/>
      <c r="F5721" s="2"/>
      <c r="G5721" s="2"/>
    </row>
    <row r="5722" spans="2:7">
      <c r="B5722" s="98"/>
      <c r="C5722" s="98"/>
      <c r="E5722" s="2"/>
      <c r="F5722" s="2"/>
      <c r="G5722" s="2"/>
    </row>
    <row r="5723" spans="2:7">
      <c r="B5723" s="98"/>
      <c r="C5723" s="98"/>
      <c r="E5723" s="2"/>
      <c r="F5723" s="2"/>
      <c r="G5723" s="2"/>
    </row>
    <row r="5724" spans="2:7">
      <c r="B5724" s="98"/>
      <c r="C5724" s="98"/>
      <c r="E5724" s="2"/>
      <c r="F5724" s="2"/>
      <c r="G5724" s="2"/>
    </row>
    <row r="5725" spans="2:7">
      <c r="B5725" s="98"/>
      <c r="C5725" s="98"/>
      <c r="E5725" s="2"/>
      <c r="F5725" s="2"/>
      <c r="G5725" s="2"/>
    </row>
    <row r="5726" spans="2:7">
      <c r="B5726" s="98"/>
      <c r="C5726" s="98"/>
      <c r="E5726" s="2"/>
      <c r="F5726" s="2"/>
      <c r="G5726" s="2"/>
    </row>
    <row r="5727" spans="2:7">
      <c r="B5727" s="98"/>
      <c r="C5727" s="98"/>
      <c r="E5727" s="2"/>
      <c r="F5727" s="2"/>
      <c r="G5727" s="2"/>
    </row>
    <row r="5728" spans="2:7">
      <c r="B5728" s="98"/>
      <c r="C5728" s="98"/>
      <c r="E5728" s="2"/>
      <c r="F5728" s="2"/>
      <c r="G5728" s="2"/>
    </row>
    <row r="5729" spans="2:7">
      <c r="B5729" s="98"/>
      <c r="C5729" s="98"/>
      <c r="E5729" s="2"/>
      <c r="F5729" s="2"/>
      <c r="G5729" s="2"/>
    </row>
    <row r="5730" spans="2:7">
      <c r="B5730" s="98"/>
      <c r="C5730" s="98"/>
      <c r="E5730" s="2"/>
      <c r="F5730" s="2"/>
      <c r="G5730" s="2"/>
    </row>
    <row r="5731" spans="2:7">
      <c r="B5731" s="98"/>
      <c r="C5731" s="98"/>
      <c r="E5731" s="2"/>
      <c r="F5731" s="2"/>
      <c r="G5731" s="2"/>
    </row>
    <row r="5732" spans="2:7">
      <c r="B5732" s="98"/>
      <c r="C5732" s="98"/>
      <c r="E5732" s="2"/>
      <c r="F5732" s="2"/>
      <c r="G5732" s="2"/>
    </row>
    <row r="5733" spans="2:7">
      <c r="B5733" s="98"/>
      <c r="C5733" s="98"/>
      <c r="E5733" s="2"/>
      <c r="F5733" s="2"/>
      <c r="G5733" s="2"/>
    </row>
    <row r="5734" spans="2:7">
      <c r="B5734" s="98"/>
      <c r="C5734" s="98"/>
      <c r="E5734" s="2"/>
      <c r="F5734" s="2"/>
      <c r="G5734" s="2"/>
    </row>
    <row r="5735" spans="2:7">
      <c r="B5735" s="98"/>
      <c r="C5735" s="98"/>
      <c r="E5735" s="2"/>
      <c r="F5735" s="2"/>
      <c r="G5735" s="2"/>
    </row>
    <row r="5736" spans="2:7">
      <c r="B5736" s="98"/>
      <c r="C5736" s="98"/>
      <c r="E5736" s="2"/>
      <c r="F5736" s="2"/>
      <c r="G5736" s="2"/>
    </row>
    <row r="5737" spans="2:7">
      <c r="B5737" s="98"/>
      <c r="C5737" s="98"/>
      <c r="E5737" s="2"/>
      <c r="F5737" s="2"/>
      <c r="G5737" s="2"/>
    </row>
    <row r="5738" spans="2:7">
      <c r="B5738" s="98"/>
      <c r="C5738" s="98"/>
      <c r="E5738" s="2"/>
      <c r="F5738" s="2"/>
      <c r="G5738" s="2"/>
    </row>
    <row r="5739" spans="2:7">
      <c r="B5739" s="98"/>
      <c r="C5739" s="98"/>
      <c r="E5739" s="2"/>
      <c r="F5739" s="2"/>
      <c r="G5739" s="2"/>
    </row>
    <row r="5740" spans="2:7">
      <c r="B5740" s="98"/>
      <c r="C5740" s="98"/>
      <c r="E5740" s="2"/>
      <c r="F5740" s="2"/>
      <c r="G5740" s="2"/>
    </row>
    <row r="5741" spans="2:7">
      <c r="B5741" s="98"/>
      <c r="C5741" s="98"/>
      <c r="E5741" s="2"/>
      <c r="F5741" s="2"/>
      <c r="G5741" s="2"/>
    </row>
    <row r="5742" spans="2:7">
      <c r="B5742" s="98"/>
      <c r="C5742" s="98"/>
      <c r="E5742" s="2"/>
      <c r="F5742" s="2"/>
      <c r="G5742" s="2"/>
    </row>
    <row r="5743" spans="2:7">
      <c r="B5743" s="98"/>
      <c r="C5743" s="98"/>
      <c r="E5743" s="2"/>
      <c r="F5743" s="2"/>
      <c r="G5743" s="2"/>
    </row>
    <row r="5744" spans="2:7">
      <c r="B5744" s="98"/>
      <c r="C5744" s="98"/>
      <c r="E5744" s="2"/>
      <c r="F5744" s="2"/>
      <c r="G5744" s="2"/>
    </row>
    <row r="5745" spans="2:7">
      <c r="B5745" s="98"/>
      <c r="C5745" s="98"/>
      <c r="E5745" s="2"/>
      <c r="F5745" s="2"/>
      <c r="G5745" s="2"/>
    </row>
    <row r="5746" spans="2:7">
      <c r="B5746" s="98"/>
      <c r="C5746" s="98"/>
      <c r="E5746" s="2"/>
      <c r="F5746" s="2"/>
      <c r="G5746" s="2"/>
    </row>
    <row r="5747" spans="2:7">
      <c r="B5747" s="98"/>
      <c r="C5747" s="98"/>
      <c r="E5747" s="2"/>
      <c r="F5747" s="2"/>
      <c r="G5747" s="2"/>
    </row>
    <row r="5748" spans="2:7">
      <c r="B5748" s="98"/>
      <c r="C5748" s="98"/>
      <c r="E5748" s="2"/>
      <c r="F5748" s="2"/>
      <c r="G5748" s="2"/>
    </row>
    <row r="5749" spans="2:7">
      <c r="B5749" s="98"/>
      <c r="C5749" s="98"/>
      <c r="E5749" s="2"/>
      <c r="F5749" s="2"/>
      <c r="G5749" s="2"/>
    </row>
    <row r="5750" spans="2:7">
      <c r="B5750" s="98"/>
      <c r="C5750" s="98"/>
      <c r="E5750" s="2"/>
      <c r="F5750" s="2"/>
      <c r="G5750" s="2"/>
    </row>
    <row r="5751" spans="2:7">
      <c r="B5751" s="98"/>
      <c r="C5751" s="98"/>
      <c r="E5751" s="2"/>
      <c r="F5751" s="2"/>
      <c r="G5751" s="2"/>
    </row>
    <row r="5752" spans="2:7">
      <c r="B5752" s="98"/>
      <c r="C5752" s="98"/>
      <c r="E5752" s="2"/>
      <c r="F5752" s="2"/>
      <c r="G5752" s="2"/>
    </row>
    <row r="5753" spans="2:7">
      <c r="B5753" s="98"/>
      <c r="C5753" s="98"/>
      <c r="E5753" s="2"/>
      <c r="F5753" s="2"/>
      <c r="G5753" s="2"/>
    </row>
    <row r="5754" spans="2:7">
      <c r="B5754" s="98"/>
      <c r="C5754" s="98"/>
      <c r="E5754" s="2"/>
      <c r="F5754" s="2"/>
      <c r="G5754" s="2"/>
    </row>
    <row r="5755" spans="2:7">
      <c r="B5755" s="98"/>
      <c r="C5755" s="98"/>
      <c r="E5755" s="2"/>
      <c r="F5755" s="2"/>
      <c r="G5755" s="2"/>
    </row>
    <row r="5756" spans="2:7">
      <c r="B5756" s="98"/>
      <c r="C5756" s="98"/>
      <c r="E5756" s="2"/>
      <c r="F5756" s="2"/>
      <c r="G5756" s="2"/>
    </row>
    <row r="5757" spans="2:7">
      <c r="B5757" s="98"/>
      <c r="C5757" s="98"/>
      <c r="E5757" s="2"/>
      <c r="F5757" s="2"/>
      <c r="G5757" s="2"/>
    </row>
    <row r="5758" spans="2:7">
      <c r="B5758" s="98"/>
      <c r="C5758" s="98"/>
      <c r="E5758" s="2"/>
      <c r="F5758" s="2"/>
      <c r="G5758" s="2"/>
    </row>
    <row r="5759" spans="2:7">
      <c r="B5759" s="98"/>
      <c r="C5759" s="98"/>
      <c r="E5759" s="2"/>
      <c r="F5759" s="2"/>
      <c r="G5759" s="2"/>
    </row>
    <row r="5760" spans="2:7">
      <c r="B5760" s="98"/>
      <c r="C5760" s="98"/>
      <c r="E5760" s="2"/>
      <c r="F5760" s="2"/>
      <c r="G5760" s="2"/>
    </row>
    <row r="5761" spans="2:7">
      <c r="B5761" s="98"/>
      <c r="C5761" s="98"/>
      <c r="E5761" s="2"/>
      <c r="F5761" s="2"/>
      <c r="G5761" s="2"/>
    </row>
    <row r="5762" spans="2:7">
      <c r="B5762" s="98"/>
      <c r="C5762" s="98"/>
      <c r="E5762" s="2"/>
      <c r="F5762" s="2"/>
      <c r="G5762" s="2"/>
    </row>
    <row r="5763" spans="2:7">
      <c r="B5763" s="98"/>
      <c r="C5763" s="98"/>
      <c r="E5763" s="2"/>
      <c r="F5763" s="2"/>
      <c r="G5763" s="2"/>
    </row>
    <row r="5764" spans="2:7">
      <c r="B5764" s="98"/>
      <c r="C5764" s="98"/>
      <c r="E5764" s="2"/>
      <c r="F5764" s="2"/>
      <c r="G5764" s="2"/>
    </row>
    <row r="5765" spans="2:7">
      <c r="B5765" s="98"/>
      <c r="C5765" s="98"/>
      <c r="E5765" s="2"/>
      <c r="F5765" s="2"/>
      <c r="G5765" s="2"/>
    </row>
    <row r="5766" spans="2:7">
      <c r="B5766" s="98"/>
      <c r="C5766" s="98"/>
      <c r="E5766" s="2"/>
      <c r="F5766" s="2"/>
      <c r="G5766" s="2"/>
    </row>
    <row r="5767" spans="2:7">
      <c r="B5767" s="98"/>
      <c r="C5767" s="98"/>
      <c r="E5767" s="2"/>
      <c r="F5767" s="2"/>
      <c r="G5767" s="2"/>
    </row>
    <row r="5768" spans="2:7">
      <c r="B5768" s="98"/>
      <c r="C5768" s="98"/>
      <c r="E5768" s="2"/>
      <c r="F5768" s="2"/>
      <c r="G5768" s="2"/>
    </row>
    <row r="5769" spans="2:7">
      <c r="B5769" s="98"/>
      <c r="C5769" s="98"/>
      <c r="E5769" s="2"/>
      <c r="F5769" s="2"/>
      <c r="G5769" s="2"/>
    </row>
    <row r="5770" spans="2:7">
      <c r="B5770" s="98"/>
      <c r="C5770" s="98"/>
      <c r="E5770" s="2"/>
      <c r="F5770" s="2"/>
      <c r="G5770" s="2"/>
    </row>
    <row r="5771" spans="2:7">
      <c r="B5771" s="98"/>
      <c r="C5771" s="98"/>
      <c r="E5771" s="2"/>
      <c r="F5771" s="2"/>
      <c r="G5771" s="2"/>
    </row>
    <row r="5772" spans="2:7">
      <c r="B5772" s="98"/>
      <c r="C5772" s="98"/>
      <c r="E5772" s="2"/>
      <c r="F5772" s="2"/>
      <c r="G5772" s="2"/>
    </row>
    <row r="5773" spans="2:7">
      <c r="B5773" s="98"/>
      <c r="C5773" s="98"/>
      <c r="E5773" s="2"/>
      <c r="F5773" s="2"/>
      <c r="G5773" s="2"/>
    </row>
    <row r="5774" spans="2:7">
      <c r="B5774" s="98"/>
      <c r="C5774" s="98"/>
      <c r="E5774" s="2"/>
      <c r="F5774" s="2"/>
      <c r="G5774" s="2"/>
    </row>
    <row r="5775" spans="2:7">
      <c r="B5775" s="98"/>
      <c r="C5775" s="98"/>
      <c r="E5775" s="2"/>
      <c r="F5775" s="2"/>
      <c r="G5775" s="2"/>
    </row>
    <row r="5776" spans="2:7">
      <c r="B5776" s="98"/>
      <c r="C5776" s="98"/>
      <c r="E5776" s="2"/>
      <c r="F5776" s="2"/>
      <c r="G5776" s="2"/>
    </row>
    <row r="5777" spans="2:7">
      <c r="B5777" s="98"/>
      <c r="C5777" s="98"/>
      <c r="E5777" s="2"/>
      <c r="F5777" s="2"/>
      <c r="G5777" s="2"/>
    </row>
    <row r="5778" spans="2:7">
      <c r="B5778" s="98"/>
      <c r="C5778" s="98"/>
      <c r="E5778" s="2"/>
      <c r="F5778" s="2"/>
      <c r="G5778" s="2"/>
    </row>
    <row r="5779" spans="2:7">
      <c r="B5779" s="98"/>
      <c r="C5779" s="98"/>
      <c r="E5779" s="2"/>
      <c r="F5779" s="2"/>
      <c r="G5779" s="2"/>
    </row>
    <row r="5780" spans="2:7">
      <c r="B5780" s="98"/>
      <c r="C5780" s="98"/>
      <c r="E5780" s="2"/>
      <c r="F5780" s="2"/>
      <c r="G5780" s="2"/>
    </row>
    <row r="5781" spans="2:7">
      <c r="B5781" s="98"/>
      <c r="C5781" s="98"/>
      <c r="E5781" s="2"/>
      <c r="F5781" s="2"/>
      <c r="G5781" s="2"/>
    </row>
    <row r="5782" spans="2:7">
      <c r="B5782" s="98"/>
      <c r="C5782" s="98"/>
      <c r="E5782" s="2"/>
      <c r="F5782" s="2"/>
      <c r="G5782" s="2"/>
    </row>
    <row r="5783" spans="2:7">
      <c r="B5783" s="98"/>
      <c r="C5783" s="98"/>
      <c r="E5783" s="2"/>
      <c r="F5783" s="2"/>
      <c r="G5783" s="2"/>
    </row>
    <row r="5784" spans="2:7">
      <c r="B5784" s="98"/>
      <c r="C5784" s="98"/>
      <c r="E5784" s="2"/>
      <c r="F5784" s="2"/>
      <c r="G5784" s="2"/>
    </row>
    <row r="5785" spans="2:7">
      <c r="B5785" s="98"/>
      <c r="C5785" s="98"/>
      <c r="E5785" s="2"/>
      <c r="F5785" s="2"/>
      <c r="G5785" s="2"/>
    </row>
    <row r="5786" spans="2:7">
      <c r="B5786" s="98"/>
      <c r="C5786" s="98"/>
      <c r="E5786" s="2"/>
      <c r="F5786" s="2"/>
      <c r="G5786" s="2"/>
    </row>
    <row r="5787" spans="2:7">
      <c r="B5787" s="98"/>
      <c r="C5787" s="98"/>
      <c r="E5787" s="2"/>
      <c r="F5787" s="2"/>
      <c r="G5787" s="2"/>
    </row>
    <row r="5788" spans="2:7">
      <c r="B5788" s="98"/>
      <c r="C5788" s="98"/>
      <c r="E5788" s="2"/>
      <c r="F5788" s="2"/>
      <c r="G5788" s="2"/>
    </row>
    <row r="5789" spans="2:7">
      <c r="B5789" s="98"/>
      <c r="C5789" s="98"/>
      <c r="E5789" s="2"/>
      <c r="F5789" s="2"/>
      <c r="G5789" s="2"/>
    </row>
    <row r="5790" spans="2:7">
      <c r="B5790" s="98"/>
      <c r="C5790" s="98"/>
      <c r="E5790" s="2"/>
      <c r="F5790" s="2"/>
      <c r="G5790" s="2"/>
    </row>
    <row r="5791" spans="2:7">
      <c r="B5791" s="98"/>
      <c r="C5791" s="98"/>
      <c r="E5791" s="2"/>
      <c r="F5791" s="2"/>
      <c r="G5791" s="2"/>
    </row>
    <row r="5792" spans="2:7">
      <c r="B5792" s="98"/>
      <c r="C5792" s="98"/>
      <c r="E5792" s="2"/>
      <c r="F5792" s="2"/>
      <c r="G5792" s="2"/>
    </row>
    <row r="5793" spans="2:7">
      <c r="B5793" s="98"/>
      <c r="C5793" s="98"/>
      <c r="E5793" s="2"/>
      <c r="F5793" s="2"/>
      <c r="G5793" s="2"/>
    </row>
    <row r="5794" spans="2:7">
      <c r="B5794" s="98"/>
      <c r="C5794" s="98"/>
      <c r="E5794" s="2"/>
      <c r="F5794" s="2"/>
      <c r="G5794" s="2"/>
    </row>
    <row r="5795" spans="2:7">
      <c r="B5795" s="98"/>
      <c r="C5795" s="98"/>
      <c r="E5795" s="2"/>
      <c r="F5795" s="2"/>
      <c r="G5795" s="2"/>
    </row>
    <row r="5796" spans="2:7">
      <c r="B5796" s="98"/>
      <c r="C5796" s="98"/>
      <c r="E5796" s="2"/>
      <c r="F5796" s="2"/>
      <c r="G5796" s="2"/>
    </row>
    <row r="5797" spans="2:7">
      <c r="B5797" s="98"/>
      <c r="C5797" s="98"/>
      <c r="E5797" s="2"/>
      <c r="F5797" s="2"/>
      <c r="G5797" s="2"/>
    </row>
    <row r="5798" spans="2:7">
      <c r="B5798" s="98"/>
      <c r="C5798" s="98"/>
      <c r="E5798" s="2"/>
      <c r="F5798" s="2"/>
      <c r="G5798" s="2"/>
    </row>
    <row r="5799" spans="2:7">
      <c r="B5799" s="98"/>
      <c r="C5799" s="98"/>
      <c r="E5799" s="2"/>
      <c r="F5799" s="2"/>
      <c r="G5799" s="2"/>
    </row>
    <row r="5800" spans="2:7">
      <c r="B5800" s="98"/>
      <c r="C5800" s="98"/>
      <c r="E5800" s="2"/>
      <c r="F5800" s="2"/>
      <c r="G5800" s="2"/>
    </row>
    <row r="5801" spans="2:7">
      <c r="B5801" s="98"/>
      <c r="C5801" s="98"/>
      <c r="E5801" s="2"/>
      <c r="F5801" s="2"/>
      <c r="G5801" s="2"/>
    </row>
    <row r="5802" spans="2:7">
      <c r="B5802" s="98"/>
      <c r="C5802" s="98"/>
      <c r="E5802" s="2"/>
      <c r="F5802" s="2"/>
      <c r="G5802" s="2"/>
    </row>
    <row r="5803" spans="2:7">
      <c r="B5803" s="98"/>
      <c r="C5803" s="98"/>
      <c r="E5803" s="2"/>
      <c r="F5803" s="2"/>
      <c r="G5803" s="2"/>
    </row>
    <row r="5804" spans="2:7">
      <c r="B5804" s="98"/>
      <c r="C5804" s="98"/>
      <c r="E5804" s="2"/>
      <c r="F5804" s="2"/>
      <c r="G5804" s="2"/>
    </row>
    <row r="5805" spans="2:7">
      <c r="B5805" s="98"/>
      <c r="C5805" s="98"/>
      <c r="E5805" s="2"/>
      <c r="F5805" s="2"/>
      <c r="G5805" s="2"/>
    </row>
    <row r="5806" spans="2:7">
      <c r="B5806" s="98"/>
      <c r="C5806" s="98"/>
      <c r="E5806" s="2"/>
      <c r="F5806" s="2"/>
      <c r="G5806" s="2"/>
    </row>
    <row r="5807" spans="2:7">
      <c r="B5807" s="98"/>
      <c r="C5807" s="98"/>
      <c r="E5807" s="2"/>
      <c r="F5807" s="2"/>
      <c r="G5807" s="2"/>
    </row>
    <row r="5808" spans="2:7">
      <c r="B5808" s="98"/>
      <c r="C5808" s="98"/>
      <c r="E5808" s="2"/>
      <c r="F5808" s="2"/>
      <c r="G5808" s="2"/>
    </row>
    <row r="5809" spans="2:7">
      <c r="B5809" s="98"/>
      <c r="C5809" s="98"/>
      <c r="E5809" s="2"/>
      <c r="F5809" s="2"/>
      <c r="G5809" s="2"/>
    </row>
    <row r="5810" spans="2:7">
      <c r="B5810" s="98"/>
      <c r="C5810" s="98"/>
      <c r="E5810" s="2"/>
      <c r="F5810" s="2"/>
      <c r="G5810" s="2"/>
    </row>
    <row r="5811" spans="2:7">
      <c r="B5811" s="98"/>
      <c r="C5811" s="98"/>
      <c r="E5811" s="2"/>
      <c r="F5811" s="2"/>
      <c r="G5811" s="2"/>
    </row>
    <row r="5812" spans="2:7">
      <c r="B5812" s="98"/>
      <c r="C5812" s="98"/>
      <c r="E5812" s="2"/>
      <c r="F5812" s="2"/>
      <c r="G5812" s="2"/>
    </row>
    <row r="5813" spans="2:7">
      <c r="B5813" s="98"/>
      <c r="C5813" s="98"/>
      <c r="E5813" s="2"/>
      <c r="F5813" s="2"/>
      <c r="G5813" s="2"/>
    </row>
    <row r="5814" spans="2:7">
      <c r="B5814" s="98"/>
      <c r="C5814" s="98"/>
      <c r="E5814" s="2"/>
      <c r="F5814" s="2"/>
      <c r="G5814" s="2"/>
    </row>
    <row r="5815" spans="2:7">
      <c r="B5815" s="98"/>
      <c r="C5815" s="98"/>
      <c r="E5815" s="2"/>
      <c r="F5815" s="2"/>
      <c r="G5815" s="2"/>
    </row>
    <row r="5816" spans="2:7">
      <c r="B5816" s="98"/>
      <c r="C5816" s="98"/>
      <c r="E5816" s="2"/>
      <c r="F5816" s="2"/>
      <c r="G5816" s="2"/>
    </row>
    <row r="5817" spans="2:7">
      <c r="B5817" s="98"/>
      <c r="C5817" s="98"/>
      <c r="E5817" s="2"/>
      <c r="F5817" s="2"/>
      <c r="G5817" s="2"/>
    </row>
    <row r="5818" spans="2:7">
      <c r="B5818" s="98"/>
      <c r="C5818" s="98"/>
      <c r="E5818" s="2"/>
      <c r="F5818" s="2"/>
      <c r="G5818" s="2"/>
    </row>
    <row r="5819" spans="2:7">
      <c r="B5819" s="98"/>
      <c r="C5819" s="98"/>
      <c r="E5819" s="2"/>
      <c r="F5819" s="2"/>
      <c r="G5819" s="2"/>
    </row>
    <row r="5820" spans="2:7">
      <c r="B5820" s="98"/>
      <c r="C5820" s="98"/>
      <c r="E5820" s="2"/>
      <c r="F5820" s="2"/>
      <c r="G5820" s="2"/>
    </row>
    <row r="5821" spans="2:7">
      <c r="B5821" s="98"/>
      <c r="C5821" s="98"/>
      <c r="E5821" s="2"/>
      <c r="F5821" s="2"/>
      <c r="G5821" s="2"/>
    </row>
    <row r="5822" spans="2:7">
      <c r="B5822" s="98"/>
      <c r="C5822" s="98"/>
      <c r="E5822" s="2"/>
      <c r="F5822" s="2"/>
      <c r="G5822" s="2"/>
    </row>
    <row r="5823" spans="2:7">
      <c r="B5823" s="98"/>
      <c r="C5823" s="98"/>
      <c r="E5823" s="2"/>
      <c r="F5823" s="2"/>
      <c r="G5823" s="2"/>
    </row>
    <row r="5824" spans="2:7">
      <c r="B5824" s="98"/>
      <c r="C5824" s="98"/>
      <c r="E5824" s="2"/>
      <c r="F5824" s="2"/>
      <c r="G5824" s="2"/>
    </row>
    <row r="5825" spans="2:7">
      <c r="B5825" s="98"/>
      <c r="C5825" s="98"/>
      <c r="E5825" s="2"/>
      <c r="F5825" s="2"/>
      <c r="G5825" s="2"/>
    </row>
    <row r="5826" spans="2:7">
      <c r="B5826" s="98"/>
      <c r="C5826" s="98"/>
      <c r="E5826" s="2"/>
      <c r="F5826" s="2"/>
      <c r="G5826" s="2"/>
    </row>
    <row r="5827" spans="2:7">
      <c r="B5827" s="98"/>
      <c r="C5827" s="98"/>
      <c r="E5827" s="2"/>
      <c r="F5827" s="2"/>
      <c r="G5827" s="2"/>
    </row>
    <row r="5828" spans="2:7">
      <c r="B5828" s="98"/>
      <c r="C5828" s="98"/>
      <c r="E5828" s="2"/>
      <c r="F5828" s="2"/>
      <c r="G5828" s="2"/>
    </row>
    <row r="5829" spans="2:7">
      <c r="B5829" s="98"/>
      <c r="C5829" s="98"/>
      <c r="E5829" s="2"/>
      <c r="F5829" s="2"/>
      <c r="G5829" s="2"/>
    </row>
    <row r="5830" spans="2:7">
      <c r="B5830" s="98"/>
      <c r="C5830" s="98"/>
      <c r="E5830" s="2"/>
      <c r="F5830" s="2"/>
      <c r="G5830" s="2"/>
    </row>
    <row r="5831" spans="2:7">
      <c r="B5831" s="98"/>
      <c r="C5831" s="98"/>
      <c r="E5831" s="2"/>
      <c r="F5831" s="2"/>
      <c r="G5831" s="2"/>
    </row>
    <row r="5832" spans="2:7">
      <c r="B5832" s="98"/>
      <c r="C5832" s="98"/>
      <c r="E5832" s="2"/>
      <c r="F5832" s="2"/>
      <c r="G5832" s="2"/>
    </row>
    <row r="5833" spans="2:7">
      <c r="B5833" s="98"/>
      <c r="C5833" s="98"/>
      <c r="E5833" s="2"/>
      <c r="F5833" s="2"/>
      <c r="G5833" s="2"/>
    </row>
    <row r="5834" spans="2:7">
      <c r="B5834" s="98"/>
      <c r="C5834" s="98"/>
      <c r="E5834" s="2"/>
      <c r="F5834" s="2"/>
      <c r="G5834" s="2"/>
    </row>
    <row r="5835" spans="2:7">
      <c r="B5835" s="98"/>
      <c r="C5835" s="98"/>
      <c r="E5835" s="2"/>
      <c r="F5835" s="2"/>
      <c r="G5835" s="2"/>
    </row>
    <row r="5836" spans="2:7">
      <c r="B5836" s="98"/>
      <c r="C5836" s="98"/>
      <c r="E5836" s="2"/>
      <c r="F5836" s="2"/>
      <c r="G5836" s="2"/>
    </row>
    <row r="5837" spans="2:7">
      <c r="B5837" s="98"/>
      <c r="C5837" s="98"/>
      <c r="E5837" s="2"/>
      <c r="F5837" s="2"/>
      <c r="G5837" s="2"/>
    </row>
    <row r="5838" spans="2:7">
      <c r="B5838" s="98"/>
      <c r="C5838" s="98"/>
      <c r="E5838" s="2"/>
      <c r="F5838" s="2"/>
      <c r="G5838" s="2"/>
    </row>
    <row r="5839" spans="2:7">
      <c r="B5839" s="98"/>
      <c r="C5839" s="98"/>
      <c r="E5839" s="2"/>
      <c r="F5839" s="2"/>
      <c r="G5839" s="2"/>
    </row>
    <row r="5840" spans="2:7">
      <c r="B5840" s="98"/>
      <c r="C5840" s="98"/>
      <c r="E5840" s="2"/>
      <c r="F5840" s="2"/>
      <c r="G5840" s="2"/>
    </row>
    <row r="5841" spans="2:7">
      <c r="B5841" s="98"/>
      <c r="C5841" s="98"/>
      <c r="E5841" s="2"/>
      <c r="F5841" s="2"/>
      <c r="G5841" s="2"/>
    </row>
    <row r="5842" spans="2:7">
      <c r="B5842" s="98"/>
      <c r="C5842" s="98"/>
      <c r="E5842" s="2"/>
      <c r="F5842" s="2"/>
      <c r="G5842" s="2"/>
    </row>
    <row r="5843" spans="2:7">
      <c r="B5843" s="98"/>
      <c r="C5843" s="98"/>
      <c r="E5843" s="2"/>
      <c r="F5843" s="2"/>
      <c r="G5843" s="2"/>
    </row>
    <row r="5844" spans="2:7">
      <c r="B5844" s="98"/>
      <c r="C5844" s="98"/>
      <c r="E5844" s="2"/>
      <c r="F5844" s="2"/>
      <c r="G5844" s="2"/>
    </row>
    <row r="5845" spans="2:7">
      <c r="B5845" s="98"/>
      <c r="C5845" s="98"/>
      <c r="E5845" s="2"/>
      <c r="F5845" s="2"/>
      <c r="G5845" s="2"/>
    </row>
    <row r="5846" spans="2:7">
      <c r="B5846" s="98"/>
      <c r="C5846" s="98"/>
      <c r="E5846" s="2"/>
      <c r="F5846" s="2"/>
      <c r="G5846" s="2"/>
    </row>
    <row r="5847" spans="2:7">
      <c r="B5847" s="98"/>
      <c r="C5847" s="98"/>
      <c r="E5847" s="2"/>
      <c r="F5847" s="2"/>
      <c r="G5847" s="2"/>
    </row>
    <row r="5848" spans="2:7">
      <c r="B5848" s="98"/>
      <c r="C5848" s="98"/>
      <c r="E5848" s="2"/>
      <c r="F5848" s="2"/>
      <c r="G5848" s="2"/>
    </row>
    <row r="5849" spans="2:7">
      <c r="B5849" s="98"/>
      <c r="C5849" s="98"/>
      <c r="E5849" s="2"/>
      <c r="F5849" s="2"/>
      <c r="G5849" s="2"/>
    </row>
    <row r="5850" spans="2:7">
      <c r="B5850" s="98"/>
      <c r="C5850" s="98"/>
      <c r="E5850" s="2"/>
      <c r="F5850" s="2"/>
      <c r="G5850" s="2"/>
    </row>
    <row r="5851" spans="2:7">
      <c r="B5851" s="98"/>
      <c r="C5851" s="98"/>
      <c r="E5851" s="2"/>
      <c r="F5851" s="2"/>
      <c r="G5851" s="2"/>
    </row>
    <row r="5852" spans="2:7">
      <c r="B5852" s="98"/>
      <c r="C5852" s="98"/>
      <c r="E5852" s="2"/>
      <c r="F5852" s="2"/>
      <c r="G5852" s="2"/>
    </row>
    <row r="5853" spans="2:7">
      <c r="B5853" s="98"/>
      <c r="C5853" s="98"/>
      <c r="E5853" s="2"/>
      <c r="F5853" s="2"/>
      <c r="G5853" s="2"/>
    </row>
    <row r="5854" spans="2:7">
      <c r="B5854" s="98"/>
      <c r="C5854" s="98"/>
      <c r="E5854" s="2"/>
      <c r="F5854" s="2"/>
      <c r="G5854" s="2"/>
    </row>
    <row r="5855" spans="2:7">
      <c r="B5855" s="98"/>
      <c r="C5855" s="98"/>
      <c r="E5855" s="2"/>
      <c r="F5855" s="2"/>
      <c r="G5855" s="2"/>
    </row>
    <row r="5856" spans="2:7">
      <c r="B5856" s="98"/>
      <c r="C5856" s="98"/>
      <c r="E5856" s="2"/>
      <c r="F5856" s="2"/>
      <c r="G5856" s="2"/>
    </row>
    <row r="5857" spans="2:7">
      <c r="B5857" s="98"/>
      <c r="C5857" s="98"/>
      <c r="E5857" s="2"/>
      <c r="F5857" s="2"/>
      <c r="G5857" s="2"/>
    </row>
    <row r="5858" spans="2:7">
      <c r="B5858" s="98"/>
      <c r="C5858" s="98"/>
      <c r="E5858" s="2"/>
      <c r="F5858" s="2"/>
      <c r="G5858" s="2"/>
    </row>
    <row r="5859" spans="2:7">
      <c r="B5859" s="98"/>
      <c r="C5859" s="98"/>
      <c r="E5859" s="2"/>
      <c r="F5859" s="2"/>
      <c r="G5859" s="2"/>
    </row>
    <row r="5860" spans="2:7">
      <c r="B5860" s="98"/>
      <c r="C5860" s="98"/>
      <c r="E5860" s="2"/>
      <c r="F5860" s="2"/>
      <c r="G5860" s="2"/>
    </row>
    <row r="5861" spans="2:7">
      <c r="B5861" s="98"/>
      <c r="C5861" s="98"/>
      <c r="E5861" s="2"/>
      <c r="F5861" s="2"/>
      <c r="G5861" s="2"/>
    </row>
    <row r="5862" spans="2:7">
      <c r="B5862" s="98"/>
      <c r="C5862" s="98"/>
      <c r="E5862" s="2"/>
      <c r="F5862" s="2"/>
      <c r="G5862" s="2"/>
    </row>
    <row r="5863" spans="2:7">
      <c r="B5863" s="98"/>
      <c r="C5863" s="98"/>
      <c r="E5863" s="2"/>
      <c r="F5863" s="2"/>
      <c r="G5863" s="2"/>
    </row>
    <row r="5864" spans="2:7">
      <c r="B5864" s="98"/>
      <c r="C5864" s="98"/>
      <c r="E5864" s="2"/>
      <c r="F5864" s="2"/>
      <c r="G5864" s="2"/>
    </row>
    <row r="5865" spans="2:7">
      <c r="B5865" s="98"/>
      <c r="C5865" s="98"/>
      <c r="E5865" s="2"/>
      <c r="F5865" s="2"/>
      <c r="G5865" s="2"/>
    </row>
    <row r="5866" spans="2:7">
      <c r="B5866" s="98"/>
      <c r="C5866" s="98"/>
      <c r="E5866" s="2"/>
      <c r="F5866" s="2"/>
      <c r="G5866" s="2"/>
    </row>
    <row r="5867" spans="2:7">
      <c r="B5867" s="98"/>
      <c r="C5867" s="98"/>
      <c r="E5867" s="2"/>
      <c r="F5867" s="2"/>
      <c r="G5867" s="2"/>
    </row>
    <row r="5868" spans="2:7">
      <c r="B5868" s="98"/>
      <c r="C5868" s="98"/>
      <c r="E5868" s="2"/>
      <c r="F5868" s="2"/>
      <c r="G5868" s="2"/>
    </row>
    <row r="5869" spans="2:7">
      <c r="B5869" s="98"/>
      <c r="C5869" s="98"/>
      <c r="E5869" s="2"/>
      <c r="F5869" s="2"/>
      <c r="G5869" s="2"/>
    </row>
    <row r="5870" spans="2:7">
      <c r="B5870" s="98"/>
      <c r="C5870" s="98"/>
      <c r="E5870" s="2"/>
      <c r="F5870" s="2"/>
      <c r="G5870" s="2"/>
    </row>
    <row r="5871" spans="2:7">
      <c r="B5871" s="98"/>
      <c r="C5871" s="98"/>
      <c r="E5871" s="2"/>
      <c r="F5871" s="2"/>
      <c r="G5871" s="2"/>
    </row>
    <row r="5872" spans="2:7">
      <c r="B5872" s="98"/>
      <c r="C5872" s="98"/>
      <c r="E5872" s="2"/>
      <c r="F5872" s="2"/>
      <c r="G5872" s="2"/>
    </row>
    <row r="5873" spans="2:7">
      <c r="B5873" s="98"/>
      <c r="C5873" s="98"/>
      <c r="E5873" s="2"/>
      <c r="F5873" s="2"/>
      <c r="G5873" s="2"/>
    </row>
    <row r="5874" spans="2:7">
      <c r="B5874" s="98"/>
      <c r="C5874" s="98"/>
      <c r="E5874" s="2"/>
      <c r="F5874" s="2"/>
      <c r="G5874" s="2"/>
    </row>
    <row r="5875" spans="2:7">
      <c r="B5875" s="98"/>
      <c r="C5875" s="98"/>
      <c r="E5875" s="2"/>
      <c r="F5875" s="2"/>
      <c r="G5875" s="2"/>
    </row>
    <row r="5876" spans="2:7">
      <c r="B5876" s="98"/>
      <c r="C5876" s="98"/>
      <c r="E5876" s="2"/>
      <c r="F5876" s="2"/>
      <c r="G5876" s="2"/>
    </row>
    <row r="5877" spans="2:7">
      <c r="B5877" s="98"/>
      <c r="C5877" s="98"/>
      <c r="E5877" s="2"/>
      <c r="F5877" s="2"/>
      <c r="G5877" s="2"/>
    </row>
    <row r="5878" spans="2:7">
      <c r="B5878" s="98"/>
      <c r="C5878" s="98"/>
      <c r="E5878" s="2"/>
      <c r="F5878" s="2"/>
      <c r="G5878" s="2"/>
    </row>
    <row r="5879" spans="2:7">
      <c r="B5879" s="98"/>
      <c r="C5879" s="98"/>
      <c r="E5879" s="2"/>
      <c r="F5879" s="2"/>
      <c r="G5879" s="2"/>
    </row>
    <row r="5880" spans="2:7">
      <c r="B5880" s="98"/>
      <c r="C5880" s="98"/>
      <c r="E5880" s="2"/>
      <c r="F5880" s="2"/>
      <c r="G5880" s="2"/>
    </row>
    <row r="5881" spans="2:7">
      <c r="B5881" s="98"/>
      <c r="C5881" s="98"/>
      <c r="E5881" s="2"/>
      <c r="F5881" s="2"/>
      <c r="G5881" s="2"/>
    </row>
    <row r="5882" spans="2:7">
      <c r="B5882" s="98"/>
      <c r="C5882" s="98"/>
      <c r="E5882" s="2"/>
      <c r="F5882" s="2"/>
      <c r="G5882" s="2"/>
    </row>
    <row r="5883" spans="2:7">
      <c r="B5883" s="98"/>
      <c r="C5883" s="98"/>
      <c r="E5883" s="2"/>
      <c r="F5883" s="2"/>
      <c r="G5883" s="2"/>
    </row>
    <row r="5884" spans="2:7">
      <c r="B5884" s="98"/>
      <c r="C5884" s="98"/>
      <c r="E5884" s="2"/>
      <c r="F5884" s="2"/>
      <c r="G5884" s="2"/>
    </row>
    <row r="5885" spans="2:7">
      <c r="B5885" s="98"/>
      <c r="C5885" s="98"/>
      <c r="E5885" s="2"/>
      <c r="F5885" s="2"/>
      <c r="G5885" s="2"/>
    </row>
    <row r="5886" spans="2:7">
      <c r="B5886" s="98"/>
      <c r="C5886" s="98"/>
      <c r="E5886" s="2"/>
      <c r="F5886" s="2"/>
      <c r="G5886" s="2"/>
    </row>
    <row r="5887" spans="2:7">
      <c r="B5887" s="98"/>
      <c r="C5887" s="98"/>
      <c r="E5887" s="2"/>
      <c r="F5887" s="2"/>
      <c r="G5887" s="2"/>
    </row>
    <row r="5888" spans="2:7">
      <c r="B5888" s="98"/>
      <c r="C5888" s="98"/>
      <c r="E5888" s="2"/>
      <c r="F5888" s="2"/>
      <c r="G5888" s="2"/>
    </row>
    <row r="5889" spans="2:7">
      <c r="B5889" s="98"/>
      <c r="C5889" s="98"/>
      <c r="E5889" s="2"/>
      <c r="F5889" s="2"/>
      <c r="G5889" s="2"/>
    </row>
    <row r="5890" spans="2:7">
      <c r="B5890" s="98"/>
      <c r="C5890" s="98"/>
      <c r="E5890" s="2"/>
      <c r="F5890" s="2"/>
      <c r="G5890" s="2"/>
    </row>
    <row r="5891" spans="2:7">
      <c r="B5891" s="98"/>
      <c r="C5891" s="98"/>
      <c r="E5891" s="2"/>
      <c r="F5891" s="2"/>
      <c r="G5891" s="2"/>
    </row>
    <row r="5892" spans="2:7">
      <c r="B5892" s="98"/>
      <c r="C5892" s="98"/>
      <c r="E5892" s="2"/>
      <c r="F5892" s="2"/>
      <c r="G5892" s="2"/>
    </row>
    <row r="5893" spans="2:7">
      <c r="B5893" s="98"/>
      <c r="C5893" s="98"/>
      <c r="E5893" s="2"/>
      <c r="F5893" s="2"/>
      <c r="G5893" s="2"/>
    </row>
    <row r="5894" spans="2:7">
      <c r="B5894" s="98"/>
      <c r="C5894" s="98"/>
      <c r="E5894" s="2"/>
      <c r="F5894" s="2"/>
      <c r="G5894" s="2"/>
    </row>
    <row r="5895" spans="2:7">
      <c r="B5895" s="98"/>
      <c r="C5895" s="98"/>
      <c r="E5895" s="2"/>
      <c r="F5895" s="2"/>
      <c r="G5895" s="2"/>
    </row>
    <row r="5896" spans="2:7">
      <c r="B5896" s="98"/>
      <c r="C5896" s="98"/>
      <c r="E5896" s="2"/>
      <c r="F5896" s="2"/>
      <c r="G5896" s="2"/>
    </row>
    <row r="5897" spans="2:7">
      <c r="B5897" s="98"/>
      <c r="C5897" s="98"/>
      <c r="E5897" s="2"/>
      <c r="F5897" s="2"/>
      <c r="G5897" s="2"/>
    </row>
    <row r="5898" spans="2:7">
      <c r="B5898" s="98"/>
      <c r="C5898" s="98"/>
      <c r="E5898" s="2"/>
      <c r="F5898" s="2"/>
      <c r="G5898" s="2"/>
    </row>
    <row r="5899" spans="2:7">
      <c r="B5899" s="98"/>
      <c r="C5899" s="98"/>
      <c r="E5899" s="2"/>
      <c r="F5899" s="2"/>
      <c r="G5899" s="2"/>
    </row>
    <row r="5900" spans="2:7">
      <c r="B5900" s="98"/>
      <c r="C5900" s="98"/>
      <c r="E5900" s="2"/>
      <c r="F5900" s="2"/>
      <c r="G5900" s="2"/>
    </row>
    <row r="5901" spans="2:7">
      <c r="B5901" s="98"/>
      <c r="C5901" s="98"/>
      <c r="E5901" s="2"/>
      <c r="F5901" s="2"/>
      <c r="G5901" s="2"/>
    </row>
    <row r="5902" spans="2:7">
      <c r="B5902" s="98"/>
      <c r="C5902" s="98"/>
      <c r="E5902" s="2"/>
      <c r="F5902" s="2"/>
      <c r="G5902" s="2"/>
    </row>
    <row r="5903" spans="2:7">
      <c r="B5903" s="98"/>
      <c r="C5903" s="98"/>
      <c r="E5903" s="2"/>
      <c r="F5903" s="2"/>
      <c r="G5903" s="2"/>
    </row>
    <row r="5904" spans="2:7">
      <c r="B5904" s="98"/>
      <c r="C5904" s="98"/>
      <c r="E5904" s="2"/>
      <c r="F5904" s="2"/>
      <c r="G5904" s="2"/>
    </row>
    <row r="5905" spans="2:7">
      <c r="B5905" s="98"/>
      <c r="C5905" s="98"/>
      <c r="E5905" s="2"/>
      <c r="F5905" s="2"/>
      <c r="G5905" s="2"/>
    </row>
    <row r="5906" spans="2:7">
      <c r="B5906" s="98"/>
      <c r="C5906" s="98"/>
      <c r="E5906" s="2"/>
      <c r="F5906" s="2"/>
      <c r="G5906" s="2"/>
    </row>
    <row r="5907" spans="2:7">
      <c r="B5907" s="98"/>
      <c r="C5907" s="98"/>
      <c r="E5907" s="2"/>
      <c r="F5907" s="2"/>
      <c r="G5907" s="2"/>
    </row>
    <row r="5908" spans="2:7">
      <c r="B5908" s="98"/>
      <c r="C5908" s="98"/>
      <c r="E5908" s="2"/>
      <c r="F5908" s="2"/>
      <c r="G5908" s="2"/>
    </row>
    <row r="5909" spans="2:7">
      <c r="B5909" s="98"/>
      <c r="C5909" s="98"/>
      <c r="E5909" s="2"/>
      <c r="F5909" s="2"/>
      <c r="G5909" s="2"/>
    </row>
    <row r="5910" spans="2:7">
      <c r="B5910" s="98"/>
      <c r="C5910" s="98"/>
      <c r="E5910" s="2"/>
      <c r="F5910" s="2"/>
      <c r="G5910" s="2"/>
    </row>
    <row r="5911" spans="2:7">
      <c r="B5911" s="98"/>
      <c r="C5911" s="98"/>
      <c r="E5911" s="2"/>
      <c r="F5911" s="2"/>
      <c r="G5911" s="2"/>
    </row>
    <row r="5912" spans="2:7">
      <c r="B5912" s="98"/>
      <c r="C5912" s="98"/>
      <c r="E5912" s="2"/>
      <c r="F5912" s="2"/>
      <c r="G5912" s="2"/>
    </row>
    <row r="5913" spans="2:7">
      <c r="B5913" s="98"/>
      <c r="C5913" s="98"/>
      <c r="E5913" s="2"/>
      <c r="F5913" s="2"/>
      <c r="G5913" s="2"/>
    </row>
    <row r="5914" spans="2:7">
      <c r="B5914" s="98"/>
      <c r="C5914" s="98"/>
      <c r="E5914" s="2"/>
      <c r="F5914" s="2"/>
      <c r="G5914" s="2"/>
    </row>
    <row r="5915" spans="2:7">
      <c r="B5915" s="98"/>
      <c r="C5915" s="98"/>
      <c r="E5915" s="2"/>
      <c r="F5915" s="2"/>
      <c r="G5915" s="2"/>
    </row>
    <row r="5916" spans="2:7">
      <c r="B5916" s="98"/>
      <c r="C5916" s="98"/>
      <c r="E5916" s="2"/>
      <c r="F5916" s="2"/>
      <c r="G5916" s="2"/>
    </row>
    <row r="5917" spans="2:7">
      <c r="B5917" s="98"/>
      <c r="C5917" s="98"/>
      <c r="E5917" s="2"/>
      <c r="F5917" s="2"/>
      <c r="G5917" s="2"/>
    </row>
    <row r="5918" spans="2:7">
      <c r="B5918" s="98"/>
      <c r="C5918" s="98"/>
      <c r="E5918" s="2"/>
      <c r="F5918" s="2"/>
      <c r="G5918" s="2"/>
    </row>
    <row r="5919" spans="2:7">
      <c r="B5919" s="98"/>
      <c r="C5919" s="98"/>
      <c r="E5919" s="2"/>
      <c r="F5919" s="2"/>
      <c r="G5919" s="2"/>
    </row>
    <row r="5920" spans="2:7">
      <c r="B5920" s="98"/>
      <c r="C5920" s="98"/>
      <c r="E5920" s="2"/>
      <c r="F5920" s="2"/>
      <c r="G5920" s="2"/>
    </row>
    <row r="5921" spans="2:7">
      <c r="B5921" s="98"/>
      <c r="C5921" s="98"/>
      <c r="E5921" s="2"/>
      <c r="F5921" s="2"/>
      <c r="G5921" s="2"/>
    </row>
    <row r="5922" spans="2:7">
      <c r="B5922" s="98"/>
      <c r="C5922" s="98"/>
      <c r="E5922" s="2"/>
      <c r="F5922" s="2"/>
      <c r="G5922" s="2"/>
    </row>
    <row r="5923" spans="2:7">
      <c r="B5923" s="98"/>
      <c r="C5923" s="98"/>
      <c r="E5923" s="2"/>
      <c r="F5923" s="2"/>
      <c r="G5923" s="2"/>
    </row>
    <row r="5924" spans="2:7">
      <c r="B5924" s="98"/>
      <c r="C5924" s="98"/>
      <c r="E5924" s="2"/>
      <c r="F5924" s="2"/>
      <c r="G5924" s="2"/>
    </row>
    <row r="5925" spans="2:7">
      <c r="B5925" s="98"/>
      <c r="C5925" s="98"/>
      <c r="E5925" s="2"/>
      <c r="F5925" s="2"/>
      <c r="G5925" s="2"/>
    </row>
    <row r="5926" spans="2:7">
      <c r="B5926" s="98"/>
      <c r="C5926" s="98"/>
      <c r="E5926" s="2"/>
      <c r="F5926" s="2"/>
      <c r="G5926" s="2"/>
    </row>
    <row r="5927" spans="2:7">
      <c r="B5927" s="98"/>
      <c r="C5927" s="98"/>
      <c r="E5927" s="2"/>
      <c r="F5927" s="2"/>
      <c r="G5927" s="2"/>
    </row>
    <row r="5928" spans="2:7">
      <c r="B5928" s="98"/>
      <c r="C5928" s="98"/>
      <c r="E5928" s="2"/>
      <c r="F5928" s="2"/>
      <c r="G5928" s="2"/>
    </row>
    <row r="5929" spans="2:7">
      <c r="B5929" s="98"/>
      <c r="C5929" s="98"/>
      <c r="E5929" s="2"/>
      <c r="F5929" s="2"/>
      <c r="G5929" s="2"/>
    </row>
    <row r="5930" spans="2:7">
      <c r="B5930" s="98"/>
      <c r="C5930" s="98"/>
      <c r="E5930" s="2"/>
      <c r="F5930" s="2"/>
      <c r="G5930" s="2"/>
    </row>
    <row r="5931" spans="2:7">
      <c r="B5931" s="98"/>
      <c r="C5931" s="98"/>
      <c r="E5931" s="2"/>
      <c r="F5931" s="2"/>
      <c r="G5931" s="2"/>
    </row>
    <row r="5932" spans="2:7">
      <c r="B5932" s="98"/>
      <c r="C5932" s="98"/>
      <c r="E5932" s="2"/>
      <c r="F5932" s="2"/>
      <c r="G5932" s="2"/>
    </row>
    <row r="5933" spans="2:7">
      <c r="B5933" s="98"/>
      <c r="C5933" s="98"/>
      <c r="E5933" s="2"/>
      <c r="F5933" s="2"/>
      <c r="G5933" s="2"/>
    </row>
    <row r="5934" spans="2:7">
      <c r="B5934" s="98"/>
      <c r="C5934" s="98"/>
      <c r="E5934" s="2"/>
      <c r="F5934" s="2"/>
      <c r="G5934" s="2"/>
    </row>
    <row r="5935" spans="2:7">
      <c r="B5935" s="98"/>
      <c r="C5935" s="98"/>
      <c r="E5935" s="2"/>
      <c r="F5935" s="2"/>
      <c r="G5935" s="2"/>
    </row>
    <row r="5936" spans="2:7">
      <c r="B5936" s="98"/>
      <c r="C5936" s="98"/>
      <c r="E5936" s="2"/>
      <c r="F5936" s="2"/>
      <c r="G5936" s="2"/>
    </row>
    <row r="5937" spans="2:7">
      <c r="B5937" s="98"/>
      <c r="C5937" s="98"/>
      <c r="E5937" s="2"/>
      <c r="F5937" s="2"/>
      <c r="G5937" s="2"/>
    </row>
    <row r="5938" spans="2:7">
      <c r="B5938" s="98"/>
      <c r="C5938" s="98"/>
      <c r="E5938" s="2"/>
      <c r="F5938" s="2"/>
      <c r="G5938" s="2"/>
    </row>
    <row r="5939" spans="2:7">
      <c r="B5939" s="98"/>
      <c r="C5939" s="98"/>
      <c r="E5939" s="2"/>
      <c r="F5939" s="2"/>
      <c r="G5939" s="2"/>
    </row>
    <row r="5940" spans="2:7">
      <c r="B5940" s="98"/>
      <c r="C5940" s="98"/>
      <c r="E5940" s="2"/>
      <c r="F5940" s="2"/>
      <c r="G5940" s="2"/>
    </row>
    <row r="5941" spans="2:7">
      <c r="B5941" s="98"/>
      <c r="C5941" s="98"/>
      <c r="E5941" s="2"/>
      <c r="F5941" s="2"/>
      <c r="G5941" s="2"/>
    </row>
    <row r="5942" spans="2:7">
      <c r="B5942" s="98"/>
      <c r="C5942" s="98"/>
      <c r="E5942" s="2"/>
      <c r="F5942" s="2"/>
      <c r="G5942" s="2"/>
    </row>
    <row r="5943" spans="2:7">
      <c r="B5943" s="98"/>
      <c r="C5943" s="98"/>
      <c r="E5943" s="2"/>
      <c r="F5943" s="2"/>
      <c r="G5943" s="2"/>
    </row>
    <row r="5944" spans="2:7">
      <c r="B5944" s="98"/>
      <c r="C5944" s="98"/>
      <c r="E5944" s="2"/>
      <c r="F5944" s="2"/>
      <c r="G5944" s="2"/>
    </row>
    <row r="5945" spans="2:7">
      <c r="B5945" s="98"/>
      <c r="C5945" s="98"/>
      <c r="E5945" s="2"/>
      <c r="F5945" s="2"/>
      <c r="G5945" s="2"/>
    </row>
    <row r="5946" spans="2:7">
      <c r="B5946" s="98"/>
      <c r="C5946" s="98"/>
      <c r="E5946" s="2"/>
      <c r="F5946" s="2"/>
      <c r="G5946" s="2"/>
    </row>
    <row r="5947" spans="2:7">
      <c r="B5947" s="98"/>
      <c r="C5947" s="98"/>
      <c r="E5947" s="2"/>
      <c r="F5947" s="2"/>
      <c r="G5947" s="2"/>
    </row>
    <row r="5948" spans="2:7">
      <c r="B5948" s="98"/>
      <c r="C5948" s="98"/>
      <c r="E5948" s="2"/>
      <c r="F5948" s="2"/>
      <c r="G5948" s="2"/>
    </row>
    <row r="5949" spans="2:7">
      <c r="B5949" s="98"/>
      <c r="C5949" s="98"/>
      <c r="E5949" s="2"/>
      <c r="F5949" s="2"/>
      <c r="G5949" s="2"/>
    </row>
    <row r="5950" spans="2:7">
      <c r="B5950" s="98"/>
      <c r="C5950" s="98"/>
      <c r="E5950" s="2"/>
      <c r="F5950" s="2"/>
      <c r="G5950" s="2"/>
    </row>
    <row r="5951" spans="2:7">
      <c r="B5951" s="98"/>
      <c r="C5951" s="98"/>
      <c r="E5951" s="2"/>
      <c r="F5951" s="2"/>
      <c r="G5951" s="2"/>
    </row>
    <row r="5952" spans="2:7">
      <c r="B5952" s="98"/>
      <c r="C5952" s="98"/>
      <c r="E5952" s="2"/>
      <c r="F5952" s="2"/>
      <c r="G5952" s="2"/>
    </row>
    <row r="5953" spans="2:7">
      <c r="B5953" s="98"/>
      <c r="C5953" s="98"/>
      <c r="E5953" s="2"/>
      <c r="F5953" s="2"/>
      <c r="G5953" s="2"/>
    </row>
    <row r="5954" spans="2:7">
      <c r="B5954" s="98"/>
      <c r="C5954" s="98"/>
      <c r="E5954" s="2"/>
      <c r="F5954" s="2"/>
      <c r="G5954" s="2"/>
    </row>
    <row r="5955" spans="2:7">
      <c r="B5955" s="98"/>
      <c r="C5955" s="98"/>
      <c r="E5955" s="2"/>
      <c r="F5955" s="2"/>
      <c r="G5955" s="2"/>
    </row>
    <row r="5956" spans="2:7">
      <c r="B5956" s="98"/>
      <c r="C5956" s="98"/>
      <c r="E5956" s="2"/>
      <c r="F5956" s="2"/>
      <c r="G5956" s="2"/>
    </row>
    <row r="5957" spans="2:7">
      <c r="B5957" s="98"/>
      <c r="C5957" s="98"/>
      <c r="E5957" s="2"/>
      <c r="F5957" s="2"/>
      <c r="G5957" s="2"/>
    </row>
    <row r="5958" spans="2:7">
      <c r="B5958" s="98"/>
      <c r="C5958" s="98"/>
      <c r="E5958" s="2"/>
      <c r="F5958" s="2"/>
      <c r="G5958" s="2"/>
    </row>
    <row r="5959" spans="2:7">
      <c r="B5959" s="98"/>
      <c r="C5959" s="98"/>
      <c r="E5959" s="2"/>
      <c r="F5959" s="2"/>
      <c r="G5959" s="2"/>
    </row>
    <row r="5960" spans="2:7">
      <c r="B5960" s="98"/>
      <c r="C5960" s="98"/>
      <c r="E5960" s="2"/>
      <c r="F5960" s="2"/>
      <c r="G5960" s="2"/>
    </row>
    <row r="5961" spans="2:7">
      <c r="B5961" s="98"/>
      <c r="C5961" s="98"/>
      <c r="E5961" s="2"/>
      <c r="F5961" s="2"/>
      <c r="G5961" s="2"/>
    </row>
    <row r="5962" spans="2:7">
      <c r="B5962" s="98"/>
      <c r="C5962" s="98"/>
      <c r="E5962" s="2"/>
      <c r="F5962" s="2"/>
      <c r="G5962" s="2"/>
    </row>
    <row r="5963" spans="2:7">
      <c r="B5963" s="98"/>
      <c r="C5963" s="98"/>
      <c r="E5963" s="2"/>
      <c r="F5963" s="2"/>
      <c r="G5963" s="2"/>
    </row>
    <row r="5964" spans="2:7">
      <c r="B5964" s="98"/>
      <c r="C5964" s="98"/>
      <c r="E5964" s="2"/>
      <c r="F5964" s="2"/>
      <c r="G5964" s="2"/>
    </row>
    <row r="5965" spans="2:7">
      <c r="B5965" s="98"/>
      <c r="C5965" s="98"/>
      <c r="E5965" s="2"/>
      <c r="F5965" s="2"/>
      <c r="G5965" s="2"/>
    </row>
    <row r="5966" spans="2:7">
      <c r="B5966" s="98"/>
      <c r="C5966" s="98"/>
      <c r="E5966" s="2"/>
      <c r="F5966" s="2"/>
      <c r="G5966" s="2"/>
    </row>
    <row r="5967" spans="2:7">
      <c r="B5967" s="98"/>
      <c r="C5967" s="98"/>
      <c r="E5967" s="2"/>
      <c r="F5967" s="2"/>
      <c r="G5967" s="2"/>
    </row>
    <row r="5968" spans="2:7">
      <c r="B5968" s="98"/>
      <c r="C5968" s="98"/>
      <c r="E5968" s="2"/>
      <c r="F5968" s="2"/>
      <c r="G5968" s="2"/>
    </row>
    <row r="5969" spans="2:7">
      <c r="B5969" s="98"/>
      <c r="C5969" s="98"/>
      <c r="E5969" s="2"/>
      <c r="F5969" s="2"/>
      <c r="G5969" s="2"/>
    </row>
    <row r="5970" spans="2:7">
      <c r="B5970" s="98"/>
      <c r="C5970" s="98"/>
      <c r="E5970" s="2"/>
      <c r="F5970" s="2"/>
      <c r="G5970" s="2"/>
    </row>
    <row r="5971" spans="2:7">
      <c r="B5971" s="98"/>
      <c r="C5971" s="98"/>
      <c r="E5971" s="2"/>
      <c r="F5971" s="2"/>
      <c r="G5971" s="2"/>
    </row>
    <row r="5972" spans="2:7">
      <c r="B5972" s="98"/>
      <c r="C5972" s="98"/>
      <c r="E5972" s="2"/>
      <c r="F5972" s="2"/>
      <c r="G5972" s="2"/>
    </row>
    <row r="5973" spans="2:7">
      <c r="B5973" s="98"/>
      <c r="C5973" s="98"/>
      <c r="E5973" s="2"/>
      <c r="F5973" s="2"/>
      <c r="G5973" s="2"/>
    </row>
    <row r="5974" spans="2:7">
      <c r="B5974" s="98"/>
      <c r="C5974" s="98"/>
      <c r="E5974" s="2"/>
      <c r="F5974" s="2"/>
      <c r="G5974" s="2"/>
    </row>
    <row r="5975" spans="2:7">
      <c r="B5975" s="98"/>
      <c r="C5975" s="98"/>
      <c r="E5975" s="2"/>
      <c r="F5975" s="2"/>
      <c r="G5975" s="2"/>
    </row>
    <row r="5976" spans="2:7">
      <c r="B5976" s="98"/>
      <c r="C5976" s="98"/>
      <c r="E5976" s="2"/>
      <c r="F5976" s="2"/>
      <c r="G5976" s="2"/>
    </row>
    <row r="5977" spans="2:7">
      <c r="B5977" s="98"/>
      <c r="C5977" s="98"/>
      <c r="E5977" s="2"/>
      <c r="F5977" s="2"/>
      <c r="G5977" s="2"/>
    </row>
    <row r="5978" spans="2:7">
      <c r="B5978" s="98"/>
      <c r="C5978" s="98"/>
      <c r="E5978" s="2"/>
      <c r="F5978" s="2"/>
      <c r="G5978" s="2"/>
    </row>
    <row r="5979" spans="2:7">
      <c r="B5979" s="98"/>
      <c r="C5979" s="98"/>
      <c r="E5979" s="2"/>
      <c r="F5979" s="2"/>
      <c r="G5979" s="2"/>
    </row>
    <row r="5980" spans="2:7">
      <c r="B5980" s="98"/>
      <c r="C5980" s="98"/>
      <c r="E5980" s="2"/>
      <c r="F5980" s="2"/>
      <c r="G5980" s="2"/>
    </row>
    <row r="5981" spans="2:7">
      <c r="B5981" s="98"/>
      <c r="C5981" s="98"/>
      <c r="E5981" s="2"/>
      <c r="F5981" s="2"/>
      <c r="G5981" s="2"/>
    </row>
    <row r="5982" spans="2:7">
      <c r="B5982" s="98"/>
      <c r="C5982" s="98"/>
      <c r="E5982" s="2"/>
      <c r="F5982" s="2"/>
      <c r="G5982" s="2"/>
    </row>
    <row r="5983" spans="2:7">
      <c r="B5983" s="98"/>
      <c r="C5983" s="98"/>
      <c r="E5983" s="2"/>
      <c r="F5983" s="2"/>
      <c r="G5983" s="2"/>
    </row>
    <row r="5984" spans="2:7">
      <c r="B5984" s="98"/>
      <c r="C5984" s="98"/>
      <c r="E5984" s="2"/>
      <c r="F5984" s="2"/>
      <c r="G5984" s="2"/>
    </row>
    <row r="5985" spans="2:7">
      <c r="B5985" s="98"/>
      <c r="C5985" s="98"/>
      <c r="E5985" s="2"/>
      <c r="F5985" s="2"/>
      <c r="G5985" s="2"/>
    </row>
    <row r="5986" spans="2:7">
      <c r="B5986" s="98"/>
      <c r="C5986" s="98"/>
      <c r="E5986" s="2"/>
      <c r="F5986" s="2"/>
      <c r="G5986" s="2"/>
    </row>
    <row r="5987" spans="2:7">
      <c r="B5987" s="98"/>
      <c r="C5987" s="98"/>
      <c r="E5987" s="2"/>
      <c r="F5987" s="2"/>
      <c r="G5987" s="2"/>
    </row>
    <row r="5988" spans="2:7">
      <c r="B5988" s="98"/>
      <c r="C5988" s="98"/>
      <c r="E5988" s="2"/>
      <c r="F5988" s="2"/>
      <c r="G5988" s="2"/>
    </row>
    <row r="5989" spans="2:7">
      <c r="B5989" s="98"/>
      <c r="C5989" s="98"/>
      <c r="E5989" s="2"/>
      <c r="F5989" s="2"/>
      <c r="G5989" s="2"/>
    </row>
    <row r="5990" spans="2:7">
      <c r="B5990" s="98"/>
      <c r="C5990" s="98"/>
      <c r="E5990" s="2"/>
      <c r="F5990" s="2"/>
      <c r="G5990" s="2"/>
    </row>
    <row r="5991" spans="2:7">
      <c r="B5991" s="98"/>
      <c r="C5991" s="98"/>
      <c r="E5991" s="2"/>
      <c r="F5991" s="2"/>
      <c r="G5991" s="2"/>
    </row>
    <row r="5992" spans="2:7">
      <c r="B5992" s="98"/>
      <c r="C5992" s="98"/>
      <c r="E5992" s="2"/>
      <c r="F5992" s="2"/>
      <c r="G5992" s="2"/>
    </row>
    <row r="5993" spans="2:7">
      <c r="B5993" s="98"/>
      <c r="C5993" s="98"/>
      <c r="E5993" s="2"/>
      <c r="F5993" s="2"/>
      <c r="G5993" s="2"/>
    </row>
    <row r="5994" spans="2:7">
      <c r="B5994" s="98"/>
      <c r="C5994" s="98"/>
      <c r="E5994" s="2"/>
      <c r="F5994" s="2"/>
      <c r="G5994" s="2"/>
    </row>
    <row r="5995" spans="2:7">
      <c r="B5995" s="98"/>
      <c r="C5995" s="98"/>
      <c r="E5995" s="2"/>
      <c r="F5995" s="2"/>
      <c r="G5995" s="2"/>
    </row>
    <row r="5996" spans="2:7">
      <c r="B5996" s="98"/>
      <c r="C5996" s="98"/>
      <c r="E5996" s="2"/>
      <c r="F5996" s="2"/>
      <c r="G5996" s="2"/>
    </row>
    <row r="5997" spans="2:7">
      <c r="B5997" s="98"/>
      <c r="C5997" s="98"/>
      <c r="E5997" s="2"/>
      <c r="F5997" s="2"/>
      <c r="G5997" s="2"/>
    </row>
    <row r="5998" spans="2:7">
      <c r="B5998" s="98"/>
      <c r="C5998" s="98"/>
      <c r="E5998" s="2"/>
      <c r="F5998" s="2"/>
      <c r="G5998" s="2"/>
    </row>
    <row r="5999" spans="2:7">
      <c r="B5999" s="98"/>
      <c r="C5999" s="98"/>
      <c r="E5999" s="2"/>
      <c r="F5999" s="2"/>
      <c r="G5999" s="2"/>
    </row>
    <row r="6000" spans="2:7">
      <c r="B6000" s="98"/>
      <c r="C6000" s="98"/>
      <c r="E6000" s="2"/>
      <c r="F6000" s="2"/>
      <c r="G6000" s="2"/>
    </row>
    <row r="6001" spans="2:7">
      <c r="B6001" s="98"/>
      <c r="C6001" s="98"/>
      <c r="E6001" s="2"/>
      <c r="F6001" s="2"/>
      <c r="G6001" s="2"/>
    </row>
    <row r="6002" spans="2:7">
      <c r="B6002" s="98"/>
      <c r="C6002" s="98"/>
      <c r="E6002" s="2"/>
      <c r="F6002" s="2"/>
      <c r="G6002" s="2"/>
    </row>
    <row r="6003" spans="2:7">
      <c r="B6003" s="98"/>
      <c r="C6003" s="98"/>
      <c r="E6003" s="2"/>
      <c r="F6003" s="2"/>
      <c r="G6003" s="2"/>
    </row>
    <row r="6004" spans="2:7">
      <c r="B6004" s="98"/>
      <c r="C6004" s="98"/>
      <c r="E6004" s="2"/>
      <c r="F6004" s="2"/>
      <c r="G6004" s="2"/>
    </row>
    <row r="6005" spans="2:7">
      <c r="B6005" s="98"/>
      <c r="C6005" s="98"/>
      <c r="E6005" s="2"/>
      <c r="F6005" s="2"/>
      <c r="G6005" s="2"/>
    </row>
    <row r="6006" spans="2:7">
      <c r="B6006" s="98"/>
      <c r="C6006" s="98"/>
      <c r="E6006" s="2"/>
      <c r="F6006" s="2"/>
      <c r="G6006" s="2"/>
    </row>
    <row r="6007" spans="2:7">
      <c r="B6007" s="98"/>
      <c r="C6007" s="98"/>
      <c r="E6007" s="2"/>
      <c r="F6007" s="2"/>
      <c r="G6007" s="2"/>
    </row>
    <row r="6008" spans="2:7">
      <c r="B6008" s="98"/>
      <c r="C6008" s="98"/>
      <c r="E6008" s="2"/>
      <c r="F6008" s="2"/>
      <c r="G6008" s="2"/>
    </row>
    <row r="6009" spans="2:7">
      <c r="B6009" s="98"/>
      <c r="C6009" s="98"/>
      <c r="E6009" s="2"/>
      <c r="F6009" s="2"/>
      <c r="G6009" s="2"/>
    </row>
    <row r="6010" spans="2:7">
      <c r="B6010" s="98"/>
      <c r="C6010" s="98"/>
      <c r="E6010" s="2"/>
      <c r="F6010" s="2"/>
      <c r="G6010" s="2"/>
    </row>
    <row r="6011" spans="2:7">
      <c r="B6011" s="98"/>
      <c r="C6011" s="98"/>
      <c r="E6011" s="2"/>
      <c r="F6011" s="2"/>
      <c r="G6011" s="2"/>
    </row>
    <row r="6012" spans="2:7">
      <c r="B6012" s="98"/>
      <c r="C6012" s="98"/>
      <c r="E6012" s="2"/>
      <c r="F6012" s="2"/>
      <c r="G6012" s="2"/>
    </row>
    <row r="6013" spans="2:7">
      <c r="B6013" s="98"/>
      <c r="C6013" s="98"/>
      <c r="E6013" s="2"/>
      <c r="F6013" s="2"/>
      <c r="G6013" s="2"/>
    </row>
    <row r="6014" spans="2:7">
      <c r="B6014" s="98"/>
      <c r="C6014" s="98"/>
      <c r="E6014" s="2"/>
      <c r="F6014" s="2"/>
      <c r="G6014" s="2"/>
    </row>
    <row r="6015" spans="2:7">
      <c r="B6015" s="98"/>
      <c r="C6015" s="98"/>
      <c r="E6015" s="2"/>
      <c r="F6015" s="2"/>
      <c r="G6015" s="2"/>
    </row>
    <row r="6016" spans="2:7">
      <c r="B6016" s="98"/>
      <c r="C6016" s="98"/>
      <c r="E6016" s="2"/>
      <c r="F6016" s="2"/>
      <c r="G6016" s="2"/>
    </row>
    <row r="6017" spans="2:7">
      <c r="B6017" s="98"/>
      <c r="C6017" s="98"/>
      <c r="E6017" s="2"/>
      <c r="F6017" s="2"/>
      <c r="G6017" s="2"/>
    </row>
    <row r="6018" spans="2:7">
      <c r="B6018" s="98"/>
      <c r="C6018" s="98"/>
      <c r="E6018" s="2"/>
      <c r="F6018" s="2"/>
      <c r="G6018" s="2"/>
    </row>
    <row r="6019" spans="2:7">
      <c r="B6019" s="98"/>
      <c r="C6019" s="98"/>
      <c r="E6019" s="2"/>
      <c r="F6019" s="2"/>
      <c r="G6019" s="2"/>
    </row>
    <row r="6020" spans="2:7">
      <c r="B6020" s="98"/>
      <c r="C6020" s="98"/>
      <c r="E6020" s="2"/>
      <c r="F6020" s="2"/>
      <c r="G6020" s="2"/>
    </row>
    <row r="6021" spans="2:7">
      <c r="B6021" s="98"/>
      <c r="C6021" s="98"/>
      <c r="E6021" s="2"/>
      <c r="F6021" s="2"/>
      <c r="G6021" s="2"/>
    </row>
    <row r="6022" spans="2:7">
      <c r="B6022" s="98"/>
      <c r="C6022" s="98"/>
      <c r="E6022" s="2"/>
      <c r="F6022" s="2"/>
      <c r="G6022" s="2"/>
    </row>
    <row r="6023" spans="2:7">
      <c r="B6023" s="98"/>
      <c r="C6023" s="98"/>
      <c r="E6023" s="2"/>
      <c r="F6023" s="2"/>
      <c r="G6023" s="2"/>
    </row>
    <row r="6024" spans="2:7">
      <c r="B6024" s="98"/>
      <c r="C6024" s="98"/>
      <c r="E6024" s="2"/>
      <c r="F6024" s="2"/>
      <c r="G6024" s="2"/>
    </row>
    <row r="6025" spans="2:7">
      <c r="B6025" s="98"/>
      <c r="C6025" s="98"/>
      <c r="E6025" s="2"/>
      <c r="F6025" s="2"/>
      <c r="G6025" s="2"/>
    </row>
    <row r="6026" spans="2:7">
      <c r="B6026" s="98"/>
      <c r="C6026" s="98"/>
      <c r="E6026" s="2"/>
      <c r="F6026" s="2"/>
      <c r="G6026" s="2"/>
    </row>
    <row r="6027" spans="2:7">
      <c r="B6027" s="98"/>
      <c r="C6027" s="98"/>
      <c r="E6027" s="2"/>
      <c r="F6027" s="2"/>
      <c r="G6027" s="2"/>
    </row>
    <row r="6028" spans="2:7">
      <c r="B6028" s="98"/>
      <c r="C6028" s="98"/>
      <c r="E6028" s="2"/>
      <c r="F6028" s="2"/>
      <c r="G6028" s="2"/>
    </row>
    <row r="6029" spans="2:7">
      <c r="B6029" s="98"/>
      <c r="C6029" s="98"/>
      <c r="E6029" s="2"/>
      <c r="F6029" s="2"/>
      <c r="G6029" s="2"/>
    </row>
    <row r="6030" spans="2:7">
      <c r="B6030" s="98"/>
      <c r="C6030" s="98"/>
      <c r="E6030" s="2"/>
      <c r="F6030" s="2"/>
      <c r="G6030" s="2"/>
    </row>
    <row r="6031" spans="2:7">
      <c r="B6031" s="98"/>
      <c r="C6031" s="98"/>
      <c r="E6031" s="2"/>
      <c r="F6031" s="2"/>
      <c r="G6031" s="2"/>
    </row>
    <row r="6032" spans="2:7">
      <c r="B6032" s="98"/>
      <c r="C6032" s="98"/>
      <c r="E6032" s="2"/>
      <c r="F6032" s="2"/>
      <c r="G6032" s="2"/>
    </row>
    <row r="6033" spans="2:7">
      <c r="B6033" s="98"/>
      <c r="C6033" s="98"/>
      <c r="E6033" s="2"/>
      <c r="F6033" s="2"/>
      <c r="G6033" s="2"/>
    </row>
    <row r="6034" spans="2:7">
      <c r="B6034" s="98"/>
      <c r="C6034" s="98"/>
      <c r="E6034" s="2"/>
      <c r="F6034" s="2"/>
      <c r="G6034" s="2"/>
    </row>
    <row r="6035" spans="2:7">
      <c r="B6035" s="98"/>
      <c r="C6035" s="98"/>
      <c r="E6035" s="2"/>
      <c r="F6035" s="2"/>
      <c r="G6035" s="2"/>
    </row>
    <row r="6036" spans="2:7">
      <c r="B6036" s="98"/>
      <c r="C6036" s="98"/>
      <c r="E6036" s="2"/>
      <c r="F6036" s="2"/>
      <c r="G6036" s="2"/>
    </row>
    <row r="6037" spans="2:7">
      <c r="B6037" s="98"/>
      <c r="C6037" s="98"/>
      <c r="E6037" s="2"/>
      <c r="F6037" s="2"/>
      <c r="G6037" s="2"/>
    </row>
    <row r="6038" spans="2:7">
      <c r="B6038" s="98"/>
      <c r="C6038" s="98"/>
      <c r="E6038" s="2"/>
      <c r="F6038" s="2"/>
      <c r="G6038" s="2"/>
    </row>
    <row r="6039" spans="2:7">
      <c r="B6039" s="98"/>
      <c r="C6039" s="98"/>
      <c r="E6039" s="2"/>
      <c r="F6039" s="2"/>
      <c r="G6039" s="2"/>
    </row>
    <row r="6040" spans="2:7">
      <c r="B6040" s="98"/>
      <c r="C6040" s="98"/>
      <c r="E6040" s="2"/>
      <c r="F6040" s="2"/>
      <c r="G6040" s="2"/>
    </row>
    <row r="6041" spans="2:7">
      <c r="B6041" s="98"/>
      <c r="C6041" s="98"/>
      <c r="E6041" s="2"/>
      <c r="F6041" s="2"/>
      <c r="G6041" s="2"/>
    </row>
    <row r="6042" spans="2:7">
      <c r="B6042" s="98"/>
      <c r="C6042" s="98"/>
      <c r="E6042" s="2"/>
      <c r="F6042" s="2"/>
      <c r="G6042" s="2"/>
    </row>
    <row r="6043" spans="2:7">
      <c r="B6043" s="98"/>
      <c r="C6043" s="98"/>
      <c r="E6043" s="2"/>
      <c r="F6043" s="2"/>
      <c r="G6043" s="2"/>
    </row>
    <row r="6044" spans="2:7">
      <c r="B6044" s="98"/>
      <c r="C6044" s="98"/>
      <c r="E6044" s="2"/>
      <c r="F6044" s="2"/>
      <c r="G6044" s="2"/>
    </row>
    <row r="6045" spans="2:7">
      <c r="B6045" s="98"/>
      <c r="C6045" s="98"/>
      <c r="E6045" s="2"/>
      <c r="F6045" s="2"/>
      <c r="G6045" s="2"/>
    </row>
    <row r="6046" spans="2:7">
      <c r="B6046" s="98"/>
      <c r="C6046" s="98"/>
      <c r="E6046" s="2"/>
      <c r="F6046" s="2"/>
      <c r="G6046" s="2"/>
    </row>
    <row r="6047" spans="2:7">
      <c r="B6047" s="98"/>
      <c r="C6047" s="98"/>
      <c r="E6047" s="2"/>
      <c r="F6047" s="2"/>
      <c r="G6047" s="2"/>
    </row>
    <row r="6048" spans="2:7">
      <c r="B6048" s="98"/>
      <c r="C6048" s="98"/>
      <c r="E6048" s="2"/>
      <c r="F6048" s="2"/>
      <c r="G6048" s="2"/>
    </row>
    <row r="6049" spans="2:7">
      <c r="B6049" s="98"/>
      <c r="C6049" s="98"/>
      <c r="E6049" s="2"/>
      <c r="F6049" s="2"/>
      <c r="G6049" s="2"/>
    </row>
    <row r="6050" spans="2:7">
      <c r="B6050" s="98"/>
      <c r="C6050" s="98"/>
      <c r="E6050" s="2"/>
      <c r="F6050" s="2"/>
      <c r="G6050" s="2"/>
    </row>
    <row r="6051" spans="2:7">
      <c r="B6051" s="98"/>
      <c r="C6051" s="98"/>
      <c r="E6051" s="2"/>
      <c r="F6051" s="2"/>
      <c r="G6051" s="2"/>
    </row>
    <row r="6052" spans="2:7">
      <c r="B6052" s="98"/>
      <c r="C6052" s="98"/>
      <c r="E6052" s="2"/>
      <c r="F6052" s="2"/>
      <c r="G6052" s="2"/>
    </row>
    <row r="6053" spans="2:7">
      <c r="B6053" s="98"/>
      <c r="C6053" s="98"/>
      <c r="E6053" s="2"/>
      <c r="F6053" s="2"/>
      <c r="G6053" s="2"/>
    </row>
    <row r="6054" spans="2:7">
      <c r="B6054" s="98"/>
      <c r="C6054" s="98"/>
      <c r="E6054" s="2"/>
      <c r="F6054" s="2"/>
      <c r="G6054" s="2"/>
    </row>
    <row r="6055" spans="2:7">
      <c r="B6055" s="98"/>
      <c r="C6055" s="98"/>
      <c r="E6055" s="2"/>
      <c r="F6055" s="2"/>
      <c r="G6055" s="2"/>
    </row>
    <row r="6056" spans="2:7">
      <c r="B6056" s="98"/>
      <c r="C6056" s="98"/>
      <c r="E6056" s="2"/>
      <c r="F6056" s="2"/>
      <c r="G6056" s="2"/>
    </row>
    <row r="6057" spans="2:7">
      <c r="B6057" s="98"/>
      <c r="C6057" s="98"/>
      <c r="E6057" s="2"/>
      <c r="F6057" s="2"/>
      <c r="G6057" s="2"/>
    </row>
    <row r="6058" spans="2:7">
      <c r="B6058" s="98"/>
      <c r="C6058" s="98"/>
      <c r="E6058" s="2"/>
      <c r="F6058" s="2"/>
      <c r="G6058" s="2"/>
    </row>
    <row r="6059" spans="2:7">
      <c r="B6059" s="98"/>
      <c r="C6059" s="98"/>
      <c r="E6059" s="2"/>
      <c r="F6059" s="2"/>
      <c r="G6059" s="2"/>
    </row>
    <row r="6060" spans="2:7">
      <c r="B6060" s="98"/>
      <c r="C6060" s="98"/>
      <c r="E6060" s="2"/>
      <c r="F6060" s="2"/>
      <c r="G6060" s="2"/>
    </row>
    <row r="6061" spans="2:7">
      <c r="B6061" s="98"/>
      <c r="C6061" s="98"/>
      <c r="E6061" s="2"/>
      <c r="F6061" s="2"/>
      <c r="G6061" s="2"/>
    </row>
    <row r="6062" spans="2:7">
      <c r="B6062" s="98"/>
      <c r="C6062" s="98"/>
      <c r="E6062" s="2"/>
      <c r="F6062" s="2"/>
      <c r="G6062" s="2"/>
    </row>
    <row r="6063" spans="2:7">
      <c r="B6063" s="98"/>
      <c r="C6063" s="98"/>
      <c r="E6063" s="2"/>
      <c r="F6063" s="2"/>
      <c r="G6063" s="2"/>
    </row>
    <row r="6064" spans="2:7">
      <c r="B6064" s="98"/>
      <c r="C6064" s="98"/>
      <c r="E6064" s="2"/>
      <c r="F6064" s="2"/>
      <c r="G6064" s="2"/>
    </row>
    <row r="6065" spans="2:7">
      <c r="B6065" s="98"/>
      <c r="C6065" s="98"/>
      <c r="E6065" s="2"/>
      <c r="F6065" s="2"/>
      <c r="G6065" s="2"/>
    </row>
    <row r="6066" spans="2:7">
      <c r="B6066" s="98"/>
      <c r="C6066" s="98"/>
      <c r="E6066" s="2"/>
      <c r="F6066" s="2"/>
      <c r="G6066" s="2"/>
    </row>
    <row r="6067" spans="2:7">
      <c r="B6067" s="98"/>
      <c r="C6067" s="98"/>
      <c r="E6067" s="2"/>
      <c r="F6067" s="2"/>
      <c r="G6067" s="2"/>
    </row>
    <row r="6068" spans="2:7">
      <c r="B6068" s="98"/>
      <c r="C6068" s="98"/>
      <c r="E6068" s="2"/>
      <c r="F6068" s="2"/>
      <c r="G6068" s="2"/>
    </row>
    <row r="6069" spans="2:7">
      <c r="B6069" s="98"/>
      <c r="C6069" s="98"/>
      <c r="E6069" s="2"/>
      <c r="F6069" s="2"/>
      <c r="G6069" s="2"/>
    </row>
    <row r="6070" spans="2:7">
      <c r="B6070" s="98"/>
      <c r="C6070" s="98"/>
      <c r="E6070" s="2"/>
      <c r="F6070" s="2"/>
      <c r="G6070" s="2"/>
    </row>
    <row r="6071" spans="2:7">
      <c r="B6071" s="98"/>
      <c r="C6071" s="98"/>
      <c r="E6071" s="2"/>
      <c r="F6071" s="2"/>
      <c r="G6071" s="2"/>
    </row>
    <row r="6072" spans="2:7">
      <c r="B6072" s="98"/>
      <c r="C6072" s="98"/>
      <c r="E6072" s="2"/>
      <c r="F6072" s="2"/>
      <c r="G6072" s="2"/>
    </row>
    <row r="6073" spans="2:7">
      <c r="B6073" s="98"/>
      <c r="C6073" s="98"/>
      <c r="E6073" s="2"/>
      <c r="F6073" s="2"/>
      <c r="G6073" s="2"/>
    </row>
    <row r="6074" spans="2:7">
      <c r="B6074" s="98"/>
      <c r="C6074" s="98"/>
      <c r="E6074" s="2"/>
      <c r="F6074" s="2"/>
      <c r="G6074" s="2"/>
    </row>
    <row r="6075" spans="2:7">
      <c r="B6075" s="98"/>
      <c r="C6075" s="98"/>
      <c r="E6075" s="2"/>
      <c r="F6075" s="2"/>
      <c r="G6075" s="2"/>
    </row>
    <row r="6076" spans="2:7">
      <c r="B6076" s="98"/>
      <c r="C6076" s="98"/>
      <c r="E6076" s="2"/>
      <c r="F6076" s="2"/>
      <c r="G6076" s="2"/>
    </row>
    <row r="6077" spans="2:7">
      <c r="B6077" s="98"/>
      <c r="C6077" s="98"/>
      <c r="E6077" s="2"/>
      <c r="F6077" s="2"/>
      <c r="G6077" s="2"/>
    </row>
    <row r="6078" spans="2:7">
      <c r="B6078" s="98"/>
      <c r="C6078" s="98"/>
      <c r="E6078" s="2"/>
      <c r="F6078" s="2"/>
      <c r="G6078" s="2"/>
    </row>
    <row r="6079" spans="2:7">
      <c r="B6079" s="98"/>
      <c r="C6079" s="98"/>
      <c r="E6079" s="2"/>
      <c r="F6079" s="2"/>
      <c r="G6079" s="2"/>
    </row>
    <row r="6080" spans="2:7">
      <c r="B6080" s="98"/>
      <c r="C6080" s="98"/>
      <c r="E6080" s="2"/>
      <c r="F6080" s="2"/>
      <c r="G6080" s="2"/>
    </row>
    <row r="6081" spans="2:7">
      <c r="B6081" s="98"/>
      <c r="C6081" s="98"/>
      <c r="E6081" s="2"/>
      <c r="F6081" s="2"/>
      <c r="G6081" s="2"/>
    </row>
    <row r="6082" spans="2:7">
      <c r="B6082" s="98"/>
      <c r="C6082" s="98"/>
      <c r="E6082" s="2"/>
      <c r="F6082" s="2"/>
      <c r="G6082" s="2"/>
    </row>
    <row r="6083" spans="2:7">
      <c r="B6083" s="98"/>
      <c r="C6083" s="98"/>
      <c r="E6083" s="2"/>
      <c r="F6083" s="2"/>
      <c r="G6083" s="2"/>
    </row>
    <row r="6084" spans="2:7">
      <c r="B6084" s="98"/>
      <c r="C6084" s="98"/>
      <c r="E6084" s="2"/>
      <c r="F6084" s="2"/>
      <c r="G6084" s="2"/>
    </row>
    <row r="6085" spans="2:7">
      <c r="B6085" s="98"/>
      <c r="C6085" s="98"/>
      <c r="E6085" s="2"/>
      <c r="F6085" s="2"/>
      <c r="G6085" s="2"/>
    </row>
    <row r="6086" spans="2:7">
      <c r="B6086" s="98"/>
      <c r="C6086" s="98"/>
      <c r="E6086" s="2"/>
      <c r="F6086" s="2"/>
      <c r="G6086" s="2"/>
    </row>
    <row r="6087" spans="2:7">
      <c r="B6087" s="98"/>
      <c r="C6087" s="98"/>
      <c r="E6087" s="2"/>
      <c r="F6087" s="2"/>
      <c r="G6087" s="2"/>
    </row>
    <row r="6088" spans="2:7">
      <c r="B6088" s="98"/>
      <c r="C6088" s="98"/>
      <c r="E6088" s="2"/>
      <c r="F6088" s="2"/>
      <c r="G6088" s="2"/>
    </row>
    <row r="6089" spans="2:7">
      <c r="B6089" s="98"/>
      <c r="C6089" s="98"/>
      <c r="E6089" s="2"/>
      <c r="F6089" s="2"/>
      <c r="G6089" s="2"/>
    </row>
    <row r="6090" spans="2:7">
      <c r="B6090" s="98"/>
      <c r="C6090" s="98"/>
      <c r="E6090" s="2"/>
      <c r="F6090" s="2"/>
      <c r="G6090" s="2"/>
    </row>
    <row r="6091" spans="2:7">
      <c r="B6091" s="98"/>
      <c r="C6091" s="98"/>
      <c r="E6091" s="2"/>
      <c r="F6091" s="2"/>
      <c r="G6091" s="2"/>
    </row>
    <row r="6092" spans="2:7">
      <c r="B6092" s="98"/>
      <c r="C6092" s="98"/>
      <c r="E6092" s="2"/>
      <c r="F6092" s="2"/>
      <c r="G6092" s="2"/>
    </row>
    <row r="6093" spans="2:7">
      <c r="B6093" s="98"/>
      <c r="C6093" s="98"/>
      <c r="E6093" s="2"/>
      <c r="F6093" s="2"/>
      <c r="G6093" s="2"/>
    </row>
    <row r="6094" spans="2:7">
      <c r="B6094" s="98"/>
      <c r="C6094" s="98"/>
      <c r="E6094" s="2"/>
      <c r="F6094" s="2"/>
      <c r="G6094" s="2"/>
    </row>
    <row r="6095" spans="2:7">
      <c r="B6095" s="98"/>
      <c r="C6095" s="98"/>
      <c r="E6095" s="2"/>
      <c r="F6095" s="2"/>
      <c r="G6095" s="2"/>
    </row>
    <row r="6096" spans="2:7">
      <c r="B6096" s="98"/>
      <c r="C6096" s="98"/>
      <c r="E6096" s="2"/>
      <c r="F6096" s="2"/>
      <c r="G6096" s="2"/>
    </row>
    <row r="6097" spans="2:7">
      <c r="B6097" s="98"/>
      <c r="C6097" s="98"/>
      <c r="E6097" s="2"/>
      <c r="F6097" s="2"/>
      <c r="G6097" s="2"/>
    </row>
    <row r="6098" spans="2:7">
      <c r="B6098" s="98"/>
      <c r="C6098" s="98"/>
      <c r="E6098" s="2"/>
      <c r="F6098" s="2"/>
      <c r="G6098" s="2"/>
    </row>
    <row r="6099" spans="2:7">
      <c r="B6099" s="98"/>
      <c r="C6099" s="98"/>
      <c r="E6099" s="2"/>
      <c r="F6099" s="2"/>
      <c r="G6099" s="2"/>
    </row>
    <row r="6100" spans="2:7">
      <c r="B6100" s="98"/>
      <c r="C6100" s="98"/>
      <c r="E6100" s="2"/>
      <c r="F6100" s="2"/>
      <c r="G6100" s="2"/>
    </row>
    <row r="6101" spans="2:7">
      <c r="B6101" s="98"/>
      <c r="C6101" s="98"/>
      <c r="E6101" s="2"/>
      <c r="F6101" s="2"/>
      <c r="G6101" s="2"/>
    </row>
    <row r="6102" spans="2:7">
      <c r="B6102" s="98"/>
      <c r="C6102" s="98"/>
      <c r="E6102" s="2"/>
      <c r="F6102" s="2"/>
      <c r="G6102" s="2"/>
    </row>
    <row r="6103" spans="2:7">
      <c r="B6103" s="98"/>
      <c r="C6103" s="98"/>
      <c r="E6103" s="2"/>
      <c r="F6103" s="2"/>
      <c r="G6103" s="2"/>
    </row>
    <row r="6104" spans="2:7">
      <c r="B6104" s="98"/>
      <c r="C6104" s="98"/>
      <c r="E6104" s="2"/>
      <c r="F6104" s="2"/>
      <c r="G6104" s="2"/>
    </row>
    <row r="6105" spans="2:7">
      <c r="B6105" s="98"/>
      <c r="C6105" s="98"/>
      <c r="E6105" s="2"/>
      <c r="F6105" s="2"/>
      <c r="G6105" s="2"/>
    </row>
    <row r="6106" spans="2:7">
      <c r="B6106" s="98"/>
      <c r="C6106" s="98"/>
      <c r="E6106" s="2"/>
      <c r="F6106" s="2"/>
      <c r="G6106" s="2"/>
    </row>
    <row r="6107" spans="2:7">
      <c r="B6107" s="98"/>
      <c r="C6107" s="98"/>
      <c r="E6107" s="2"/>
      <c r="F6107" s="2"/>
      <c r="G6107" s="2"/>
    </row>
    <row r="6108" spans="2:7">
      <c r="B6108" s="98"/>
      <c r="C6108" s="98"/>
      <c r="E6108" s="2"/>
      <c r="F6108" s="2"/>
      <c r="G6108" s="2"/>
    </row>
    <row r="6109" spans="2:7">
      <c r="B6109" s="98"/>
      <c r="C6109" s="98"/>
      <c r="E6109" s="2"/>
      <c r="F6109" s="2"/>
      <c r="G6109" s="2"/>
    </row>
    <row r="6110" spans="2:7">
      <c r="B6110" s="98"/>
      <c r="C6110" s="98"/>
      <c r="E6110" s="2"/>
      <c r="F6110" s="2"/>
      <c r="G6110" s="2"/>
    </row>
    <row r="6111" spans="2:7">
      <c r="B6111" s="98"/>
      <c r="C6111" s="98"/>
      <c r="E6111" s="2"/>
      <c r="F6111" s="2"/>
      <c r="G6111" s="2"/>
    </row>
    <row r="6112" spans="2:7">
      <c r="B6112" s="98"/>
      <c r="C6112" s="98"/>
      <c r="E6112" s="2"/>
      <c r="F6112" s="2"/>
      <c r="G6112" s="2"/>
    </row>
    <row r="6113" spans="2:7">
      <c r="B6113" s="98"/>
      <c r="C6113" s="98"/>
      <c r="E6113" s="2"/>
      <c r="F6113" s="2"/>
      <c r="G6113" s="2"/>
    </row>
    <row r="6114" spans="2:7">
      <c r="B6114" s="98"/>
      <c r="C6114" s="98"/>
      <c r="E6114" s="2"/>
      <c r="F6114" s="2"/>
      <c r="G6114" s="2"/>
    </row>
    <row r="6115" spans="2:7">
      <c r="B6115" s="98"/>
      <c r="C6115" s="98"/>
      <c r="E6115" s="2"/>
      <c r="F6115" s="2"/>
      <c r="G6115" s="2"/>
    </row>
    <row r="6116" spans="2:7">
      <c r="B6116" s="98"/>
      <c r="C6116" s="98"/>
      <c r="E6116" s="2"/>
      <c r="F6116" s="2"/>
      <c r="G6116" s="2"/>
    </row>
    <row r="6117" spans="2:7">
      <c r="B6117" s="98"/>
      <c r="C6117" s="98"/>
      <c r="E6117" s="2"/>
      <c r="F6117" s="2"/>
      <c r="G6117" s="2"/>
    </row>
    <row r="6118" spans="2:7">
      <c r="B6118" s="98"/>
      <c r="C6118" s="98"/>
      <c r="E6118" s="2"/>
      <c r="F6118" s="2"/>
      <c r="G6118" s="2"/>
    </row>
    <row r="6119" spans="2:7">
      <c r="B6119" s="98"/>
      <c r="C6119" s="98"/>
      <c r="E6119" s="2"/>
      <c r="F6119" s="2"/>
      <c r="G6119" s="2"/>
    </row>
    <row r="6120" spans="2:7">
      <c r="B6120" s="98"/>
      <c r="C6120" s="98"/>
      <c r="E6120" s="2"/>
      <c r="F6120" s="2"/>
      <c r="G6120" s="2"/>
    </row>
    <row r="6121" spans="2:7">
      <c r="B6121" s="98"/>
      <c r="C6121" s="98"/>
      <c r="E6121" s="2"/>
      <c r="F6121" s="2"/>
      <c r="G6121" s="2"/>
    </row>
    <row r="6122" spans="2:7">
      <c r="B6122" s="98"/>
      <c r="C6122" s="98"/>
      <c r="E6122" s="2"/>
      <c r="F6122" s="2"/>
      <c r="G6122" s="2"/>
    </row>
    <row r="6123" spans="2:7">
      <c r="B6123" s="98"/>
      <c r="C6123" s="98"/>
      <c r="E6123" s="2"/>
      <c r="F6123" s="2"/>
      <c r="G6123" s="2"/>
    </row>
    <row r="6124" spans="2:7">
      <c r="B6124" s="98"/>
      <c r="C6124" s="98"/>
      <c r="E6124" s="2"/>
      <c r="F6124" s="2"/>
      <c r="G6124" s="2"/>
    </row>
    <row r="6125" spans="2:7">
      <c r="B6125" s="98"/>
      <c r="C6125" s="98"/>
      <c r="E6125" s="2"/>
      <c r="F6125" s="2"/>
      <c r="G6125" s="2"/>
    </row>
    <row r="6126" spans="2:7">
      <c r="B6126" s="98"/>
      <c r="C6126" s="98"/>
      <c r="E6126" s="2"/>
      <c r="F6126" s="2"/>
      <c r="G6126" s="2"/>
    </row>
    <row r="6127" spans="2:7">
      <c r="B6127" s="98"/>
      <c r="C6127" s="98"/>
      <c r="E6127" s="2"/>
      <c r="F6127" s="2"/>
      <c r="G6127" s="2"/>
    </row>
    <row r="6128" spans="2:7">
      <c r="B6128" s="98"/>
      <c r="C6128" s="98"/>
      <c r="E6128" s="2"/>
      <c r="F6128" s="2"/>
      <c r="G6128" s="2"/>
    </row>
    <row r="6129" spans="2:7">
      <c r="B6129" s="98"/>
      <c r="C6129" s="98"/>
      <c r="E6129" s="2"/>
      <c r="F6129" s="2"/>
      <c r="G6129" s="2"/>
    </row>
    <row r="6130" spans="2:7">
      <c r="B6130" s="98"/>
      <c r="C6130" s="98"/>
      <c r="E6130" s="2"/>
      <c r="F6130" s="2"/>
      <c r="G6130" s="2"/>
    </row>
    <row r="6131" spans="2:7">
      <c r="B6131" s="98"/>
      <c r="C6131" s="98"/>
      <c r="E6131" s="2"/>
      <c r="F6131" s="2"/>
      <c r="G6131" s="2"/>
    </row>
    <row r="6132" spans="2:7">
      <c r="B6132" s="98"/>
      <c r="C6132" s="98"/>
      <c r="E6132" s="2"/>
      <c r="F6132" s="2"/>
      <c r="G6132" s="2"/>
    </row>
    <row r="6133" spans="2:7">
      <c r="B6133" s="98"/>
      <c r="C6133" s="98"/>
      <c r="E6133" s="2"/>
      <c r="F6133" s="2"/>
      <c r="G6133" s="2"/>
    </row>
    <row r="6134" spans="2:7">
      <c r="B6134" s="98"/>
      <c r="C6134" s="98"/>
      <c r="E6134" s="2"/>
      <c r="F6134" s="2"/>
      <c r="G6134" s="2"/>
    </row>
    <row r="6135" spans="2:7">
      <c r="B6135" s="98"/>
      <c r="C6135" s="98"/>
      <c r="E6135" s="2"/>
      <c r="F6135" s="2"/>
      <c r="G6135" s="2"/>
    </row>
    <row r="6136" spans="2:7">
      <c r="B6136" s="98"/>
      <c r="C6136" s="98"/>
      <c r="E6136" s="2"/>
      <c r="F6136" s="2"/>
      <c r="G6136" s="2"/>
    </row>
    <row r="6137" spans="2:7">
      <c r="B6137" s="98"/>
      <c r="C6137" s="98"/>
      <c r="E6137" s="2"/>
      <c r="F6137" s="2"/>
      <c r="G6137" s="2"/>
    </row>
    <row r="6138" spans="2:7">
      <c r="B6138" s="98"/>
      <c r="C6138" s="98"/>
      <c r="E6138" s="2"/>
      <c r="F6138" s="2"/>
      <c r="G6138" s="2"/>
    </row>
    <row r="6139" spans="2:7">
      <c r="B6139" s="98"/>
      <c r="C6139" s="98"/>
      <c r="E6139" s="2"/>
      <c r="F6139" s="2"/>
      <c r="G6139" s="2"/>
    </row>
    <row r="6140" spans="2:7">
      <c r="B6140" s="98"/>
      <c r="C6140" s="98"/>
      <c r="E6140" s="2"/>
      <c r="F6140" s="2"/>
      <c r="G6140" s="2"/>
    </row>
    <row r="6141" spans="2:7">
      <c r="B6141" s="98"/>
      <c r="C6141" s="98"/>
      <c r="E6141" s="2"/>
      <c r="F6141" s="2"/>
      <c r="G6141" s="2"/>
    </row>
    <row r="6142" spans="2:7">
      <c r="B6142" s="98"/>
      <c r="C6142" s="98"/>
      <c r="E6142" s="2"/>
      <c r="F6142" s="2"/>
      <c r="G6142" s="2"/>
    </row>
    <row r="6143" spans="2:7">
      <c r="B6143" s="98"/>
      <c r="C6143" s="98"/>
      <c r="E6143" s="2"/>
      <c r="F6143" s="2"/>
      <c r="G6143" s="2"/>
    </row>
    <row r="6144" spans="2:7">
      <c r="B6144" s="98"/>
      <c r="C6144" s="98"/>
      <c r="E6144" s="2"/>
      <c r="F6144" s="2"/>
      <c r="G6144" s="2"/>
    </row>
    <row r="6145" spans="2:7">
      <c r="B6145" s="98"/>
      <c r="C6145" s="98"/>
      <c r="E6145" s="2"/>
      <c r="F6145" s="2"/>
      <c r="G6145" s="2"/>
    </row>
    <row r="6146" spans="2:7">
      <c r="B6146" s="98"/>
      <c r="C6146" s="98"/>
      <c r="E6146" s="2"/>
      <c r="F6146" s="2"/>
      <c r="G6146" s="2"/>
    </row>
    <row r="6147" spans="2:7">
      <c r="B6147" s="98"/>
      <c r="C6147" s="98"/>
      <c r="E6147" s="2"/>
      <c r="F6147" s="2"/>
      <c r="G6147" s="2"/>
    </row>
    <row r="6148" spans="2:7">
      <c r="B6148" s="98"/>
      <c r="C6148" s="98"/>
      <c r="E6148" s="2"/>
      <c r="F6148" s="2"/>
      <c r="G6148" s="2"/>
    </row>
    <row r="6149" spans="2:7">
      <c r="B6149" s="98"/>
      <c r="C6149" s="98"/>
      <c r="E6149" s="2"/>
      <c r="F6149" s="2"/>
      <c r="G6149" s="2"/>
    </row>
    <row r="6150" spans="2:7">
      <c r="B6150" s="98"/>
      <c r="C6150" s="98"/>
      <c r="E6150" s="2"/>
      <c r="F6150" s="2"/>
      <c r="G6150" s="2"/>
    </row>
    <row r="6151" spans="2:7">
      <c r="B6151" s="98"/>
      <c r="C6151" s="98"/>
      <c r="E6151" s="2"/>
      <c r="F6151" s="2"/>
      <c r="G6151" s="2"/>
    </row>
    <row r="6152" spans="2:7">
      <c r="B6152" s="98"/>
      <c r="C6152" s="98"/>
      <c r="E6152" s="2"/>
      <c r="F6152" s="2"/>
      <c r="G6152" s="2"/>
    </row>
    <row r="6153" spans="2:7">
      <c r="B6153" s="98"/>
      <c r="C6153" s="98"/>
      <c r="E6153" s="2"/>
      <c r="F6153" s="2"/>
      <c r="G6153" s="2"/>
    </row>
    <row r="6154" spans="2:7">
      <c r="B6154" s="98"/>
      <c r="C6154" s="98"/>
      <c r="E6154" s="2"/>
      <c r="F6154" s="2"/>
      <c r="G6154" s="2"/>
    </row>
    <row r="6155" spans="2:7">
      <c r="B6155" s="98"/>
      <c r="C6155" s="98"/>
      <c r="E6155" s="2"/>
      <c r="F6155" s="2"/>
      <c r="G6155" s="2"/>
    </row>
    <row r="6156" spans="2:7">
      <c r="B6156" s="98"/>
      <c r="C6156" s="98"/>
      <c r="E6156" s="2"/>
      <c r="F6156" s="2"/>
      <c r="G6156" s="2"/>
    </row>
    <row r="6157" spans="2:7">
      <c r="B6157" s="98"/>
      <c r="C6157" s="98"/>
      <c r="E6157" s="2"/>
      <c r="F6157" s="2"/>
      <c r="G6157" s="2"/>
    </row>
    <row r="6158" spans="2:7">
      <c r="B6158" s="98"/>
      <c r="C6158" s="98"/>
      <c r="E6158" s="2"/>
      <c r="F6158" s="2"/>
      <c r="G6158" s="2"/>
    </row>
    <row r="6159" spans="2:7">
      <c r="B6159" s="98"/>
      <c r="C6159" s="98"/>
      <c r="E6159" s="2"/>
      <c r="F6159" s="2"/>
      <c r="G6159" s="2"/>
    </row>
    <row r="6160" spans="2:7">
      <c r="B6160" s="98"/>
      <c r="C6160" s="98"/>
      <c r="E6160" s="2"/>
      <c r="F6160" s="2"/>
      <c r="G6160" s="2"/>
    </row>
    <row r="6161" spans="2:7">
      <c r="B6161" s="98"/>
      <c r="C6161" s="98"/>
      <c r="E6161" s="2"/>
      <c r="F6161" s="2"/>
      <c r="G6161" s="2"/>
    </row>
    <row r="6162" spans="2:7">
      <c r="B6162" s="98"/>
      <c r="C6162" s="98"/>
      <c r="E6162" s="2"/>
      <c r="F6162" s="2"/>
      <c r="G6162" s="2"/>
    </row>
    <row r="6163" spans="2:7">
      <c r="B6163" s="98"/>
      <c r="C6163" s="98"/>
      <c r="E6163" s="2"/>
      <c r="F6163" s="2"/>
      <c r="G6163" s="2"/>
    </row>
    <row r="6164" spans="2:7">
      <c r="B6164" s="98"/>
      <c r="C6164" s="98"/>
      <c r="E6164" s="2"/>
      <c r="F6164" s="2"/>
      <c r="G6164" s="2"/>
    </row>
    <row r="6165" spans="2:7">
      <c r="B6165" s="98"/>
      <c r="C6165" s="98"/>
      <c r="E6165" s="2"/>
      <c r="F6165" s="2"/>
      <c r="G6165" s="2"/>
    </row>
    <row r="6166" spans="2:7">
      <c r="B6166" s="98"/>
      <c r="C6166" s="98"/>
      <c r="E6166" s="2"/>
      <c r="F6166" s="2"/>
      <c r="G6166" s="2"/>
    </row>
    <row r="6167" spans="2:7">
      <c r="B6167" s="98"/>
      <c r="C6167" s="98"/>
      <c r="E6167" s="2"/>
      <c r="F6167" s="2"/>
      <c r="G6167" s="2"/>
    </row>
    <row r="6168" spans="2:7">
      <c r="B6168" s="98"/>
      <c r="C6168" s="98"/>
      <c r="E6168" s="2"/>
      <c r="F6168" s="2"/>
      <c r="G6168" s="2"/>
    </row>
    <row r="6169" spans="2:7">
      <c r="B6169" s="98"/>
      <c r="C6169" s="98"/>
      <c r="E6169" s="2"/>
      <c r="F6169" s="2"/>
      <c r="G6169" s="2"/>
    </row>
    <row r="6170" spans="2:7">
      <c r="B6170" s="98"/>
      <c r="C6170" s="98"/>
      <c r="E6170" s="2"/>
      <c r="F6170" s="2"/>
      <c r="G6170" s="2"/>
    </row>
    <row r="6171" spans="2:7">
      <c r="B6171" s="98"/>
      <c r="C6171" s="98"/>
      <c r="E6171" s="2"/>
      <c r="F6171" s="2"/>
      <c r="G6171" s="2"/>
    </row>
    <row r="6172" spans="2:7">
      <c r="B6172" s="98"/>
      <c r="C6172" s="98"/>
      <c r="E6172" s="2"/>
      <c r="F6172" s="2"/>
      <c r="G6172" s="2"/>
    </row>
    <row r="6173" spans="2:7">
      <c r="B6173" s="98"/>
      <c r="C6173" s="98"/>
      <c r="E6173" s="2"/>
      <c r="F6173" s="2"/>
      <c r="G6173" s="2"/>
    </row>
    <row r="6174" spans="2:7">
      <c r="B6174" s="98"/>
      <c r="C6174" s="98"/>
      <c r="E6174" s="2"/>
      <c r="F6174" s="2"/>
      <c r="G6174" s="2"/>
    </row>
    <row r="6175" spans="2:7">
      <c r="B6175" s="98"/>
      <c r="C6175" s="98"/>
      <c r="E6175" s="2"/>
      <c r="F6175" s="2"/>
      <c r="G6175" s="2"/>
    </row>
    <row r="6176" spans="2:7">
      <c r="B6176" s="98"/>
      <c r="C6176" s="98"/>
      <c r="E6176" s="2"/>
      <c r="F6176" s="2"/>
      <c r="G6176" s="2"/>
    </row>
    <row r="6177" spans="2:7">
      <c r="B6177" s="98"/>
      <c r="C6177" s="98"/>
      <c r="E6177" s="2"/>
      <c r="F6177" s="2"/>
      <c r="G6177" s="2"/>
    </row>
    <row r="6178" spans="2:7">
      <c r="B6178" s="98"/>
      <c r="C6178" s="98"/>
      <c r="E6178" s="2"/>
      <c r="F6178" s="2"/>
      <c r="G6178" s="2"/>
    </row>
    <row r="6179" spans="2:7">
      <c r="B6179" s="98"/>
      <c r="C6179" s="98"/>
      <c r="E6179" s="2"/>
      <c r="F6179" s="2"/>
      <c r="G6179" s="2"/>
    </row>
    <row r="6180" spans="2:7">
      <c r="B6180" s="98"/>
      <c r="C6180" s="98"/>
      <c r="E6180" s="2"/>
      <c r="F6180" s="2"/>
      <c r="G6180" s="2"/>
    </row>
    <row r="6181" spans="2:7">
      <c r="B6181" s="98"/>
      <c r="C6181" s="98"/>
      <c r="E6181" s="2"/>
      <c r="F6181" s="2"/>
      <c r="G6181" s="2"/>
    </row>
    <row r="6182" spans="2:7">
      <c r="B6182" s="98"/>
      <c r="C6182" s="98"/>
      <c r="E6182" s="2"/>
      <c r="F6182" s="2"/>
      <c r="G6182" s="2"/>
    </row>
    <row r="6183" spans="2:7">
      <c r="B6183" s="98"/>
      <c r="C6183" s="98"/>
      <c r="E6183" s="2"/>
      <c r="F6183" s="2"/>
      <c r="G6183" s="2"/>
    </row>
    <row r="6184" spans="2:7">
      <c r="B6184" s="98"/>
      <c r="C6184" s="98"/>
      <c r="E6184" s="2"/>
      <c r="F6184" s="2"/>
      <c r="G6184" s="2"/>
    </row>
    <row r="6185" spans="2:7">
      <c r="B6185" s="98"/>
      <c r="C6185" s="98"/>
      <c r="E6185" s="2"/>
      <c r="F6185" s="2"/>
      <c r="G6185" s="2"/>
    </row>
    <row r="6186" spans="2:7">
      <c r="B6186" s="98"/>
      <c r="C6186" s="98"/>
      <c r="E6186" s="2"/>
      <c r="F6186" s="2"/>
      <c r="G6186" s="2"/>
    </row>
    <row r="6187" spans="2:7">
      <c r="B6187" s="98"/>
      <c r="C6187" s="98"/>
      <c r="E6187" s="2"/>
      <c r="F6187" s="2"/>
      <c r="G6187" s="2"/>
    </row>
    <row r="6188" spans="2:7">
      <c r="B6188" s="98"/>
      <c r="C6188" s="98"/>
      <c r="E6188" s="2"/>
      <c r="F6188" s="2"/>
      <c r="G6188" s="2"/>
    </row>
    <row r="6189" spans="2:7">
      <c r="B6189" s="98"/>
      <c r="C6189" s="98"/>
      <c r="E6189" s="2"/>
      <c r="F6189" s="2"/>
      <c r="G6189" s="2"/>
    </row>
    <row r="6190" spans="2:7">
      <c r="B6190" s="98"/>
      <c r="C6190" s="98"/>
      <c r="E6190" s="2"/>
      <c r="F6190" s="2"/>
      <c r="G6190" s="2"/>
    </row>
    <row r="6191" spans="2:7">
      <c r="B6191" s="98"/>
      <c r="C6191" s="98"/>
      <c r="E6191" s="2"/>
      <c r="F6191" s="2"/>
      <c r="G6191" s="2"/>
    </row>
    <row r="6192" spans="2:7">
      <c r="B6192" s="98"/>
      <c r="C6192" s="98"/>
      <c r="E6192" s="2"/>
      <c r="F6192" s="2"/>
      <c r="G6192" s="2"/>
    </row>
    <row r="6193" spans="2:7">
      <c r="B6193" s="98"/>
      <c r="C6193" s="98"/>
      <c r="E6193" s="2"/>
      <c r="F6193" s="2"/>
      <c r="G6193" s="2"/>
    </row>
    <row r="6194" spans="2:7">
      <c r="B6194" s="98"/>
      <c r="C6194" s="98"/>
      <c r="E6194" s="2"/>
      <c r="F6194" s="2"/>
      <c r="G6194" s="2"/>
    </row>
    <row r="6195" spans="2:7">
      <c r="B6195" s="98"/>
      <c r="C6195" s="98"/>
      <c r="E6195" s="2"/>
      <c r="F6195" s="2"/>
      <c r="G6195" s="2"/>
    </row>
    <row r="6196" spans="2:7">
      <c r="B6196" s="98"/>
      <c r="C6196" s="98"/>
      <c r="E6196" s="2"/>
      <c r="F6196" s="2"/>
      <c r="G6196" s="2"/>
    </row>
    <row r="6197" spans="2:7">
      <c r="B6197" s="98"/>
      <c r="C6197" s="98"/>
      <c r="E6197" s="2"/>
      <c r="F6197" s="2"/>
      <c r="G6197" s="2"/>
    </row>
    <row r="6198" spans="2:7">
      <c r="B6198" s="98"/>
      <c r="C6198" s="98"/>
      <c r="E6198" s="2"/>
      <c r="F6198" s="2"/>
      <c r="G6198" s="2"/>
    </row>
    <row r="6199" spans="2:7">
      <c r="B6199" s="98"/>
      <c r="C6199" s="98"/>
      <c r="E6199" s="2"/>
      <c r="F6199" s="2"/>
      <c r="G6199" s="2"/>
    </row>
    <row r="6200" spans="2:7">
      <c r="B6200" s="98"/>
      <c r="C6200" s="98"/>
      <c r="E6200" s="2"/>
      <c r="F6200" s="2"/>
      <c r="G6200" s="2"/>
    </row>
    <row r="6201" spans="2:7">
      <c r="B6201" s="98"/>
      <c r="C6201" s="98"/>
      <c r="E6201" s="2"/>
      <c r="F6201" s="2"/>
      <c r="G6201" s="2"/>
    </row>
    <row r="6202" spans="2:7">
      <c r="B6202" s="98"/>
      <c r="C6202" s="98"/>
      <c r="E6202" s="2"/>
      <c r="F6202" s="2"/>
      <c r="G6202" s="2"/>
    </row>
    <row r="6203" spans="2:7">
      <c r="B6203" s="98"/>
      <c r="C6203" s="98"/>
      <c r="E6203" s="2"/>
      <c r="F6203" s="2"/>
      <c r="G6203" s="2"/>
    </row>
    <row r="6204" spans="2:7">
      <c r="B6204" s="98"/>
      <c r="C6204" s="98"/>
      <c r="E6204" s="2"/>
      <c r="F6204" s="2"/>
      <c r="G6204" s="2"/>
    </row>
    <row r="6205" spans="2:7">
      <c r="B6205" s="98"/>
      <c r="C6205" s="98"/>
      <c r="E6205" s="2"/>
      <c r="F6205" s="2"/>
      <c r="G6205" s="2"/>
    </row>
    <row r="6206" spans="2:7">
      <c r="B6206" s="98"/>
      <c r="C6206" s="98"/>
      <c r="E6206" s="2"/>
      <c r="F6206" s="2"/>
      <c r="G6206" s="2"/>
    </row>
    <row r="6207" spans="2:7">
      <c r="B6207" s="98"/>
      <c r="C6207" s="98"/>
      <c r="E6207" s="2"/>
      <c r="F6207" s="2"/>
      <c r="G6207" s="2"/>
    </row>
    <row r="6208" spans="2:7">
      <c r="B6208" s="98"/>
      <c r="C6208" s="98"/>
      <c r="E6208" s="2"/>
      <c r="F6208" s="2"/>
      <c r="G6208" s="2"/>
    </row>
    <row r="6209" spans="2:7">
      <c r="B6209" s="98"/>
      <c r="C6209" s="98"/>
      <c r="E6209" s="2"/>
      <c r="F6209" s="2"/>
      <c r="G6209" s="2"/>
    </row>
    <row r="6210" spans="2:7">
      <c r="B6210" s="98"/>
      <c r="C6210" s="98"/>
      <c r="E6210" s="2"/>
      <c r="F6210" s="2"/>
      <c r="G6210" s="2"/>
    </row>
    <row r="6211" spans="2:7">
      <c r="B6211" s="98"/>
      <c r="C6211" s="98"/>
      <c r="E6211" s="2"/>
      <c r="F6211" s="2"/>
      <c r="G6211" s="2"/>
    </row>
    <row r="6212" spans="2:7">
      <c r="B6212" s="98"/>
      <c r="C6212" s="98"/>
      <c r="E6212" s="2"/>
      <c r="F6212" s="2"/>
      <c r="G6212" s="2"/>
    </row>
    <row r="6213" spans="2:7">
      <c r="B6213" s="98"/>
      <c r="C6213" s="98"/>
      <c r="E6213" s="2"/>
      <c r="F6213" s="2"/>
      <c r="G6213" s="2"/>
    </row>
    <row r="6214" spans="2:7">
      <c r="B6214" s="98"/>
      <c r="C6214" s="98"/>
      <c r="E6214" s="2"/>
      <c r="F6214" s="2"/>
      <c r="G6214" s="2"/>
    </row>
    <row r="6215" spans="2:7">
      <c r="B6215" s="98"/>
      <c r="C6215" s="98"/>
      <c r="E6215" s="2"/>
      <c r="F6215" s="2"/>
      <c r="G6215" s="2"/>
    </row>
    <row r="6216" spans="2:7">
      <c r="B6216" s="98"/>
      <c r="C6216" s="98"/>
      <c r="E6216" s="2"/>
      <c r="F6216" s="2"/>
      <c r="G6216" s="2"/>
    </row>
    <row r="6217" spans="2:7">
      <c r="B6217" s="98"/>
      <c r="C6217" s="98"/>
      <c r="E6217" s="2"/>
      <c r="F6217" s="2"/>
      <c r="G6217" s="2"/>
    </row>
    <row r="6218" spans="2:7">
      <c r="B6218" s="98"/>
      <c r="C6218" s="98"/>
      <c r="E6218" s="2"/>
      <c r="F6218" s="2"/>
      <c r="G6218" s="2"/>
    </row>
    <row r="6219" spans="2:7">
      <c r="B6219" s="98"/>
      <c r="C6219" s="98"/>
      <c r="E6219" s="2"/>
      <c r="F6219" s="2"/>
      <c r="G6219" s="2"/>
    </row>
    <row r="6220" spans="2:7">
      <c r="B6220" s="98"/>
      <c r="C6220" s="98"/>
      <c r="E6220" s="2"/>
      <c r="F6220" s="2"/>
      <c r="G6220" s="2"/>
    </row>
    <row r="6221" spans="2:7">
      <c r="B6221" s="98"/>
      <c r="C6221" s="98"/>
      <c r="E6221" s="2"/>
      <c r="F6221" s="2"/>
      <c r="G6221" s="2"/>
    </row>
    <row r="6222" spans="2:7">
      <c r="B6222" s="98"/>
      <c r="C6222" s="98"/>
      <c r="E6222" s="2"/>
      <c r="F6222" s="2"/>
      <c r="G6222" s="2"/>
    </row>
    <row r="6223" spans="2:7">
      <c r="B6223" s="98"/>
      <c r="C6223" s="98"/>
      <c r="E6223" s="2"/>
      <c r="F6223" s="2"/>
      <c r="G6223" s="2"/>
    </row>
    <row r="6224" spans="2:7">
      <c r="B6224" s="98"/>
      <c r="C6224" s="98"/>
      <c r="E6224" s="2"/>
      <c r="F6224" s="2"/>
      <c r="G6224" s="2"/>
    </row>
    <row r="6225" spans="2:7">
      <c r="B6225" s="98"/>
      <c r="C6225" s="98"/>
      <c r="E6225" s="2"/>
      <c r="F6225" s="2"/>
      <c r="G6225" s="2"/>
    </row>
    <row r="6226" spans="2:7">
      <c r="B6226" s="98"/>
      <c r="C6226" s="98"/>
      <c r="E6226" s="2"/>
      <c r="F6226" s="2"/>
      <c r="G6226" s="2"/>
    </row>
    <row r="6227" spans="2:7">
      <c r="B6227" s="98"/>
      <c r="C6227" s="98"/>
      <c r="E6227" s="2"/>
      <c r="F6227" s="2"/>
      <c r="G6227" s="2"/>
    </row>
    <row r="6228" spans="2:7">
      <c r="B6228" s="98"/>
      <c r="C6228" s="98"/>
      <c r="E6228" s="2"/>
      <c r="F6228" s="2"/>
      <c r="G6228" s="2"/>
    </row>
    <row r="6229" spans="2:7">
      <c r="B6229" s="98"/>
      <c r="C6229" s="98"/>
      <c r="E6229" s="2"/>
      <c r="F6229" s="2"/>
      <c r="G6229" s="2"/>
    </row>
    <row r="6230" spans="2:7">
      <c r="B6230" s="98"/>
      <c r="C6230" s="98"/>
      <c r="E6230" s="2"/>
      <c r="F6230" s="2"/>
      <c r="G6230" s="2"/>
    </row>
    <row r="6231" spans="2:7">
      <c r="B6231" s="98"/>
      <c r="C6231" s="98"/>
      <c r="E6231" s="2"/>
      <c r="F6231" s="2"/>
      <c r="G6231" s="2"/>
    </row>
    <row r="6232" spans="2:7">
      <c r="B6232" s="98"/>
      <c r="C6232" s="98"/>
      <c r="E6232" s="2"/>
      <c r="F6232" s="2"/>
      <c r="G6232" s="2"/>
    </row>
    <row r="6233" spans="2:7">
      <c r="B6233" s="98"/>
      <c r="C6233" s="98"/>
      <c r="E6233" s="2"/>
      <c r="F6233" s="2"/>
      <c r="G6233" s="2"/>
    </row>
    <row r="6234" spans="2:7">
      <c r="B6234" s="98"/>
      <c r="C6234" s="98"/>
      <c r="E6234" s="2"/>
      <c r="F6234" s="2"/>
      <c r="G6234" s="2"/>
    </row>
    <row r="6235" spans="2:7">
      <c r="B6235" s="98"/>
      <c r="C6235" s="98"/>
      <c r="E6235" s="2"/>
      <c r="F6235" s="2"/>
      <c r="G6235" s="2"/>
    </row>
    <row r="6236" spans="2:7">
      <c r="B6236" s="98"/>
      <c r="C6236" s="98"/>
      <c r="E6236" s="2"/>
      <c r="F6236" s="2"/>
      <c r="G6236" s="2"/>
    </row>
    <row r="6237" spans="2:7">
      <c r="B6237" s="98"/>
      <c r="C6237" s="98"/>
      <c r="E6237" s="2"/>
      <c r="F6237" s="2"/>
      <c r="G6237" s="2"/>
    </row>
    <row r="6238" spans="2:7">
      <c r="B6238" s="98"/>
      <c r="C6238" s="98"/>
      <c r="E6238" s="2"/>
      <c r="F6238" s="2"/>
      <c r="G6238" s="2"/>
    </row>
    <row r="6239" spans="2:7">
      <c r="B6239" s="98"/>
      <c r="C6239" s="98"/>
      <c r="E6239" s="2"/>
      <c r="F6239" s="2"/>
      <c r="G6239" s="2"/>
    </row>
    <row r="6240" spans="2:7">
      <c r="B6240" s="98"/>
      <c r="C6240" s="98"/>
      <c r="E6240" s="2"/>
      <c r="F6240" s="2"/>
      <c r="G6240" s="2"/>
    </row>
    <row r="6241" spans="2:7">
      <c r="B6241" s="98"/>
      <c r="C6241" s="98"/>
      <c r="E6241" s="2"/>
      <c r="F6241" s="2"/>
      <c r="G6241" s="2"/>
    </row>
    <row r="6242" spans="2:7">
      <c r="B6242" s="98"/>
      <c r="C6242" s="98"/>
      <c r="E6242" s="2"/>
      <c r="F6242" s="2"/>
      <c r="G6242" s="2"/>
    </row>
    <row r="6243" spans="2:7">
      <c r="B6243" s="98"/>
      <c r="C6243" s="98"/>
      <c r="E6243" s="2"/>
      <c r="F6243" s="2"/>
      <c r="G6243" s="2"/>
    </row>
    <row r="6244" spans="2:7">
      <c r="B6244" s="98"/>
      <c r="C6244" s="98"/>
      <c r="E6244" s="2"/>
      <c r="F6244" s="2"/>
      <c r="G6244" s="2"/>
    </row>
    <row r="6245" spans="2:7">
      <c r="B6245" s="98"/>
      <c r="C6245" s="98"/>
      <c r="E6245" s="2"/>
      <c r="F6245" s="2"/>
      <c r="G6245" s="2"/>
    </row>
    <row r="6246" spans="2:7">
      <c r="B6246" s="98"/>
      <c r="C6246" s="98"/>
      <c r="E6246" s="2"/>
      <c r="F6246" s="2"/>
      <c r="G6246" s="2"/>
    </row>
    <row r="6247" spans="2:7">
      <c r="B6247" s="98"/>
      <c r="C6247" s="98"/>
      <c r="E6247" s="2"/>
      <c r="F6247" s="2"/>
      <c r="G6247" s="2"/>
    </row>
    <row r="6248" spans="2:7">
      <c r="B6248" s="98"/>
      <c r="C6248" s="98"/>
      <c r="E6248" s="2"/>
      <c r="F6248" s="2"/>
      <c r="G6248" s="2"/>
    </row>
    <row r="6249" spans="2:7">
      <c r="B6249" s="98"/>
      <c r="C6249" s="98"/>
      <c r="E6249" s="2"/>
      <c r="F6249" s="2"/>
      <c r="G6249" s="2"/>
    </row>
    <row r="6250" spans="2:7">
      <c r="B6250" s="98"/>
      <c r="C6250" s="98"/>
      <c r="E6250" s="2"/>
      <c r="F6250" s="2"/>
      <c r="G6250" s="2"/>
    </row>
    <row r="6251" spans="2:7">
      <c r="B6251" s="98"/>
      <c r="C6251" s="98"/>
      <c r="E6251" s="2"/>
      <c r="F6251" s="2"/>
      <c r="G6251" s="2"/>
    </row>
    <row r="6252" spans="2:7">
      <c r="B6252" s="98"/>
      <c r="C6252" s="98"/>
      <c r="E6252" s="2"/>
      <c r="F6252" s="2"/>
      <c r="G6252" s="2"/>
    </row>
    <row r="6253" spans="2:7">
      <c r="B6253" s="98"/>
      <c r="C6253" s="98"/>
      <c r="E6253" s="2"/>
      <c r="F6253" s="2"/>
      <c r="G6253" s="2"/>
    </row>
    <row r="6254" spans="2:7">
      <c r="B6254" s="98"/>
      <c r="C6254" s="98"/>
      <c r="E6254" s="2"/>
      <c r="F6254" s="2"/>
      <c r="G6254" s="2"/>
    </row>
    <row r="6255" spans="2:7">
      <c r="B6255" s="98"/>
      <c r="C6255" s="98"/>
      <c r="E6255" s="2"/>
      <c r="F6255" s="2"/>
      <c r="G6255" s="2"/>
    </row>
    <row r="6256" spans="2:7">
      <c r="B6256" s="98"/>
      <c r="C6256" s="98"/>
      <c r="E6256" s="2"/>
      <c r="F6256" s="2"/>
      <c r="G6256" s="2"/>
    </row>
    <row r="6257" spans="2:7">
      <c r="B6257" s="98"/>
      <c r="C6257" s="98"/>
      <c r="E6257" s="2"/>
      <c r="F6257" s="2"/>
      <c r="G6257" s="2"/>
    </row>
    <row r="6258" spans="2:7">
      <c r="B6258" s="98"/>
      <c r="C6258" s="98"/>
      <c r="E6258" s="2"/>
      <c r="F6258" s="2"/>
      <c r="G6258" s="2"/>
    </row>
    <row r="6259" spans="2:7">
      <c r="B6259" s="98"/>
      <c r="C6259" s="98"/>
      <c r="E6259" s="2"/>
      <c r="F6259" s="2"/>
      <c r="G6259" s="2"/>
    </row>
    <row r="6260" spans="2:7">
      <c r="B6260" s="98"/>
      <c r="C6260" s="98"/>
      <c r="E6260" s="2"/>
      <c r="F6260" s="2"/>
      <c r="G6260" s="2"/>
    </row>
    <row r="6261" spans="2:7">
      <c r="B6261" s="98"/>
      <c r="C6261" s="98"/>
      <c r="E6261" s="2"/>
      <c r="F6261" s="2"/>
      <c r="G6261" s="2"/>
    </row>
    <row r="6262" spans="2:7">
      <c r="B6262" s="98"/>
      <c r="C6262" s="98"/>
      <c r="E6262" s="2"/>
      <c r="F6262" s="2"/>
      <c r="G6262" s="2"/>
    </row>
    <row r="6263" spans="2:7">
      <c r="B6263" s="98"/>
      <c r="C6263" s="98"/>
      <c r="E6263" s="2"/>
      <c r="F6263" s="2"/>
      <c r="G6263" s="2"/>
    </row>
    <row r="6264" spans="2:7">
      <c r="B6264" s="98"/>
      <c r="C6264" s="98"/>
      <c r="E6264" s="2"/>
      <c r="F6264" s="2"/>
      <c r="G6264" s="2"/>
    </row>
    <row r="6265" spans="2:7">
      <c r="B6265" s="98"/>
      <c r="C6265" s="98"/>
      <c r="E6265" s="2"/>
      <c r="F6265" s="2"/>
      <c r="G6265" s="2"/>
    </row>
    <row r="6266" spans="2:7">
      <c r="B6266" s="98"/>
      <c r="C6266" s="98"/>
      <c r="E6266" s="2"/>
      <c r="F6266" s="2"/>
      <c r="G6266" s="2"/>
    </row>
    <row r="6267" spans="2:7">
      <c r="B6267" s="98"/>
      <c r="C6267" s="98"/>
      <c r="E6267" s="2"/>
      <c r="F6267" s="2"/>
      <c r="G6267" s="2"/>
    </row>
    <row r="6268" spans="2:7">
      <c r="B6268" s="98"/>
      <c r="C6268" s="98"/>
      <c r="E6268" s="2"/>
      <c r="F6268" s="2"/>
      <c r="G6268" s="2"/>
    </row>
    <row r="6269" spans="2:7">
      <c r="B6269" s="98"/>
      <c r="C6269" s="98"/>
      <c r="E6269" s="2"/>
      <c r="F6269" s="2"/>
      <c r="G6269" s="2"/>
    </row>
    <row r="6270" spans="2:7">
      <c r="B6270" s="98"/>
      <c r="C6270" s="98"/>
      <c r="E6270" s="2"/>
      <c r="F6270" s="2"/>
      <c r="G6270" s="2"/>
    </row>
    <row r="6271" spans="2:7">
      <c r="B6271" s="98"/>
      <c r="C6271" s="98"/>
      <c r="E6271" s="2"/>
      <c r="F6271" s="2"/>
      <c r="G6271" s="2"/>
    </row>
    <row r="6272" spans="2:7">
      <c r="B6272" s="98"/>
      <c r="C6272" s="98"/>
      <c r="E6272" s="2"/>
      <c r="F6272" s="2"/>
      <c r="G6272" s="2"/>
    </row>
    <row r="6273" spans="2:7">
      <c r="B6273" s="98"/>
      <c r="C6273" s="98"/>
      <c r="E6273" s="2"/>
      <c r="F6273" s="2"/>
      <c r="G6273" s="2"/>
    </row>
    <row r="6274" spans="2:7">
      <c r="B6274" s="98"/>
      <c r="C6274" s="98"/>
      <c r="E6274" s="2"/>
      <c r="F6274" s="2"/>
      <c r="G6274" s="2"/>
    </row>
    <row r="6275" spans="2:7">
      <c r="B6275" s="98"/>
      <c r="C6275" s="98"/>
      <c r="E6275" s="2"/>
      <c r="F6275" s="2"/>
      <c r="G6275" s="2"/>
    </row>
    <row r="6276" spans="2:7">
      <c r="B6276" s="98"/>
      <c r="C6276" s="98"/>
      <c r="E6276" s="2"/>
      <c r="F6276" s="2"/>
      <c r="G6276" s="2"/>
    </row>
    <row r="6277" spans="2:7">
      <c r="B6277" s="98"/>
      <c r="C6277" s="98"/>
      <c r="E6277" s="2"/>
      <c r="F6277" s="2"/>
      <c r="G6277" s="2"/>
    </row>
    <row r="6278" spans="2:7">
      <c r="B6278" s="98"/>
      <c r="C6278" s="98"/>
      <c r="E6278" s="2"/>
      <c r="F6278" s="2"/>
      <c r="G6278" s="2"/>
    </row>
    <row r="6279" spans="2:7">
      <c r="B6279" s="98"/>
      <c r="C6279" s="98"/>
      <c r="E6279" s="2"/>
      <c r="F6279" s="2"/>
      <c r="G6279" s="2"/>
    </row>
    <row r="6280" spans="2:7">
      <c r="B6280" s="98"/>
      <c r="C6280" s="98"/>
      <c r="E6280" s="2"/>
      <c r="F6280" s="2"/>
      <c r="G6280" s="2"/>
    </row>
    <row r="6281" spans="2:7">
      <c r="B6281" s="98"/>
      <c r="C6281" s="98"/>
      <c r="E6281" s="2"/>
      <c r="F6281" s="2"/>
      <c r="G6281" s="2"/>
    </row>
    <row r="6282" spans="2:7">
      <c r="B6282" s="98"/>
      <c r="C6282" s="98"/>
      <c r="E6282" s="2"/>
      <c r="F6282" s="2"/>
      <c r="G6282" s="2"/>
    </row>
    <row r="6283" spans="2:7">
      <c r="B6283" s="98"/>
      <c r="C6283" s="98"/>
      <c r="E6283" s="2"/>
      <c r="F6283" s="2"/>
      <c r="G6283" s="2"/>
    </row>
    <row r="6284" spans="2:7">
      <c r="B6284" s="98"/>
      <c r="C6284" s="98"/>
      <c r="E6284" s="2"/>
      <c r="F6284" s="2"/>
      <c r="G6284" s="2"/>
    </row>
    <row r="6285" spans="2:7">
      <c r="B6285" s="98"/>
      <c r="C6285" s="98"/>
      <c r="E6285" s="2"/>
      <c r="F6285" s="2"/>
      <c r="G6285" s="2"/>
    </row>
    <row r="6286" spans="2:7">
      <c r="B6286" s="98"/>
      <c r="C6286" s="98"/>
      <c r="E6286" s="2"/>
      <c r="F6286" s="2"/>
      <c r="G6286" s="2"/>
    </row>
    <row r="6287" spans="2:7">
      <c r="B6287" s="98"/>
      <c r="C6287" s="98"/>
      <c r="E6287" s="2"/>
      <c r="F6287" s="2"/>
      <c r="G6287" s="2"/>
    </row>
    <row r="6288" spans="2:7">
      <c r="B6288" s="98"/>
      <c r="C6288" s="98"/>
      <c r="E6288" s="2"/>
      <c r="F6288" s="2"/>
      <c r="G6288" s="2"/>
    </row>
    <row r="6289" spans="2:7">
      <c r="B6289" s="98"/>
      <c r="C6289" s="98"/>
      <c r="E6289" s="2"/>
      <c r="F6289" s="2"/>
      <c r="G6289" s="2"/>
    </row>
    <row r="6290" spans="2:7">
      <c r="B6290" s="98"/>
      <c r="C6290" s="98"/>
      <c r="E6290" s="2"/>
      <c r="F6290" s="2"/>
      <c r="G6290" s="2"/>
    </row>
    <row r="6291" spans="2:7">
      <c r="B6291" s="98"/>
      <c r="C6291" s="98"/>
      <c r="E6291" s="2"/>
      <c r="F6291" s="2"/>
      <c r="G6291" s="2"/>
    </row>
    <row r="6292" spans="2:7">
      <c r="B6292" s="98"/>
      <c r="C6292" s="98"/>
      <c r="E6292" s="2"/>
      <c r="F6292" s="2"/>
      <c r="G6292" s="2"/>
    </row>
    <row r="6293" spans="2:7">
      <c r="B6293" s="98"/>
      <c r="C6293" s="98"/>
      <c r="E6293" s="2"/>
      <c r="F6293" s="2"/>
      <c r="G6293" s="2"/>
    </row>
    <row r="6294" spans="2:7">
      <c r="B6294" s="98"/>
      <c r="C6294" s="98"/>
      <c r="E6294" s="2"/>
      <c r="F6294" s="2"/>
      <c r="G6294" s="2"/>
    </row>
    <row r="6295" spans="2:7">
      <c r="B6295" s="98"/>
      <c r="C6295" s="98"/>
      <c r="E6295" s="2"/>
      <c r="F6295" s="2"/>
      <c r="G6295" s="2"/>
    </row>
    <row r="6296" spans="2:7">
      <c r="B6296" s="98"/>
      <c r="C6296" s="98"/>
      <c r="E6296" s="2"/>
      <c r="F6296" s="2"/>
      <c r="G6296" s="2"/>
    </row>
    <row r="6297" spans="2:7">
      <c r="B6297" s="98"/>
      <c r="C6297" s="98"/>
      <c r="E6297" s="2"/>
      <c r="F6297" s="2"/>
      <c r="G6297" s="2"/>
    </row>
    <row r="6298" spans="2:7">
      <c r="B6298" s="98"/>
      <c r="C6298" s="98"/>
      <c r="E6298" s="2"/>
      <c r="F6298" s="2"/>
      <c r="G6298" s="2"/>
    </row>
    <row r="6299" spans="2:7">
      <c r="B6299" s="98"/>
      <c r="C6299" s="98"/>
      <c r="E6299" s="2"/>
      <c r="F6299" s="2"/>
      <c r="G6299" s="2"/>
    </row>
    <row r="6300" spans="2:7">
      <c r="B6300" s="98"/>
      <c r="C6300" s="98"/>
      <c r="E6300" s="2"/>
      <c r="F6300" s="2"/>
      <c r="G6300" s="2"/>
    </row>
    <row r="6301" spans="2:7">
      <c r="B6301" s="98"/>
      <c r="C6301" s="98"/>
      <c r="E6301" s="2"/>
      <c r="F6301" s="2"/>
      <c r="G6301" s="2"/>
    </row>
    <row r="6302" spans="2:7">
      <c r="B6302" s="98"/>
      <c r="C6302" s="98"/>
      <c r="E6302" s="2"/>
      <c r="F6302" s="2"/>
      <c r="G6302" s="2"/>
    </row>
    <row r="6303" spans="2:7">
      <c r="B6303" s="98"/>
      <c r="C6303" s="98"/>
      <c r="E6303" s="2"/>
      <c r="F6303" s="2"/>
      <c r="G6303" s="2"/>
    </row>
    <row r="6304" spans="2:7">
      <c r="B6304" s="98"/>
      <c r="C6304" s="98"/>
      <c r="E6304" s="2"/>
      <c r="F6304" s="2"/>
      <c r="G6304" s="2"/>
    </row>
    <row r="6305" spans="2:7">
      <c r="B6305" s="98"/>
      <c r="C6305" s="98"/>
      <c r="E6305" s="2"/>
      <c r="F6305" s="2"/>
      <c r="G6305" s="2"/>
    </row>
    <row r="6306" spans="2:7">
      <c r="B6306" s="98"/>
      <c r="C6306" s="98"/>
      <c r="E6306" s="2"/>
      <c r="F6306" s="2"/>
      <c r="G6306" s="2"/>
    </row>
    <row r="6307" spans="2:7">
      <c r="B6307" s="98"/>
      <c r="C6307" s="98"/>
      <c r="E6307" s="2"/>
      <c r="F6307" s="2"/>
      <c r="G6307" s="2"/>
    </row>
    <row r="6308" spans="2:7">
      <c r="B6308" s="98"/>
      <c r="C6308" s="98"/>
      <c r="E6308" s="2"/>
      <c r="F6308" s="2"/>
      <c r="G6308" s="2"/>
    </row>
    <row r="6309" spans="2:7">
      <c r="B6309" s="98"/>
      <c r="C6309" s="98"/>
      <c r="E6309" s="2"/>
      <c r="F6309" s="2"/>
      <c r="G6309" s="2"/>
    </row>
    <row r="6310" spans="2:7">
      <c r="B6310" s="98"/>
      <c r="C6310" s="98"/>
      <c r="E6310" s="2"/>
      <c r="F6310" s="2"/>
      <c r="G6310" s="2"/>
    </row>
    <row r="6311" spans="2:7">
      <c r="B6311" s="98"/>
      <c r="C6311" s="98"/>
      <c r="E6311" s="2"/>
      <c r="F6311" s="2"/>
      <c r="G6311" s="2"/>
    </row>
    <row r="6312" spans="2:7">
      <c r="B6312" s="98"/>
      <c r="C6312" s="98"/>
      <c r="E6312" s="2"/>
      <c r="F6312" s="2"/>
      <c r="G6312" s="2"/>
    </row>
    <row r="6313" spans="2:7">
      <c r="B6313" s="98"/>
      <c r="C6313" s="98"/>
      <c r="E6313" s="2"/>
      <c r="F6313" s="2"/>
      <c r="G6313" s="2"/>
    </row>
    <row r="6314" spans="2:7">
      <c r="B6314" s="98"/>
      <c r="C6314" s="98"/>
      <c r="E6314" s="2"/>
      <c r="F6314" s="2"/>
      <c r="G6314" s="2"/>
    </row>
    <row r="6315" spans="2:7">
      <c r="B6315" s="98"/>
      <c r="C6315" s="98"/>
      <c r="E6315" s="2"/>
      <c r="F6315" s="2"/>
      <c r="G6315" s="2"/>
    </row>
    <row r="6316" spans="2:7">
      <c r="B6316" s="98"/>
      <c r="C6316" s="98"/>
      <c r="E6316" s="2"/>
      <c r="F6316" s="2"/>
      <c r="G6316" s="2"/>
    </row>
    <row r="6317" spans="2:7">
      <c r="B6317" s="98"/>
      <c r="C6317" s="98"/>
      <c r="E6317" s="2"/>
      <c r="F6317" s="2"/>
      <c r="G6317" s="2"/>
    </row>
    <row r="6318" spans="2:7">
      <c r="B6318" s="98"/>
      <c r="C6318" s="98"/>
      <c r="E6318" s="2"/>
      <c r="F6318" s="2"/>
      <c r="G6318" s="2"/>
    </row>
    <row r="6319" spans="2:7">
      <c r="B6319" s="98"/>
      <c r="C6319" s="98"/>
      <c r="E6319" s="2"/>
      <c r="F6319" s="2"/>
      <c r="G6319" s="2"/>
    </row>
    <row r="6320" spans="2:7">
      <c r="B6320" s="98"/>
      <c r="C6320" s="98"/>
      <c r="E6320" s="2"/>
      <c r="F6320" s="2"/>
      <c r="G6320" s="2"/>
    </row>
    <row r="6321" spans="2:7">
      <c r="B6321" s="98"/>
      <c r="C6321" s="98"/>
      <c r="E6321" s="2"/>
      <c r="F6321" s="2"/>
      <c r="G6321" s="2"/>
    </row>
    <row r="6322" spans="2:7">
      <c r="B6322" s="98"/>
      <c r="C6322" s="98"/>
      <c r="E6322" s="2"/>
      <c r="F6322" s="2"/>
      <c r="G6322" s="2"/>
    </row>
    <row r="6323" spans="2:7">
      <c r="B6323" s="98"/>
      <c r="C6323" s="98"/>
      <c r="E6323" s="2"/>
      <c r="F6323" s="2"/>
      <c r="G6323" s="2"/>
    </row>
    <row r="6324" spans="2:7">
      <c r="B6324" s="98"/>
      <c r="C6324" s="98"/>
      <c r="E6324" s="2"/>
      <c r="F6324" s="2"/>
      <c r="G6324" s="2"/>
    </row>
    <row r="6325" spans="2:7">
      <c r="B6325" s="98"/>
      <c r="C6325" s="98"/>
      <c r="E6325" s="2"/>
      <c r="F6325" s="2"/>
      <c r="G6325" s="2"/>
    </row>
    <row r="6326" spans="2:7">
      <c r="B6326" s="98"/>
      <c r="C6326" s="98"/>
      <c r="E6326" s="2"/>
      <c r="F6326" s="2"/>
      <c r="G6326" s="2"/>
    </row>
    <row r="6327" spans="2:7">
      <c r="B6327" s="98"/>
      <c r="C6327" s="98"/>
      <c r="E6327" s="2"/>
      <c r="F6327" s="2"/>
      <c r="G6327" s="2"/>
    </row>
    <row r="6328" spans="2:7">
      <c r="B6328" s="98"/>
      <c r="C6328" s="98"/>
      <c r="E6328" s="2"/>
      <c r="F6328" s="2"/>
      <c r="G6328" s="2"/>
    </row>
    <row r="6329" spans="2:7">
      <c r="B6329" s="98"/>
      <c r="C6329" s="98"/>
      <c r="E6329" s="2"/>
      <c r="F6329" s="2"/>
      <c r="G6329" s="2"/>
    </row>
    <row r="6330" spans="2:7">
      <c r="B6330" s="98"/>
      <c r="C6330" s="98"/>
      <c r="E6330" s="2"/>
      <c r="F6330" s="2"/>
      <c r="G6330" s="2"/>
    </row>
    <row r="6331" spans="2:7">
      <c r="B6331" s="98"/>
      <c r="C6331" s="98"/>
      <c r="E6331" s="2"/>
      <c r="F6331" s="2"/>
      <c r="G6331" s="2"/>
    </row>
    <row r="6332" spans="2:7">
      <c r="B6332" s="98"/>
      <c r="C6332" s="98"/>
      <c r="E6332" s="2"/>
      <c r="F6332" s="2"/>
      <c r="G6332" s="2"/>
    </row>
    <row r="6333" spans="2:7">
      <c r="B6333" s="98"/>
      <c r="C6333" s="98"/>
      <c r="E6333" s="2"/>
      <c r="F6333" s="2"/>
      <c r="G6333" s="2"/>
    </row>
    <row r="6334" spans="2:7">
      <c r="B6334" s="98"/>
      <c r="C6334" s="98"/>
      <c r="E6334" s="2"/>
      <c r="F6334" s="2"/>
      <c r="G6334" s="2"/>
    </row>
    <row r="6335" spans="2:7">
      <c r="B6335" s="98"/>
      <c r="C6335" s="98"/>
      <c r="E6335" s="2"/>
      <c r="F6335" s="2"/>
      <c r="G6335" s="2"/>
    </row>
    <row r="6336" spans="2:7">
      <c r="B6336" s="98"/>
      <c r="C6336" s="98"/>
      <c r="E6336" s="2"/>
      <c r="F6336" s="2"/>
      <c r="G6336" s="2"/>
    </row>
    <row r="6337" spans="2:7">
      <c r="B6337" s="98"/>
      <c r="C6337" s="98"/>
      <c r="E6337" s="2"/>
      <c r="F6337" s="2"/>
      <c r="G6337" s="2"/>
    </row>
    <row r="6338" spans="2:7">
      <c r="B6338" s="98"/>
      <c r="C6338" s="98"/>
      <c r="E6338" s="2"/>
      <c r="F6338" s="2"/>
      <c r="G6338" s="2"/>
    </row>
    <row r="6339" spans="2:7">
      <c r="B6339" s="98"/>
      <c r="C6339" s="98"/>
      <c r="E6339" s="2"/>
      <c r="F6339" s="2"/>
      <c r="G6339" s="2"/>
    </row>
    <row r="6340" spans="2:7">
      <c r="B6340" s="98"/>
      <c r="C6340" s="98"/>
      <c r="E6340" s="2"/>
      <c r="F6340" s="2"/>
      <c r="G6340" s="2"/>
    </row>
    <row r="6341" spans="2:7">
      <c r="B6341" s="98"/>
      <c r="C6341" s="98"/>
      <c r="E6341" s="2"/>
      <c r="F6341" s="2"/>
      <c r="G6341" s="2"/>
    </row>
    <row r="6342" spans="2:7">
      <c r="B6342" s="98"/>
      <c r="C6342" s="98"/>
      <c r="E6342" s="2"/>
      <c r="F6342" s="2"/>
      <c r="G6342" s="2"/>
    </row>
    <row r="6343" spans="2:7">
      <c r="B6343" s="98"/>
      <c r="C6343" s="98"/>
      <c r="E6343" s="2"/>
      <c r="F6343" s="2"/>
      <c r="G6343" s="2"/>
    </row>
    <row r="6344" spans="2:7">
      <c r="B6344" s="98"/>
      <c r="C6344" s="98"/>
      <c r="E6344" s="2"/>
      <c r="F6344" s="2"/>
      <c r="G6344" s="2"/>
    </row>
    <row r="6345" spans="2:7">
      <c r="B6345" s="98"/>
      <c r="C6345" s="98"/>
      <c r="E6345" s="2"/>
      <c r="F6345" s="2"/>
      <c r="G6345" s="2"/>
    </row>
    <row r="6346" spans="2:7">
      <c r="B6346" s="98"/>
      <c r="C6346" s="98"/>
      <c r="E6346" s="2"/>
      <c r="F6346" s="2"/>
      <c r="G6346" s="2"/>
    </row>
    <row r="6347" spans="2:7">
      <c r="B6347" s="98"/>
      <c r="C6347" s="98"/>
      <c r="E6347" s="2"/>
      <c r="F6347" s="2"/>
      <c r="G6347" s="2"/>
    </row>
    <row r="6348" spans="2:7">
      <c r="B6348" s="98"/>
      <c r="C6348" s="98"/>
      <c r="E6348" s="2"/>
      <c r="F6348" s="2"/>
      <c r="G6348" s="2"/>
    </row>
    <row r="6349" spans="2:7">
      <c r="B6349" s="98"/>
      <c r="C6349" s="98"/>
      <c r="E6349" s="2"/>
      <c r="F6349" s="2"/>
      <c r="G6349" s="2"/>
    </row>
    <row r="6350" spans="2:7">
      <c r="B6350" s="98"/>
      <c r="C6350" s="98"/>
      <c r="E6350" s="2"/>
      <c r="F6350" s="2"/>
      <c r="G6350" s="2"/>
    </row>
    <row r="6351" spans="2:7">
      <c r="B6351" s="98"/>
      <c r="C6351" s="98"/>
      <c r="E6351" s="2"/>
      <c r="F6351" s="2"/>
      <c r="G6351" s="2"/>
    </row>
    <row r="6352" spans="2:7">
      <c r="B6352" s="98"/>
      <c r="C6352" s="98"/>
      <c r="E6352" s="2"/>
      <c r="F6352" s="2"/>
      <c r="G6352" s="2"/>
    </row>
    <row r="6353" spans="2:7">
      <c r="B6353" s="98"/>
      <c r="C6353" s="98"/>
      <c r="E6353" s="2"/>
      <c r="F6353" s="2"/>
      <c r="G6353" s="2"/>
    </row>
    <row r="6354" spans="2:7">
      <c r="B6354" s="98"/>
      <c r="C6354" s="98"/>
      <c r="E6354" s="2"/>
      <c r="F6354" s="2"/>
      <c r="G6354" s="2"/>
    </row>
    <row r="6355" spans="2:7">
      <c r="B6355" s="98"/>
      <c r="C6355" s="98"/>
      <c r="E6355" s="2"/>
      <c r="F6355" s="2"/>
      <c r="G6355" s="2"/>
    </row>
    <row r="6356" spans="2:7">
      <c r="B6356" s="98"/>
      <c r="C6356" s="98"/>
      <c r="E6356" s="2"/>
      <c r="F6356" s="2"/>
      <c r="G6356" s="2"/>
    </row>
    <row r="6357" spans="2:7">
      <c r="B6357" s="98"/>
      <c r="C6357" s="98"/>
      <c r="E6357" s="2"/>
      <c r="F6357" s="2"/>
      <c r="G6357" s="2"/>
    </row>
    <row r="6358" spans="2:7">
      <c r="B6358" s="98"/>
      <c r="C6358" s="98"/>
      <c r="E6358" s="2"/>
      <c r="F6358" s="2"/>
      <c r="G6358" s="2"/>
    </row>
    <row r="6359" spans="2:7">
      <c r="B6359" s="98"/>
      <c r="C6359" s="98"/>
      <c r="E6359" s="2"/>
      <c r="F6359" s="2"/>
      <c r="G6359" s="2"/>
    </row>
    <row r="6360" spans="2:7">
      <c r="B6360" s="98"/>
      <c r="C6360" s="98"/>
      <c r="E6360" s="2"/>
      <c r="F6360" s="2"/>
      <c r="G6360" s="2"/>
    </row>
    <row r="6361" spans="2:7">
      <c r="B6361" s="98"/>
      <c r="C6361" s="98"/>
      <c r="E6361" s="2"/>
      <c r="F6361" s="2"/>
      <c r="G6361" s="2"/>
    </row>
    <row r="6362" spans="2:7">
      <c r="B6362" s="98"/>
      <c r="C6362" s="98"/>
      <c r="E6362" s="2"/>
      <c r="F6362" s="2"/>
      <c r="G6362" s="2"/>
    </row>
    <row r="6363" spans="2:7">
      <c r="B6363" s="98"/>
      <c r="C6363" s="98"/>
      <c r="E6363" s="2"/>
      <c r="F6363" s="2"/>
      <c r="G6363" s="2"/>
    </row>
    <row r="6364" spans="2:7">
      <c r="B6364" s="98"/>
      <c r="C6364" s="98"/>
      <c r="E6364" s="2"/>
      <c r="F6364" s="2"/>
      <c r="G6364" s="2"/>
    </row>
    <row r="6365" spans="2:7">
      <c r="B6365" s="98"/>
      <c r="C6365" s="98"/>
      <c r="E6365" s="2"/>
      <c r="F6365" s="2"/>
      <c r="G6365" s="2"/>
    </row>
    <row r="6366" spans="2:7">
      <c r="B6366" s="98"/>
      <c r="C6366" s="98"/>
      <c r="E6366" s="2"/>
      <c r="F6366" s="2"/>
      <c r="G6366" s="2"/>
    </row>
    <row r="6367" spans="2:7">
      <c r="B6367" s="98"/>
      <c r="C6367" s="98"/>
      <c r="E6367" s="2"/>
      <c r="F6367" s="2"/>
      <c r="G6367" s="2"/>
    </row>
    <row r="6368" spans="2:7">
      <c r="B6368" s="98"/>
      <c r="C6368" s="98"/>
      <c r="E6368" s="2"/>
      <c r="F6368" s="2"/>
      <c r="G6368" s="2"/>
    </row>
    <row r="6369" spans="2:7">
      <c r="B6369" s="98"/>
      <c r="C6369" s="98"/>
      <c r="E6369" s="2"/>
      <c r="F6369" s="2"/>
      <c r="G6369" s="2"/>
    </row>
    <row r="6370" spans="2:7">
      <c r="B6370" s="98"/>
      <c r="C6370" s="98"/>
      <c r="E6370" s="2"/>
      <c r="F6370" s="2"/>
      <c r="G6370" s="2"/>
    </row>
    <row r="6371" spans="2:7">
      <c r="B6371" s="98"/>
      <c r="C6371" s="98"/>
      <c r="E6371" s="2"/>
      <c r="F6371" s="2"/>
      <c r="G6371" s="2"/>
    </row>
    <row r="6372" spans="2:7">
      <c r="B6372" s="98"/>
      <c r="C6372" s="98"/>
      <c r="E6372" s="2"/>
      <c r="F6372" s="2"/>
      <c r="G6372" s="2"/>
    </row>
    <row r="6373" spans="2:7">
      <c r="B6373" s="98"/>
      <c r="C6373" s="98"/>
      <c r="E6373" s="2"/>
      <c r="F6373" s="2"/>
      <c r="G6373" s="2"/>
    </row>
    <row r="6374" spans="2:7">
      <c r="B6374" s="98"/>
      <c r="C6374" s="98"/>
      <c r="E6374" s="2"/>
      <c r="F6374" s="2"/>
      <c r="G6374" s="2"/>
    </row>
    <row r="6375" spans="2:7">
      <c r="B6375" s="98"/>
      <c r="C6375" s="98"/>
      <c r="E6375" s="2"/>
      <c r="F6375" s="2"/>
      <c r="G6375" s="2"/>
    </row>
    <row r="6376" spans="2:7">
      <c r="B6376" s="98"/>
      <c r="C6376" s="98"/>
      <c r="E6376" s="2"/>
      <c r="F6376" s="2"/>
      <c r="G6376" s="2"/>
    </row>
    <row r="6377" spans="2:7">
      <c r="B6377" s="98"/>
      <c r="C6377" s="98"/>
      <c r="E6377" s="2"/>
      <c r="F6377" s="2"/>
      <c r="G6377" s="2"/>
    </row>
    <row r="6378" spans="2:7">
      <c r="B6378" s="98"/>
      <c r="C6378" s="98"/>
      <c r="E6378" s="2"/>
      <c r="F6378" s="2"/>
      <c r="G6378" s="2"/>
    </row>
    <row r="6379" spans="2:7">
      <c r="B6379" s="98"/>
      <c r="C6379" s="98"/>
      <c r="E6379" s="2"/>
      <c r="F6379" s="2"/>
      <c r="G6379" s="2"/>
    </row>
    <row r="6380" spans="2:7">
      <c r="B6380" s="98"/>
      <c r="C6380" s="98"/>
      <c r="E6380" s="2"/>
      <c r="F6380" s="2"/>
      <c r="G6380" s="2"/>
    </row>
    <row r="6381" spans="2:7">
      <c r="B6381" s="98"/>
      <c r="C6381" s="98"/>
      <c r="E6381" s="2"/>
      <c r="F6381" s="2"/>
      <c r="G6381" s="2"/>
    </row>
    <row r="6382" spans="2:7">
      <c r="B6382" s="98"/>
      <c r="C6382" s="98"/>
      <c r="E6382" s="2"/>
      <c r="F6382" s="2"/>
      <c r="G6382" s="2"/>
    </row>
    <row r="6383" spans="2:7">
      <c r="B6383" s="98"/>
      <c r="C6383" s="98"/>
      <c r="E6383" s="2"/>
      <c r="F6383" s="2"/>
      <c r="G6383" s="2"/>
    </row>
    <row r="6384" spans="2:7">
      <c r="B6384" s="98"/>
      <c r="C6384" s="98"/>
      <c r="E6384" s="2"/>
      <c r="F6384" s="2"/>
      <c r="G6384" s="2"/>
    </row>
    <row r="6385" spans="2:7">
      <c r="B6385" s="98"/>
      <c r="C6385" s="98"/>
      <c r="E6385" s="2"/>
      <c r="F6385" s="2"/>
      <c r="G6385" s="2"/>
    </row>
    <row r="6386" spans="2:7">
      <c r="B6386" s="98"/>
      <c r="C6386" s="98"/>
      <c r="E6386" s="2"/>
      <c r="F6386" s="2"/>
      <c r="G6386" s="2"/>
    </row>
    <row r="6387" spans="2:7">
      <c r="B6387" s="98"/>
      <c r="C6387" s="98"/>
      <c r="E6387" s="2"/>
      <c r="F6387" s="2"/>
      <c r="G6387" s="2"/>
    </row>
    <row r="6388" spans="2:7">
      <c r="B6388" s="98"/>
      <c r="C6388" s="98"/>
      <c r="E6388" s="2"/>
      <c r="F6388" s="2"/>
      <c r="G6388" s="2"/>
    </row>
    <row r="6389" spans="2:7">
      <c r="B6389" s="98"/>
      <c r="C6389" s="98"/>
      <c r="E6389" s="2"/>
      <c r="F6389" s="2"/>
      <c r="G6389" s="2"/>
    </row>
    <row r="6390" spans="2:7">
      <c r="B6390" s="98"/>
      <c r="C6390" s="98"/>
      <c r="E6390" s="2"/>
      <c r="F6390" s="2"/>
      <c r="G6390" s="2"/>
    </row>
    <row r="6391" spans="2:7">
      <c r="B6391" s="98"/>
      <c r="C6391" s="98"/>
      <c r="E6391" s="2"/>
      <c r="F6391" s="2"/>
      <c r="G6391" s="2"/>
    </row>
    <row r="6392" spans="2:7">
      <c r="B6392" s="98"/>
      <c r="C6392" s="98"/>
      <c r="E6392" s="2"/>
      <c r="F6392" s="2"/>
      <c r="G6392" s="2"/>
    </row>
    <row r="6393" spans="2:7">
      <c r="B6393" s="98"/>
      <c r="C6393" s="98"/>
      <c r="E6393" s="2"/>
      <c r="F6393" s="2"/>
      <c r="G6393" s="2"/>
    </row>
    <row r="6394" spans="2:7">
      <c r="B6394" s="98"/>
      <c r="C6394" s="98"/>
      <c r="E6394" s="2"/>
      <c r="F6394" s="2"/>
      <c r="G6394" s="2"/>
    </row>
    <row r="6395" spans="2:7">
      <c r="B6395" s="98"/>
      <c r="C6395" s="98"/>
      <c r="E6395" s="2"/>
      <c r="F6395" s="2"/>
      <c r="G6395" s="2"/>
    </row>
    <row r="6396" spans="2:7">
      <c r="B6396" s="98"/>
      <c r="C6396" s="98"/>
      <c r="E6396" s="2"/>
      <c r="F6396" s="2"/>
      <c r="G6396" s="2"/>
    </row>
    <row r="6397" spans="2:7">
      <c r="B6397" s="98"/>
      <c r="C6397" s="98"/>
      <c r="E6397" s="2"/>
      <c r="F6397" s="2"/>
      <c r="G6397" s="2"/>
    </row>
    <row r="6398" spans="2:7">
      <c r="B6398" s="98"/>
      <c r="C6398" s="98"/>
      <c r="E6398" s="2"/>
      <c r="F6398" s="2"/>
      <c r="G6398" s="2"/>
    </row>
    <row r="6399" spans="2:7">
      <c r="B6399" s="98"/>
      <c r="C6399" s="98"/>
      <c r="E6399" s="2"/>
      <c r="F6399" s="2"/>
      <c r="G6399" s="2"/>
    </row>
    <row r="6400" spans="2:7">
      <c r="B6400" s="98"/>
      <c r="C6400" s="98"/>
      <c r="E6400" s="2"/>
      <c r="F6400" s="2"/>
      <c r="G6400" s="2"/>
    </row>
    <row r="6401" spans="2:7">
      <c r="B6401" s="98"/>
      <c r="C6401" s="98"/>
      <c r="E6401" s="2"/>
      <c r="F6401" s="2"/>
      <c r="G6401" s="2"/>
    </row>
    <row r="6402" spans="2:7">
      <c r="B6402" s="98"/>
      <c r="C6402" s="98"/>
      <c r="E6402" s="2"/>
      <c r="F6402" s="2"/>
      <c r="G6402" s="2"/>
    </row>
    <row r="6403" spans="2:7">
      <c r="B6403" s="98"/>
      <c r="C6403" s="98"/>
      <c r="E6403" s="2"/>
      <c r="F6403" s="2"/>
      <c r="G6403" s="2"/>
    </row>
    <row r="6404" spans="2:7">
      <c r="B6404" s="98"/>
      <c r="C6404" s="98"/>
      <c r="E6404" s="2"/>
      <c r="F6404" s="2"/>
      <c r="G6404" s="2"/>
    </row>
    <row r="6405" spans="2:7">
      <c r="B6405" s="98"/>
      <c r="C6405" s="98"/>
      <c r="E6405" s="2"/>
      <c r="F6405" s="2"/>
      <c r="G6405" s="2"/>
    </row>
    <row r="6406" spans="2:7">
      <c r="B6406" s="98"/>
      <c r="C6406" s="98"/>
      <c r="E6406" s="2"/>
      <c r="F6406" s="2"/>
      <c r="G6406" s="2"/>
    </row>
    <row r="6407" spans="2:7">
      <c r="B6407" s="98"/>
      <c r="C6407" s="98"/>
      <c r="E6407" s="2"/>
      <c r="F6407" s="2"/>
      <c r="G6407" s="2"/>
    </row>
    <row r="6408" spans="2:7">
      <c r="B6408" s="98"/>
      <c r="C6408" s="98"/>
      <c r="E6408" s="2"/>
      <c r="F6408" s="2"/>
      <c r="G6408" s="2"/>
    </row>
    <row r="6409" spans="2:7">
      <c r="B6409" s="98"/>
      <c r="C6409" s="98"/>
      <c r="E6409" s="2"/>
      <c r="F6409" s="2"/>
      <c r="G6409" s="2"/>
    </row>
    <row r="6410" spans="2:7">
      <c r="B6410" s="98"/>
      <c r="C6410" s="98"/>
      <c r="E6410" s="2"/>
      <c r="F6410" s="2"/>
      <c r="G6410" s="2"/>
    </row>
    <row r="6411" spans="2:7">
      <c r="B6411" s="98"/>
      <c r="C6411" s="98"/>
      <c r="E6411" s="2"/>
      <c r="F6411" s="2"/>
      <c r="G6411" s="2"/>
    </row>
    <row r="6412" spans="2:7">
      <c r="B6412" s="98"/>
      <c r="C6412" s="98"/>
      <c r="E6412" s="2"/>
      <c r="F6412" s="2"/>
      <c r="G6412" s="2"/>
    </row>
    <row r="6413" spans="2:7">
      <c r="B6413" s="98"/>
      <c r="C6413" s="98"/>
      <c r="E6413" s="2"/>
      <c r="F6413" s="2"/>
      <c r="G6413" s="2"/>
    </row>
    <row r="6414" spans="2:7">
      <c r="B6414" s="98"/>
      <c r="C6414" s="98"/>
      <c r="E6414" s="2"/>
      <c r="F6414" s="2"/>
      <c r="G6414" s="2"/>
    </row>
    <row r="6415" spans="2:7">
      <c r="B6415" s="98"/>
      <c r="C6415" s="98"/>
      <c r="E6415" s="2"/>
      <c r="F6415" s="2"/>
      <c r="G6415" s="2"/>
    </row>
    <row r="6416" spans="2:7">
      <c r="B6416" s="98"/>
      <c r="C6416" s="98"/>
      <c r="E6416" s="2"/>
      <c r="F6416" s="2"/>
      <c r="G6416" s="2"/>
    </row>
    <row r="6417" spans="2:7">
      <c r="B6417" s="98"/>
      <c r="C6417" s="98"/>
      <c r="E6417" s="2"/>
      <c r="F6417" s="2"/>
      <c r="G6417" s="2"/>
    </row>
    <row r="6418" spans="2:7">
      <c r="B6418" s="98"/>
      <c r="C6418" s="98"/>
      <c r="E6418" s="2"/>
      <c r="F6418" s="2"/>
      <c r="G6418" s="2"/>
    </row>
    <row r="6419" spans="2:7">
      <c r="B6419" s="98"/>
      <c r="C6419" s="98"/>
      <c r="E6419" s="2"/>
      <c r="F6419" s="2"/>
      <c r="G6419" s="2"/>
    </row>
    <row r="6420" spans="2:7">
      <c r="B6420" s="98"/>
      <c r="C6420" s="98"/>
      <c r="E6420" s="2"/>
      <c r="F6420" s="2"/>
      <c r="G6420" s="2"/>
    </row>
    <row r="6421" spans="2:7">
      <c r="B6421" s="98"/>
      <c r="C6421" s="98"/>
      <c r="E6421" s="2"/>
      <c r="F6421" s="2"/>
      <c r="G6421" s="2"/>
    </row>
    <row r="6422" spans="2:7">
      <c r="B6422" s="98"/>
      <c r="C6422" s="98"/>
      <c r="E6422" s="2"/>
      <c r="F6422" s="2"/>
      <c r="G6422" s="2"/>
    </row>
    <row r="6423" spans="2:7">
      <c r="B6423" s="98"/>
      <c r="C6423" s="98"/>
      <c r="E6423" s="2"/>
      <c r="F6423" s="2"/>
      <c r="G6423" s="2"/>
    </row>
    <row r="6424" spans="2:7">
      <c r="B6424" s="98"/>
      <c r="C6424" s="98"/>
      <c r="E6424" s="2"/>
      <c r="F6424" s="2"/>
      <c r="G6424" s="2"/>
    </row>
    <row r="6425" spans="2:7">
      <c r="B6425" s="98"/>
      <c r="C6425" s="98"/>
      <c r="E6425" s="2"/>
      <c r="F6425" s="2"/>
      <c r="G6425" s="2"/>
    </row>
    <row r="6426" spans="2:7">
      <c r="B6426" s="98"/>
      <c r="C6426" s="98"/>
      <c r="E6426" s="2"/>
      <c r="F6426" s="2"/>
      <c r="G6426" s="2"/>
    </row>
    <row r="6427" spans="2:7">
      <c r="B6427" s="98"/>
      <c r="C6427" s="98"/>
      <c r="E6427" s="2"/>
      <c r="F6427" s="2"/>
      <c r="G6427" s="2"/>
    </row>
    <row r="6428" spans="2:7">
      <c r="B6428" s="98"/>
      <c r="C6428" s="98"/>
      <c r="E6428" s="2"/>
      <c r="F6428" s="2"/>
      <c r="G6428" s="2"/>
    </row>
    <row r="6429" spans="2:7">
      <c r="B6429" s="98"/>
      <c r="C6429" s="98"/>
      <c r="E6429" s="2"/>
      <c r="F6429" s="2"/>
      <c r="G6429" s="2"/>
    </row>
    <row r="6430" spans="2:7">
      <c r="B6430" s="98"/>
      <c r="C6430" s="98"/>
      <c r="E6430" s="2"/>
      <c r="F6430" s="2"/>
      <c r="G6430" s="2"/>
    </row>
    <row r="6431" spans="2:7">
      <c r="B6431" s="98"/>
      <c r="C6431" s="98"/>
      <c r="E6431" s="2"/>
      <c r="F6431" s="2"/>
      <c r="G6431" s="2"/>
    </row>
    <row r="6432" spans="2:7">
      <c r="B6432" s="98"/>
      <c r="C6432" s="98"/>
      <c r="E6432" s="2"/>
      <c r="F6432" s="2"/>
      <c r="G6432" s="2"/>
    </row>
    <row r="6433" spans="2:7">
      <c r="B6433" s="98"/>
      <c r="C6433" s="98"/>
      <c r="E6433" s="2"/>
      <c r="F6433" s="2"/>
      <c r="G6433" s="2"/>
    </row>
    <row r="6434" spans="2:7">
      <c r="B6434" s="98"/>
      <c r="C6434" s="98"/>
      <c r="E6434" s="2"/>
      <c r="F6434" s="2"/>
      <c r="G6434" s="2"/>
    </row>
    <row r="6435" spans="2:7">
      <c r="B6435" s="98"/>
      <c r="C6435" s="98"/>
      <c r="E6435" s="2"/>
      <c r="F6435" s="2"/>
      <c r="G6435" s="2"/>
    </row>
    <row r="6436" spans="2:7">
      <c r="B6436" s="98"/>
      <c r="C6436" s="98"/>
      <c r="E6436" s="2"/>
      <c r="F6436" s="2"/>
      <c r="G6436" s="2"/>
    </row>
    <row r="6437" spans="2:7">
      <c r="B6437" s="98"/>
      <c r="C6437" s="98"/>
      <c r="E6437" s="2"/>
      <c r="F6437" s="2"/>
      <c r="G6437" s="2"/>
    </row>
    <row r="6438" spans="2:7">
      <c r="B6438" s="98"/>
      <c r="C6438" s="98"/>
      <c r="E6438" s="2"/>
      <c r="F6438" s="2"/>
      <c r="G6438" s="2"/>
    </row>
    <row r="6439" spans="2:7">
      <c r="B6439" s="98"/>
      <c r="C6439" s="98"/>
      <c r="E6439" s="2"/>
      <c r="F6439" s="2"/>
      <c r="G6439" s="2"/>
    </row>
    <row r="6440" spans="2:7">
      <c r="B6440" s="98"/>
      <c r="C6440" s="98"/>
      <c r="E6440" s="2"/>
      <c r="F6440" s="2"/>
      <c r="G6440" s="2"/>
    </row>
    <row r="6441" spans="2:7">
      <c r="B6441" s="98"/>
      <c r="C6441" s="98"/>
      <c r="E6441" s="2"/>
      <c r="F6441" s="2"/>
      <c r="G6441" s="2"/>
    </row>
    <row r="6442" spans="2:7">
      <c r="B6442" s="98"/>
      <c r="C6442" s="98"/>
      <c r="E6442" s="2"/>
      <c r="F6442" s="2"/>
      <c r="G6442" s="2"/>
    </row>
    <row r="6443" spans="2:7">
      <c r="B6443" s="98"/>
      <c r="C6443" s="98"/>
      <c r="E6443" s="2"/>
      <c r="F6443" s="2"/>
      <c r="G6443" s="2"/>
    </row>
    <row r="6444" spans="2:7">
      <c r="B6444" s="98"/>
      <c r="C6444" s="98"/>
      <c r="E6444" s="2"/>
      <c r="F6444" s="2"/>
      <c r="G6444" s="2"/>
    </row>
    <row r="6445" spans="2:7">
      <c r="B6445" s="98"/>
      <c r="C6445" s="98"/>
      <c r="E6445" s="2"/>
      <c r="F6445" s="2"/>
      <c r="G6445" s="2"/>
    </row>
    <row r="6446" spans="2:7">
      <c r="B6446" s="98"/>
      <c r="C6446" s="98"/>
      <c r="E6446" s="2"/>
      <c r="F6446" s="2"/>
      <c r="G6446" s="2"/>
    </row>
    <row r="6447" spans="2:7">
      <c r="B6447" s="98"/>
      <c r="C6447" s="98"/>
      <c r="E6447" s="2"/>
      <c r="F6447" s="2"/>
      <c r="G6447" s="2"/>
    </row>
    <row r="6448" spans="2:7">
      <c r="B6448" s="98"/>
      <c r="C6448" s="98"/>
      <c r="E6448" s="2"/>
      <c r="F6448" s="2"/>
      <c r="G6448" s="2"/>
    </row>
    <row r="6449" spans="2:7">
      <c r="B6449" s="98"/>
      <c r="C6449" s="98"/>
      <c r="E6449" s="2"/>
      <c r="F6449" s="2"/>
      <c r="G6449" s="2"/>
    </row>
    <row r="6450" spans="2:7">
      <c r="B6450" s="98"/>
      <c r="C6450" s="98"/>
      <c r="E6450" s="2"/>
      <c r="F6450" s="2"/>
      <c r="G6450" s="2"/>
    </row>
    <row r="6451" spans="2:7">
      <c r="B6451" s="98"/>
      <c r="C6451" s="98"/>
      <c r="E6451" s="2"/>
      <c r="F6451" s="2"/>
      <c r="G6451" s="2"/>
    </row>
    <row r="6452" spans="2:7">
      <c r="B6452" s="98"/>
      <c r="C6452" s="98"/>
      <c r="E6452" s="2"/>
      <c r="F6452" s="2"/>
      <c r="G6452" s="2"/>
    </row>
    <row r="6453" spans="2:7">
      <c r="B6453" s="98"/>
      <c r="C6453" s="98"/>
      <c r="E6453" s="2"/>
      <c r="F6453" s="2"/>
      <c r="G6453" s="2"/>
    </row>
    <row r="6454" spans="2:7">
      <c r="B6454" s="98"/>
      <c r="C6454" s="98"/>
      <c r="E6454" s="2"/>
      <c r="F6454" s="2"/>
      <c r="G6454" s="2"/>
    </row>
    <row r="6455" spans="2:7">
      <c r="B6455" s="98"/>
      <c r="C6455" s="98"/>
      <c r="E6455" s="2"/>
      <c r="F6455" s="2"/>
      <c r="G6455" s="2"/>
    </row>
    <row r="6456" spans="2:7">
      <c r="B6456" s="98"/>
      <c r="C6456" s="98"/>
      <c r="E6456" s="2"/>
      <c r="F6456" s="2"/>
      <c r="G6456" s="2"/>
    </row>
    <row r="6457" spans="2:7">
      <c r="B6457" s="98"/>
      <c r="C6457" s="98"/>
      <c r="E6457" s="2"/>
      <c r="F6457" s="2"/>
      <c r="G6457" s="2"/>
    </row>
    <row r="6458" spans="2:7">
      <c r="B6458" s="98"/>
      <c r="C6458" s="98"/>
      <c r="E6458" s="2"/>
      <c r="F6458" s="2"/>
      <c r="G6458" s="2"/>
    </row>
    <row r="6459" spans="2:7">
      <c r="B6459" s="98"/>
      <c r="C6459" s="98"/>
      <c r="E6459" s="2"/>
      <c r="F6459" s="2"/>
      <c r="G6459" s="2"/>
    </row>
    <row r="6460" spans="2:7">
      <c r="B6460" s="98"/>
      <c r="C6460" s="98"/>
      <c r="E6460" s="2"/>
      <c r="F6460" s="2"/>
      <c r="G6460" s="2"/>
    </row>
    <row r="6461" spans="2:7">
      <c r="B6461" s="98"/>
      <c r="C6461" s="98"/>
      <c r="E6461" s="2"/>
      <c r="F6461" s="2"/>
      <c r="G6461" s="2"/>
    </row>
    <row r="6462" spans="2:7">
      <c r="B6462" s="98"/>
      <c r="C6462" s="98"/>
      <c r="E6462" s="2"/>
      <c r="F6462" s="2"/>
      <c r="G6462" s="2"/>
    </row>
    <row r="6463" spans="2:7">
      <c r="B6463" s="98"/>
      <c r="C6463" s="98"/>
      <c r="E6463" s="2"/>
      <c r="F6463" s="2"/>
      <c r="G6463" s="2"/>
    </row>
    <row r="6464" spans="2:7">
      <c r="B6464" s="98"/>
      <c r="C6464" s="98"/>
      <c r="E6464" s="2"/>
      <c r="F6464" s="2"/>
      <c r="G6464" s="2"/>
    </row>
    <row r="6465" spans="2:7">
      <c r="B6465" s="98"/>
      <c r="C6465" s="98"/>
      <c r="E6465" s="2"/>
      <c r="F6465" s="2"/>
      <c r="G6465" s="2"/>
    </row>
    <row r="6466" spans="2:7">
      <c r="B6466" s="98"/>
      <c r="C6466" s="98"/>
      <c r="E6466" s="2"/>
      <c r="F6466" s="2"/>
      <c r="G6466" s="2"/>
    </row>
    <row r="6467" spans="2:7">
      <c r="B6467" s="98"/>
      <c r="C6467" s="98"/>
      <c r="E6467" s="2"/>
      <c r="F6467" s="2"/>
      <c r="G6467" s="2"/>
    </row>
    <row r="6468" spans="2:7">
      <c r="B6468" s="98"/>
      <c r="C6468" s="98"/>
      <c r="E6468" s="2"/>
      <c r="F6468" s="2"/>
      <c r="G6468" s="2"/>
    </row>
    <row r="6469" spans="2:7">
      <c r="B6469" s="98"/>
      <c r="C6469" s="98"/>
      <c r="E6469" s="2"/>
      <c r="F6469" s="2"/>
      <c r="G6469" s="2"/>
    </row>
    <row r="6470" spans="2:7">
      <c r="B6470" s="98"/>
      <c r="C6470" s="98"/>
      <c r="E6470" s="2"/>
      <c r="F6470" s="2"/>
      <c r="G6470" s="2"/>
    </row>
    <row r="6471" spans="2:7">
      <c r="B6471" s="98"/>
      <c r="C6471" s="98"/>
      <c r="E6471" s="2"/>
      <c r="F6471" s="2"/>
      <c r="G6471" s="2"/>
    </row>
    <row r="6472" spans="2:7">
      <c r="B6472" s="98"/>
      <c r="C6472" s="98"/>
      <c r="E6472" s="2"/>
      <c r="F6472" s="2"/>
      <c r="G6472" s="2"/>
    </row>
    <row r="6473" spans="2:7">
      <c r="B6473" s="98"/>
      <c r="C6473" s="98"/>
      <c r="E6473" s="2"/>
      <c r="F6473" s="2"/>
      <c r="G6473" s="2"/>
    </row>
    <row r="6474" spans="2:7">
      <c r="B6474" s="98"/>
      <c r="C6474" s="98"/>
      <c r="E6474" s="2"/>
      <c r="F6474" s="2"/>
      <c r="G6474" s="2"/>
    </row>
    <row r="6475" spans="2:7">
      <c r="B6475" s="98"/>
      <c r="C6475" s="98"/>
      <c r="E6475" s="2"/>
      <c r="F6475" s="2"/>
      <c r="G6475" s="2"/>
    </row>
    <row r="6476" spans="2:7">
      <c r="B6476" s="98"/>
      <c r="C6476" s="98"/>
      <c r="E6476" s="2"/>
      <c r="F6476" s="2"/>
      <c r="G6476" s="2"/>
    </row>
    <row r="6477" spans="2:7">
      <c r="B6477" s="98"/>
      <c r="C6477" s="98"/>
      <c r="E6477" s="2"/>
      <c r="F6477" s="2"/>
      <c r="G6477" s="2"/>
    </row>
    <row r="6478" spans="2:7">
      <c r="B6478" s="98"/>
      <c r="C6478" s="98"/>
      <c r="E6478" s="2"/>
      <c r="F6478" s="2"/>
      <c r="G6478" s="2"/>
    </row>
    <row r="6479" spans="2:7">
      <c r="B6479" s="98"/>
      <c r="C6479" s="98"/>
      <c r="E6479" s="2"/>
      <c r="F6479" s="2"/>
      <c r="G6479" s="2"/>
    </row>
    <row r="6480" spans="2:7">
      <c r="B6480" s="98"/>
      <c r="C6480" s="98"/>
      <c r="E6480" s="2"/>
      <c r="F6480" s="2"/>
      <c r="G6480" s="2"/>
    </row>
    <row r="6481" spans="2:7">
      <c r="B6481" s="98"/>
      <c r="C6481" s="98"/>
      <c r="E6481" s="2"/>
      <c r="F6481" s="2"/>
      <c r="G6481" s="2"/>
    </row>
    <row r="6482" spans="2:7">
      <c r="B6482" s="98"/>
      <c r="C6482" s="98"/>
      <c r="E6482" s="2"/>
      <c r="F6482" s="2"/>
      <c r="G6482" s="2"/>
    </row>
    <row r="6483" spans="2:7">
      <c r="B6483" s="98"/>
      <c r="C6483" s="98"/>
      <c r="E6483" s="2"/>
      <c r="F6483" s="2"/>
      <c r="G6483" s="2"/>
    </row>
    <row r="6484" spans="2:7">
      <c r="B6484" s="98"/>
      <c r="C6484" s="98"/>
      <c r="E6484" s="2"/>
      <c r="F6484" s="2"/>
      <c r="G6484" s="2"/>
    </row>
    <row r="6485" spans="2:7">
      <c r="B6485" s="98"/>
      <c r="C6485" s="98"/>
      <c r="E6485" s="2"/>
      <c r="F6485" s="2"/>
      <c r="G6485" s="2"/>
    </row>
    <row r="6486" spans="2:7">
      <c r="B6486" s="98"/>
      <c r="C6486" s="98"/>
      <c r="E6486" s="2"/>
      <c r="F6486" s="2"/>
      <c r="G6486" s="2"/>
    </row>
    <row r="6487" spans="2:7">
      <c r="B6487" s="98"/>
      <c r="C6487" s="98"/>
      <c r="E6487" s="2"/>
      <c r="F6487" s="2"/>
      <c r="G6487" s="2"/>
    </row>
    <row r="6488" spans="2:7">
      <c r="B6488" s="98"/>
      <c r="C6488" s="98"/>
      <c r="E6488" s="2"/>
      <c r="F6488" s="2"/>
      <c r="G6488" s="2"/>
    </row>
    <row r="6489" spans="2:7">
      <c r="B6489" s="98"/>
      <c r="C6489" s="98"/>
      <c r="E6489" s="2"/>
      <c r="F6489" s="2"/>
      <c r="G6489" s="2"/>
    </row>
    <row r="6490" spans="2:7">
      <c r="B6490" s="98"/>
      <c r="C6490" s="98"/>
      <c r="E6490" s="2"/>
      <c r="F6490" s="2"/>
      <c r="G6490" s="2"/>
    </row>
    <row r="6491" spans="2:7">
      <c r="B6491" s="98"/>
      <c r="C6491" s="98"/>
      <c r="E6491" s="2"/>
      <c r="F6491" s="2"/>
      <c r="G6491" s="2"/>
    </row>
    <row r="6492" spans="2:7">
      <c r="B6492" s="98"/>
      <c r="C6492" s="98"/>
      <c r="E6492" s="2"/>
      <c r="F6492" s="2"/>
      <c r="G6492" s="2"/>
    </row>
    <row r="6493" spans="2:7">
      <c r="B6493" s="98"/>
      <c r="C6493" s="98"/>
      <c r="E6493" s="2"/>
      <c r="F6493" s="2"/>
      <c r="G6493" s="2"/>
    </row>
    <row r="6494" spans="2:7">
      <c r="B6494" s="98"/>
      <c r="C6494" s="98"/>
      <c r="E6494" s="2"/>
      <c r="F6494" s="2"/>
      <c r="G6494" s="2"/>
    </row>
    <row r="6495" spans="2:7">
      <c r="B6495" s="98"/>
      <c r="C6495" s="98"/>
      <c r="E6495" s="2"/>
      <c r="F6495" s="2"/>
      <c r="G6495" s="2"/>
    </row>
    <row r="6496" spans="2:7">
      <c r="B6496" s="98"/>
      <c r="C6496" s="98"/>
      <c r="E6496" s="2"/>
      <c r="F6496" s="2"/>
      <c r="G6496" s="2"/>
    </row>
    <row r="6497" spans="2:7">
      <c r="B6497" s="98"/>
      <c r="C6497" s="98"/>
      <c r="E6497" s="2"/>
      <c r="F6497" s="2"/>
      <c r="G6497" s="2"/>
    </row>
    <row r="6498" spans="2:7">
      <c r="B6498" s="98"/>
      <c r="C6498" s="98"/>
      <c r="E6498" s="2"/>
      <c r="F6498" s="2"/>
      <c r="G6498" s="2"/>
    </row>
    <row r="6499" spans="2:7">
      <c r="B6499" s="98"/>
      <c r="C6499" s="98"/>
      <c r="E6499" s="2"/>
      <c r="F6499" s="2"/>
      <c r="G6499" s="2"/>
    </row>
    <row r="6500" spans="2:7">
      <c r="B6500" s="98"/>
      <c r="C6500" s="98"/>
      <c r="E6500" s="2"/>
      <c r="F6500" s="2"/>
      <c r="G6500" s="2"/>
    </row>
    <row r="6501" spans="2:7">
      <c r="B6501" s="98"/>
      <c r="C6501" s="98"/>
      <c r="E6501" s="2"/>
      <c r="F6501" s="2"/>
      <c r="G6501" s="2"/>
    </row>
    <row r="6502" spans="2:7">
      <c r="B6502" s="98"/>
      <c r="C6502" s="98"/>
      <c r="E6502" s="2"/>
      <c r="F6502" s="2"/>
      <c r="G6502" s="2"/>
    </row>
    <row r="6503" spans="2:7">
      <c r="B6503" s="98"/>
      <c r="C6503" s="98"/>
      <c r="E6503" s="2"/>
      <c r="F6503" s="2"/>
      <c r="G6503" s="2"/>
    </row>
    <row r="6504" spans="2:7">
      <c r="B6504" s="98"/>
      <c r="C6504" s="98"/>
      <c r="E6504" s="2"/>
      <c r="F6504" s="2"/>
      <c r="G6504" s="2"/>
    </row>
    <row r="6505" spans="2:7">
      <c r="B6505" s="98"/>
      <c r="C6505" s="98"/>
      <c r="E6505" s="2"/>
      <c r="F6505" s="2"/>
      <c r="G6505" s="2"/>
    </row>
    <row r="6506" spans="2:7">
      <c r="B6506" s="98"/>
      <c r="C6506" s="98"/>
      <c r="E6506" s="2"/>
      <c r="F6506" s="2"/>
      <c r="G6506" s="2"/>
    </row>
    <row r="6507" spans="2:7">
      <c r="B6507" s="98"/>
      <c r="C6507" s="98"/>
      <c r="E6507" s="2"/>
      <c r="F6507" s="2"/>
      <c r="G6507" s="2"/>
    </row>
    <row r="6508" spans="2:7">
      <c r="B6508" s="98"/>
      <c r="C6508" s="98"/>
      <c r="E6508" s="2"/>
      <c r="F6508" s="2"/>
      <c r="G6508" s="2"/>
    </row>
    <row r="6509" spans="2:7">
      <c r="B6509" s="98"/>
      <c r="C6509" s="98"/>
      <c r="E6509" s="2"/>
      <c r="F6509" s="2"/>
      <c r="G6509" s="2"/>
    </row>
    <row r="6510" spans="2:7">
      <c r="B6510" s="98"/>
      <c r="C6510" s="98"/>
      <c r="E6510" s="2"/>
      <c r="F6510" s="2"/>
      <c r="G6510" s="2"/>
    </row>
    <row r="6511" spans="2:7">
      <c r="B6511" s="98"/>
      <c r="C6511" s="98"/>
      <c r="E6511" s="2"/>
      <c r="F6511" s="2"/>
      <c r="G6511" s="2"/>
    </row>
    <row r="6512" spans="2:7">
      <c r="B6512" s="98"/>
      <c r="C6512" s="98"/>
      <c r="E6512" s="2"/>
      <c r="F6512" s="2"/>
      <c r="G6512" s="2"/>
    </row>
    <row r="6513" spans="2:7">
      <c r="B6513" s="98"/>
      <c r="C6513" s="98"/>
      <c r="E6513" s="2"/>
      <c r="F6513" s="2"/>
      <c r="G6513" s="2"/>
    </row>
    <row r="6514" spans="2:7">
      <c r="B6514" s="98"/>
      <c r="C6514" s="98"/>
      <c r="E6514" s="2"/>
      <c r="F6514" s="2"/>
      <c r="G6514" s="2"/>
    </row>
    <row r="6515" spans="2:7">
      <c r="B6515" s="98"/>
      <c r="C6515" s="98"/>
      <c r="E6515" s="2"/>
      <c r="F6515" s="2"/>
      <c r="G6515" s="2"/>
    </row>
    <row r="6516" spans="2:7">
      <c r="B6516" s="98"/>
      <c r="C6516" s="98"/>
      <c r="E6516" s="2"/>
      <c r="F6516" s="2"/>
      <c r="G6516" s="2"/>
    </row>
    <row r="6517" spans="2:7">
      <c r="B6517" s="98"/>
      <c r="C6517" s="98"/>
      <c r="E6517" s="2"/>
      <c r="F6517" s="2"/>
      <c r="G6517" s="2"/>
    </row>
    <row r="6518" spans="2:7">
      <c r="B6518" s="98"/>
      <c r="C6518" s="98"/>
      <c r="E6518" s="2"/>
      <c r="F6518" s="2"/>
      <c r="G6518" s="2"/>
    </row>
    <row r="6519" spans="2:7">
      <c r="B6519" s="98"/>
      <c r="C6519" s="98"/>
      <c r="E6519" s="2"/>
      <c r="F6519" s="2"/>
      <c r="G6519" s="2"/>
    </row>
    <row r="6520" spans="2:7">
      <c r="B6520" s="98"/>
      <c r="C6520" s="98"/>
      <c r="E6520" s="2"/>
      <c r="F6520" s="2"/>
      <c r="G6520" s="2"/>
    </row>
    <row r="6521" spans="2:7">
      <c r="B6521" s="98"/>
      <c r="C6521" s="98"/>
      <c r="E6521" s="2"/>
      <c r="F6521" s="2"/>
      <c r="G6521" s="2"/>
    </row>
    <row r="6522" spans="2:7">
      <c r="B6522" s="98"/>
      <c r="C6522" s="98"/>
      <c r="E6522" s="2"/>
      <c r="F6522" s="2"/>
      <c r="G6522" s="2"/>
    </row>
    <row r="6523" spans="2:7">
      <c r="B6523" s="98"/>
      <c r="C6523" s="98"/>
      <c r="E6523" s="2"/>
      <c r="F6523" s="2"/>
      <c r="G6523" s="2"/>
    </row>
    <row r="6524" spans="2:7">
      <c r="B6524" s="98"/>
      <c r="C6524" s="98"/>
      <c r="E6524" s="2"/>
      <c r="F6524" s="2"/>
      <c r="G6524" s="2"/>
    </row>
    <row r="6525" spans="2:7">
      <c r="B6525" s="98"/>
      <c r="C6525" s="98"/>
      <c r="E6525" s="2"/>
      <c r="F6525" s="2"/>
      <c r="G6525" s="2"/>
    </row>
    <row r="6526" spans="2:7">
      <c r="B6526" s="98"/>
      <c r="C6526" s="98"/>
      <c r="E6526" s="2"/>
      <c r="F6526" s="2"/>
      <c r="G6526" s="2"/>
    </row>
    <row r="6527" spans="2:7">
      <c r="B6527" s="98"/>
      <c r="C6527" s="98"/>
      <c r="E6527" s="2"/>
      <c r="F6527" s="2"/>
      <c r="G6527" s="2"/>
    </row>
    <row r="6528" spans="2:7">
      <c r="B6528" s="98"/>
      <c r="C6528" s="98"/>
      <c r="E6528" s="2"/>
      <c r="F6528" s="2"/>
      <c r="G6528" s="2"/>
    </row>
    <row r="6529" spans="2:7">
      <c r="B6529" s="98"/>
      <c r="C6529" s="98"/>
      <c r="E6529" s="2"/>
      <c r="F6529" s="2"/>
      <c r="G6529" s="2"/>
    </row>
    <row r="6530" spans="2:7">
      <c r="B6530" s="98"/>
      <c r="C6530" s="98"/>
      <c r="E6530" s="2"/>
      <c r="F6530" s="2"/>
      <c r="G6530" s="2"/>
    </row>
    <row r="6531" spans="2:7">
      <c r="B6531" s="98"/>
      <c r="C6531" s="98"/>
      <c r="E6531" s="2"/>
      <c r="F6531" s="2"/>
      <c r="G6531" s="2"/>
    </row>
    <row r="6532" spans="2:7">
      <c r="B6532" s="98"/>
      <c r="C6532" s="98"/>
      <c r="E6532" s="2"/>
      <c r="F6532" s="2"/>
      <c r="G6532" s="2"/>
    </row>
    <row r="6533" spans="2:7">
      <c r="B6533" s="98"/>
      <c r="C6533" s="98"/>
      <c r="E6533" s="2"/>
      <c r="F6533" s="2"/>
      <c r="G6533" s="2"/>
    </row>
    <row r="6534" spans="2:7">
      <c r="B6534" s="98"/>
      <c r="C6534" s="98"/>
      <c r="E6534" s="2"/>
      <c r="F6534" s="2"/>
      <c r="G6534" s="2"/>
    </row>
    <row r="6535" spans="2:7">
      <c r="B6535" s="98"/>
      <c r="C6535" s="98"/>
      <c r="E6535" s="2"/>
      <c r="F6535" s="2"/>
      <c r="G6535" s="2"/>
    </row>
    <row r="6536" spans="2:7">
      <c r="B6536" s="98"/>
      <c r="C6536" s="98"/>
      <c r="E6536" s="2"/>
      <c r="F6536" s="2"/>
      <c r="G6536" s="2"/>
    </row>
    <row r="6537" spans="2:7">
      <c r="B6537" s="98"/>
      <c r="C6537" s="98"/>
      <c r="E6537" s="2"/>
      <c r="F6537" s="2"/>
      <c r="G6537" s="2"/>
    </row>
    <row r="6538" spans="2:7">
      <c r="B6538" s="98"/>
      <c r="C6538" s="98"/>
      <c r="E6538" s="2"/>
      <c r="F6538" s="2"/>
      <c r="G6538" s="2"/>
    </row>
    <row r="6539" spans="2:7">
      <c r="B6539" s="98"/>
      <c r="C6539" s="98"/>
      <c r="E6539" s="2"/>
      <c r="F6539" s="2"/>
      <c r="G6539" s="2"/>
    </row>
    <row r="6540" spans="2:7">
      <c r="B6540" s="98"/>
      <c r="C6540" s="98"/>
      <c r="E6540" s="2"/>
      <c r="F6540" s="2"/>
      <c r="G6540" s="2"/>
    </row>
    <row r="6541" spans="2:7">
      <c r="B6541" s="98"/>
      <c r="C6541" s="98"/>
      <c r="E6541" s="2"/>
      <c r="F6541" s="2"/>
      <c r="G6541" s="2"/>
    </row>
    <row r="6542" spans="2:7">
      <c r="B6542" s="98"/>
      <c r="C6542" s="98"/>
      <c r="E6542" s="2"/>
      <c r="F6542" s="2"/>
      <c r="G6542" s="2"/>
    </row>
    <row r="6543" spans="2:7">
      <c r="B6543" s="98"/>
      <c r="C6543" s="98"/>
      <c r="E6543" s="2"/>
      <c r="F6543" s="2"/>
      <c r="G6543" s="2"/>
    </row>
    <row r="6544" spans="2:7">
      <c r="B6544" s="98"/>
      <c r="C6544" s="98"/>
      <c r="E6544" s="2"/>
      <c r="F6544" s="2"/>
      <c r="G6544" s="2"/>
    </row>
    <row r="6545" spans="2:7">
      <c r="B6545" s="98"/>
      <c r="C6545" s="98"/>
      <c r="E6545" s="2"/>
      <c r="F6545" s="2"/>
      <c r="G6545" s="2"/>
    </row>
    <row r="6546" spans="2:7">
      <c r="B6546" s="98"/>
      <c r="C6546" s="98"/>
      <c r="E6546" s="2"/>
      <c r="F6546" s="2"/>
      <c r="G6546" s="2"/>
    </row>
    <row r="6547" spans="2:7">
      <c r="B6547" s="98"/>
      <c r="C6547" s="98"/>
      <c r="E6547" s="2"/>
      <c r="F6547" s="2"/>
      <c r="G6547" s="2"/>
    </row>
    <row r="6548" spans="2:7">
      <c r="B6548" s="98"/>
      <c r="C6548" s="98"/>
      <c r="E6548" s="2"/>
      <c r="F6548" s="2"/>
      <c r="G6548" s="2"/>
    </row>
    <row r="6549" spans="2:7">
      <c r="B6549" s="98"/>
      <c r="C6549" s="98"/>
      <c r="E6549" s="2"/>
      <c r="F6549" s="2"/>
      <c r="G6549" s="2"/>
    </row>
    <row r="6550" spans="2:7">
      <c r="B6550" s="98"/>
      <c r="C6550" s="98"/>
      <c r="E6550" s="2"/>
      <c r="F6550" s="2"/>
      <c r="G6550" s="2"/>
    </row>
    <row r="6551" spans="2:7">
      <c r="B6551" s="98"/>
      <c r="C6551" s="98"/>
      <c r="E6551" s="2"/>
      <c r="F6551" s="2"/>
      <c r="G6551" s="2"/>
    </row>
    <row r="6552" spans="2:7">
      <c r="B6552" s="98"/>
      <c r="C6552" s="98"/>
      <c r="E6552" s="2"/>
      <c r="F6552" s="2"/>
      <c r="G6552" s="2"/>
    </row>
    <row r="6553" spans="2:7">
      <c r="B6553" s="98"/>
      <c r="C6553" s="98"/>
      <c r="E6553" s="2"/>
      <c r="F6553" s="2"/>
      <c r="G6553" s="2"/>
    </row>
    <row r="6554" spans="2:7">
      <c r="B6554" s="98"/>
      <c r="C6554" s="98"/>
      <c r="E6554" s="2"/>
      <c r="F6554" s="2"/>
      <c r="G6554" s="2"/>
    </row>
    <row r="6555" spans="2:7">
      <c r="B6555" s="98"/>
      <c r="C6555" s="98"/>
      <c r="E6555" s="2"/>
      <c r="F6555" s="2"/>
      <c r="G6555" s="2"/>
    </row>
    <row r="6556" spans="2:7">
      <c r="B6556" s="98"/>
      <c r="C6556" s="98"/>
      <c r="E6556" s="2"/>
      <c r="F6556" s="2"/>
      <c r="G6556" s="2"/>
    </row>
    <row r="6557" spans="2:7">
      <c r="B6557" s="98"/>
      <c r="C6557" s="98"/>
      <c r="E6557" s="2"/>
      <c r="F6557" s="2"/>
      <c r="G6557" s="2"/>
    </row>
    <row r="6558" spans="2:7">
      <c r="B6558" s="98"/>
      <c r="C6558" s="98"/>
      <c r="E6558" s="2"/>
      <c r="F6558" s="2"/>
      <c r="G6558" s="2"/>
    </row>
    <row r="6559" spans="2:7">
      <c r="B6559" s="98"/>
      <c r="C6559" s="98"/>
      <c r="E6559" s="2"/>
      <c r="F6559" s="2"/>
      <c r="G6559" s="2"/>
    </row>
    <row r="6560" spans="2:7">
      <c r="B6560" s="98"/>
      <c r="C6560" s="98"/>
      <c r="E6560" s="2"/>
      <c r="F6560" s="2"/>
      <c r="G6560" s="2"/>
    </row>
    <row r="6561" spans="2:7">
      <c r="B6561" s="98"/>
      <c r="C6561" s="98"/>
      <c r="E6561" s="2"/>
      <c r="F6561" s="2"/>
      <c r="G6561" s="2"/>
    </row>
    <row r="6562" spans="2:7">
      <c r="B6562" s="98"/>
      <c r="C6562" s="98"/>
      <c r="E6562" s="2"/>
      <c r="F6562" s="2"/>
      <c r="G6562" s="2"/>
    </row>
    <row r="6563" spans="2:7">
      <c r="B6563" s="98"/>
      <c r="C6563" s="98"/>
      <c r="E6563" s="2"/>
      <c r="F6563" s="2"/>
      <c r="G6563" s="2"/>
    </row>
    <row r="6564" spans="2:7">
      <c r="B6564" s="98"/>
      <c r="C6564" s="98"/>
      <c r="E6564" s="2"/>
      <c r="F6564" s="2"/>
      <c r="G6564" s="2"/>
    </row>
    <row r="6565" spans="2:7">
      <c r="B6565" s="98"/>
      <c r="C6565" s="98"/>
      <c r="E6565" s="2"/>
      <c r="F6565" s="2"/>
      <c r="G6565" s="2"/>
    </row>
    <row r="6566" spans="2:7">
      <c r="B6566" s="98"/>
      <c r="C6566" s="98"/>
      <c r="E6566" s="2"/>
      <c r="F6566" s="2"/>
      <c r="G6566" s="2"/>
    </row>
    <row r="6567" spans="2:7">
      <c r="B6567" s="98"/>
      <c r="C6567" s="98"/>
      <c r="E6567" s="2"/>
      <c r="F6567" s="2"/>
      <c r="G6567" s="2"/>
    </row>
    <row r="6568" spans="2:7">
      <c r="B6568" s="98"/>
      <c r="C6568" s="98"/>
      <c r="E6568" s="2"/>
      <c r="F6568" s="2"/>
      <c r="G6568" s="2"/>
    </row>
    <row r="6569" spans="2:7">
      <c r="B6569" s="98"/>
      <c r="C6569" s="98"/>
      <c r="E6569" s="2"/>
      <c r="F6569" s="2"/>
      <c r="G6569" s="2"/>
    </row>
    <row r="6570" spans="2:7">
      <c r="B6570" s="98"/>
      <c r="C6570" s="98"/>
      <c r="E6570" s="2"/>
      <c r="F6570" s="2"/>
      <c r="G6570" s="2"/>
    </row>
    <row r="6571" spans="2:7">
      <c r="B6571" s="98"/>
      <c r="C6571" s="98"/>
      <c r="E6571" s="2"/>
      <c r="F6571" s="2"/>
      <c r="G6571" s="2"/>
    </row>
    <row r="6572" spans="2:7">
      <c r="B6572" s="98"/>
      <c r="C6572" s="98"/>
      <c r="E6572" s="2"/>
      <c r="F6572" s="2"/>
      <c r="G6572" s="2"/>
    </row>
    <row r="6573" spans="2:7">
      <c r="B6573" s="98"/>
      <c r="C6573" s="98"/>
      <c r="E6573" s="2"/>
      <c r="F6573" s="2"/>
      <c r="G6573" s="2"/>
    </row>
    <row r="6574" spans="2:7">
      <c r="B6574" s="98"/>
      <c r="C6574" s="98"/>
      <c r="E6574" s="2"/>
      <c r="F6574" s="2"/>
      <c r="G6574" s="2"/>
    </row>
    <row r="6575" spans="2:7">
      <c r="B6575" s="98"/>
      <c r="C6575" s="98"/>
      <c r="E6575" s="2"/>
      <c r="F6575" s="2"/>
      <c r="G6575" s="2"/>
    </row>
    <row r="6576" spans="2:7">
      <c r="B6576" s="98"/>
      <c r="C6576" s="98"/>
      <c r="E6576" s="2"/>
      <c r="F6576" s="2"/>
      <c r="G6576" s="2"/>
    </row>
    <row r="6577" spans="2:7">
      <c r="B6577" s="98"/>
      <c r="C6577" s="98"/>
      <c r="E6577" s="2"/>
      <c r="F6577" s="2"/>
      <c r="G6577" s="2"/>
    </row>
    <row r="6578" spans="2:7">
      <c r="B6578" s="98"/>
      <c r="C6578" s="98"/>
      <c r="E6578" s="2"/>
      <c r="F6578" s="2"/>
      <c r="G6578" s="2"/>
    </row>
    <row r="6579" spans="2:7">
      <c r="B6579" s="98"/>
      <c r="C6579" s="98"/>
      <c r="E6579" s="2"/>
      <c r="F6579" s="2"/>
      <c r="G6579" s="2"/>
    </row>
    <row r="6580" spans="2:7">
      <c r="B6580" s="98"/>
      <c r="C6580" s="98"/>
      <c r="E6580" s="2"/>
      <c r="F6580" s="2"/>
      <c r="G6580" s="2"/>
    </row>
    <row r="6581" spans="2:7">
      <c r="B6581" s="98"/>
      <c r="C6581" s="98"/>
      <c r="E6581" s="2"/>
      <c r="F6581" s="2"/>
      <c r="G6581" s="2"/>
    </row>
    <row r="6582" spans="2:7">
      <c r="B6582" s="98"/>
      <c r="C6582" s="98"/>
      <c r="E6582" s="2"/>
      <c r="F6582" s="2"/>
      <c r="G6582" s="2"/>
    </row>
    <row r="6583" spans="2:7">
      <c r="B6583" s="98"/>
      <c r="C6583" s="98"/>
      <c r="E6583" s="2"/>
      <c r="F6583" s="2"/>
      <c r="G6583" s="2"/>
    </row>
    <row r="6584" spans="2:7">
      <c r="B6584" s="98"/>
      <c r="C6584" s="98"/>
      <c r="E6584" s="2"/>
      <c r="F6584" s="2"/>
      <c r="G6584" s="2"/>
    </row>
    <row r="6585" spans="2:7">
      <c r="B6585" s="98"/>
      <c r="C6585" s="98"/>
      <c r="E6585" s="2"/>
      <c r="F6585" s="2"/>
      <c r="G6585" s="2"/>
    </row>
    <row r="6586" spans="2:7">
      <c r="B6586" s="98"/>
      <c r="C6586" s="98"/>
      <c r="E6586" s="2"/>
      <c r="F6586" s="2"/>
      <c r="G6586" s="2"/>
    </row>
    <row r="6587" spans="2:7">
      <c r="B6587" s="98"/>
      <c r="C6587" s="98"/>
      <c r="E6587" s="2"/>
      <c r="F6587" s="2"/>
      <c r="G6587" s="2"/>
    </row>
    <row r="6588" spans="2:7">
      <c r="B6588" s="98"/>
      <c r="C6588" s="98"/>
      <c r="E6588" s="2"/>
      <c r="F6588" s="2"/>
      <c r="G6588" s="2"/>
    </row>
    <row r="6589" spans="2:7">
      <c r="B6589" s="98"/>
      <c r="C6589" s="98"/>
      <c r="E6589" s="2"/>
      <c r="F6589" s="2"/>
      <c r="G6589" s="2"/>
    </row>
    <row r="6590" spans="2:7">
      <c r="B6590" s="98"/>
      <c r="C6590" s="98"/>
      <c r="E6590" s="2"/>
      <c r="F6590" s="2"/>
      <c r="G6590" s="2"/>
    </row>
    <row r="6591" spans="2:7">
      <c r="B6591" s="98"/>
      <c r="C6591" s="98"/>
      <c r="E6591" s="2"/>
      <c r="F6591" s="2"/>
      <c r="G6591" s="2"/>
    </row>
    <row r="6592" spans="2:7">
      <c r="B6592" s="98"/>
      <c r="C6592" s="98"/>
      <c r="E6592" s="2"/>
      <c r="F6592" s="2"/>
      <c r="G6592" s="2"/>
    </row>
    <row r="6593" spans="2:7">
      <c r="B6593" s="98"/>
      <c r="C6593" s="98"/>
      <c r="E6593" s="2"/>
      <c r="F6593" s="2"/>
      <c r="G6593" s="2"/>
    </row>
    <row r="6594" spans="2:7">
      <c r="B6594" s="98"/>
      <c r="C6594" s="98"/>
      <c r="E6594" s="2"/>
      <c r="F6594" s="2"/>
      <c r="G6594" s="2"/>
    </row>
    <row r="6595" spans="2:7">
      <c r="B6595" s="98"/>
      <c r="C6595" s="98"/>
      <c r="E6595" s="2"/>
      <c r="F6595" s="2"/>
      <c r="G6595" s="2"/>
    </row>
    <row r="6596" spans="2:7">
      <c r="B6596" s="98"/>
      <c r="C6596" s="98"/>
      <c r="E6596" s="2"/>
      <c r="F6596" s="2"/>
      <c r="G6596" s="2"/>
    </row>
    <row r="6597" spans="2:7">
      <c r="B6597" s="98"/>
      <c r="C6597" s="98"/>
      <c r="E6597" s="2"/>
      <c r="F6597" s="2"/>
      <c r="G6597" s="2"/>
    </row>
    <row r="6598" spans="2:7">
      <c r="B6598" s="98"/>
      <c r="C6598" s="98"/>
      <c r="E6598" s="2"/>
      <c r="F6598" s="2"/>
      <c r="G6598" s="2"/>
    </row>
    <row r="6599" spans="2:7">
      <c r="B6599" s="98"/>
      <c r="C6599" s="98"/>
      <c r="E6599" s="2"/>
      <c r="F6599" s="2"/>
      <c r="G6599" s="2"/>
    </row>
    <row r="6600" spans="2:7">
      <c r="B6600" s="98"/>
      <c r="C6600" s="98"/>
      <c r="E6600" s="2"/>
      <c r="F6600" s="2"/>
      <c r="G6600" s="2"/>
    </row>
    <row r="6601" spans="2:7">
      <c r="B6601" s="98"/>
      <c r="C6601" s="98"/>
      <c r="E6601" s="2"/>
      <c r="F6601" s="2"/>
      <c r="G6601" s="2"/>
    </row>
    <row r="6602" spans="2:7">
      <c r="B6602" s="98"/>
      <c r="C6602" s="98"/>
      <c r="E6602" s="2"/>
      <c r="F6602" s="2"/>
      <c r="G6602" s="2"/>
    </row>
    <row r="6603" spans="2:7">
      <c r="B6603" s="98"/>
      <c r="C6603" s="98"/>
      <c r="E6603" s="2"/>
      <c r="F6603" s="2"/>
      <c r="G6603" s="2"/>
    </row>
    <row r="6604" spans="2:7">
      <c r="B6604" s="98"/>
      <c r="C6604" s="98"/>
      <c r="E6604" s="2"/>
      <c r="F6604" s="2"/>
      <c r="G6604" s="2"/>
    </row>
    <row r="6605" spans="2:7">
      <c r="B6605" s="98"/>
      <c r="C6605" s="98"/>
      <c r="E6605" s="2"/>
      <c r="F6605" s="2"/>
      <c r="G6605" s="2"/>
    </row>
    <row r="6606" spans="2:7">
      <c r="B6606" s="98"/>
      <c r="C6606" s="98"/>
      <c r="E6606" s="2"/>
      <c r="F6606" s="2"/>
      <c r="G6606" s="2"/>
    </row>
    <row r="6607" spans="2:7">
      <c r="B6607" s="98"/>
      <c r="C6607" s="98"/>
      <c r="E6607" s="2"/>
      <c r="F6607" s="2"/>
      <c r="G6607" s="2"/>
    </row>
    <row r="6608" spans="2:7">
      <c r="B6608" s="98"/>
      <c r="C6608" s="98"/>
      <c r="E6608" s="2"/>
      <c r="F6608" s="2"/>
      <c r="G6608" s="2"/>
    </row>
    <row r="6609" spans="2:7">
      <c r="B6609" s="98"/>
      <c r="C6609" s="98"/>
      <c r="E6609" s="2"/>
      <c r="F6609" s="2"/>
      <c r="G6609" s="2"/>
    </row>
    <row r="6610" spans="2:7">
      <c r="B6610" s="98"/>
      <c r="C6610" s="98"/>
      <c r="E6610" s="2"/>
      <c r="F6610" s="2"/>
      <c r="G6610" s="2"/>
    </row>
    <row r="6611" spans="2:7">
      <c r="B6611" s="98"/>
      <c r="C6611" s="98"/>
      <c r="E6611" s="2"/>
      <c r="F6611" s="2"/>
      <c r="G6611" s="2"/>
    </row>
    <row r="6612" spans="2:7">
      <c r="B6612" s="98"/>
      <c r="C6612" s="98"/>
      <c r="E6612" s="2"/>
      <c r="F6612" s="2"/>
      <c r="G6612" s="2"/>
    </row>
    <row r="6613" spans="2:7">
      <c r="B6613" s="98"/>
      <c r="C6613" s="98"/>
      <c r="E6613" s="2"/>
      <c r="F6613" s="2"/>
      <c r="G6613" s="2"/>
    </row>
    <row r="6614" spans="2:7">
      <c r="B6614" s="98"/>
      <c r="C6614" s="98"/>
      <c r="E6614" s="2"/>
      <c r="F6614" s="2"/>
      <c r="G6614" s="2"/>
    </row>
    <row r="6615" spans="2:7">
      <c r="B6615" s="98"/>
      <c r="C6615" s="98"/>
      <c r="E6615" s="2"/>
      <c r="F6615" s="2"/>
      <c r="G6615" s="2"/>
    </row>
    <row r="6616" spans="2:7">
      <c r="B6616" s="98"/>
      <c r="C6616" s="98"/>
      <c r="E6616" s="2"/>
      <c r="F6616" s="2"/>
      <c r="G6616" s="2"/>
    </row>
    <row r="6617" spans="2:7">
      <c r="B6617" s="98"/>
      <c r="C6617" s="98"/>
      <c r="E6617" s="2"/>
      <c r="F6617" s="2"/>
      <c r="G6617" s="2"/>
    </row>
    <row r="6618" spans="2:7">
      <c r="B6618" s="98"/>
      <c r="C6618" s="98"/>
      <c r="E6618" s="2"/>
      <c r="F6618" s="2"/>
      <c r="G6618" s="2"/>
    </row>
    <row r="6619" spans="2:7">
      <c r="B6619" s="98"/>
      <c r="C6619" s="98"/>
      <c r="E6619" s="2"/>
      <c r="F6619" s="2"/>
      <c r="G6619" s="2"/>
    </row>
    <row r="6620" spans="2:7">
      <c r="B6620" s="98"/>
      <c r="C6620" s="98"/>
      <c r="E6620" s="2"/>
      <c r="F6620" s="2"/>
      <c r="G6620" s="2"/>
    </row>
    <row r="6621" spans="2:7">
      <c r="B6621" s="98"/>
      <c r="C6621" s="98"/>
      <c r="E6621" s="2"/>
      <c r="F6621" s="2"/>
      <c r="G6621" s="2"/>
    </row>
    <row r="6622" spans="2:7">
      <c r="B6622" s="98"/>
      <c r="C6622" s="98"/>
      <c r="E6622" s="2"/>
      <c r="F6622" s="2"/>
      <c r="G6622" s="2"/>
    </row>
    <row r="6623" spans="2:7">
      <c r="B6623" s="98"/>
      <c r="C6623" s="98"/>
      <c r="E6623" s="2"/>
      <c r="F6623" s="2"/>
      <c r="G6623" s="2"/>
    </row>
    <row r="6624" spans="2:7">
      <c r="B6624" s="98"/>
      <c r="C6624" s="98"/>
      <c r="E6624" s="2"/>
      <c r="F6624" s="2"/>
      <c r="G6624" s="2"/>
    </row>
    <row r="6625" spans="2:7">
      <c r="B6625" s="98"/>
      <c r="C6625" s="98"/>
      <c r="E6625" s="2"/>
      <c r="F6625" s="2"/>
      <c r="G6625" s="2"/>
    </row>
    <row r="6626" spans="2:7">
      <c r="B6626" s="98"/>
      <c r="C6626" s="98"/>
      <c r="E6626" s="2"/>
      <c r="F6626" s="2"/>
      <c r="G6626" s="2"/>
    </row>
    <row r="6627" spans="2:7">
      <c r="B6627" s="98"/>
      <c r="C6627" s="98"/>
      <c r="E6627" s="2"/>
      <c r="F6627" s="2"/>
      <c r="G6627" s="2"/>
    </row>
    <row r="6628" spans="2:7">
      <c r="B6628" s="98"/>
      <c r="C6628" s="98"/>
      <c r="E6628" s="2"/>
      <c r="F6628" s="2"/>
      <c r="G6628" s="2"/>
    </row>
    <row r="6629" spans="2:7">
      <c r="B6629" s="98"/>
      <c r="C6629" s="98"/>
      <c r="E6629" s="2"/>
      <c r="F6629" s="2"/>
      <c r="G6629" s="2"/>
    </row>
    <row r="6630" spans="2:7">
      <c r="B6630" s="98"/>
      <c r="C6630" s="98"/>
      <c r="E6630" s="2"/>
      <c r="F6630" s="2"/>
      <c r="G6630" s="2"/>
    </row>
    <row r="6631" spans="2:7">
      <c r="B6631" s="98"/>
      <c r="C6631" s="98"/>
      <c r="E6631" s="2"/>
      <c r="F6631" s="2"/>
      <c r="G6631" s="2"/>
    </row>
    <row r="6632" spans="2:7">
      <c r="B6632" s="98"/>
      <c r="C6632" s="98"/>
      <c r="E6632" s="2"/>
      <c r="F6632" s="2"/>
      <c r="G6632" s="2"/>
    </row>
    <row r="6633" spans="2:7">
      <c r="B6633" s="98"/>
      <c r="C6633" s="98"/>
      <c r="E6633" s="2"/>
      <c r="F6633" s="2"/>
      <c r="G6633" s="2"/>
    </row>
    <row r="6634" spans="2:7">
      <c r="B6634" s="98"/>
      <c r="C6634" s="98"/>
      <c r="E6634" s="2"/>
      <c r="F6634" s="2"/>
      <c r="G6634" s="2"/>
    </row>
    <row r="6635" spans="2:7">
      <c r="B6635" s="98"/>
      <c r="C6635" s="98"/>
      <c r="E6635" s="2"/>
      <c r="F6635" s="2"/>
      <c r="G6635" s="2"/>
    </row>
    <row r="6636" spans="2:7">
      <c r="B6636" s="98"/>
      <c r="C6636" s="98"/>
      <c r="E6636" s="2"/>
      <c r="F6636" s="2"/>
      <c r="G6636" s="2"/>
    </row>
    <row r="6637" spans="2:7">
      <c r="B6637" s="98"/>
      <c r="C6637" s="98"/>
      <c r="E6637" s="2"/>
      <c r="F6637" s="2"/>
      <c r="G6637" s="2"/>
    </row>
    <row r="6638" spans="2:7">
      <c r="B6638" s="98"/>
      <c r="C6638" s="98"/>
      <c r="E6638" s="2"/>
      <c r="F6638" s="2"/>
      <c r="G6638" s="2"/>
    </row>
    <row r="6639" spans="2:7">
      <c r="B6639" s="98"/>
      <c r="C6639" s="98"/>
      <c r="E6639" s="2"/>
      <c r="F6639" s="2"/>
      <c r="G6639" s="2"/>
    </row>
    <row r="6640" spans="2:7">
      <c r="B6640" s="98"/>
      <c r="C6640" s="98"/>
      <c r="E6640" s="2"/>
      <c r="F6640" s="2"/>
      <c r="G6640" s="2"/>
    </row>
    <row r="6641" spans="2:7">
      <c r="B6641" s="98"/>
      <c r="C6641" s="98"/>
      <c r="E6641" s="2"/>
      <c r="F6641" s="2"/>
      <c r="G6641" s="2"/>
    </row>
    <row r="6642" spans="2:7">
      <c r="B6642" s="98"/>
      <c r="C6642" s="98"/>
      <c r="E6642" s="2"/>
      <c r="F6642" s="2"/>
      <c r="G6642" s="2"/>
    </row>
    <row r="6643" spans="2:7">
      <c r="B6643" s="98"/>
      <c r="C6643" s="98"/>
      <c r="E6643" s="2"/>
      <c r="F6643" s="2"/>
      <c r="G6643" s="2"/>
    </row>
    <row r="6644" spans="2:7">
      <c r="B6644" s="98"/>
      <c r="C6644" s="98"/>
      <c r="E6644" s="2"/>
      <c r="F6644" s="2"/>
      <c r="G6644" s="2"/>
    </row>
    <row r="6645" spans="2:7">
      <c r="B6645" s="98"/>
      <c r="C6645" s="98"/>
      <c r="E6645" s="2"/>
      <c r="F6645" s="2"/>
      <c r="G6645" s="2"/>
    </row>
    <row r="6646" spans="2:7">
      <c r="B6646" s="98"/>
      <c r="C6646" s="98"/>
      <c r="E6646" s="2"/>
      <c r="F6646" s="2"/>
      <c r="G6646" s="2"/>
    </row>
    <row r="6647" spans="2:7">
      <c r="B6647" s="98"/>
      <c r="C6647" s="98"/>
      <c r="E6647" s="2"/>
      <c r="F6647" s="2"/>
      <c r="G6647" s="2"/>
    </row>
    <row r="6648" spans="2:7">
      <c r="B6648" s="98"/>
      <c r="C6648" s="98"/>
      <c r="E6648" s="2"/>
      <c r="F6648" s="2"/>
      <c r="G6648" s="2"/>
    </row>
    <row r="6649" spans="2:7">
      <c r="B6649" s="98"/>
      <c r="C6649" s="98"/>
      <c r="E6649" s="2"/>
      <c r="F6649" s="2"/>
      <c r="G6649" s="2"/>
    </row>
    <row r="6650" spans="2:7">
      <c r="B6650" s="98"/>
      <c r="C6650" s="98"/>
      <c r="E6650" s="2"/>
      <c r="F6650" s="2"/>
      <c r="G6650" s="2"/>
    </row>
    <row r="6651" spans="2:7">
      <c r="B6651" s="98"/>
      <c r="C6651" s="98"/>
      <c r="E6651" s="2"/>
      <c r="F6651" s="2"/>
      <c r="G6651" s="2"/>
    </row>
    <row r="6652" spans="2:7">
      <c r="B6652" s="98"/>
      <c r="C6652" s="98"/>
      <c r="E6652" s="2"/>
      <c r="F6652" s="2"/>
      <c r="G6652" s="2"/>
    </row>
    <row r="6653" spans="2:7">
      <c r="B6653" s="98"/>
      <c r="C6653" s="98"/>
      <c r="E6653" s="2"/>
      <c r="F6653" s="2"/>
      <c r="G6653" s="2"/>
    </row>
    <row r="6654" spans="2:7">
      <c r="B6654" s="98"/>
      <c r="C6654" s="98"/>
      <c r="E6654" s="2"/>
      <c r="F6654" s="2"/>
      <c r="G6654" s="2"/>
    </row>
    <row r="6655" spans="2:7">
      <c r="B6655" s="98"/>
      <c r="C6655" s="98"/>
      <c r="E6655" s="2"/>
      <c r="F6655" s="2"/>
      <c r="G6655" s="2"/>
    </row>
    <row r="6656" spans="2:7">
      <c r="B6656" s="98"/>
      <c r="C6656" s="98"/>
      <c r="E6656" s="2"/>
      <c r="F6656" s="2"/>
      <c r="G6656" s="2"/>
    </row>
    <row r="6657" spans="2:7">
      <c r="B6657" s="98"/>
      <c r="C6657" s="98"/>
      <c r="E6657" s="2"/>
      <c r="F6657" s="2"/>
      <c r="G6657" s="2"/>
    </row>
    <row r="6658" spans="2:7">
      <c r="B6658" s="98"/>
      <c r="C6658" s="98"/>
      <c r="E6658" s="2"/>
      <c r="F6658" s="2"/>
      <c r="G6658" s="2"/>
    </row>
    <row r="6659" spans="2:7">
      <c r="B6659" s="98"/>
      <c r="C6659" s="98"/>
      <c r="E6659" s="2"/>
      <c r="F6659" s="2"/>
      <c r="G6659" s="2"/>
    </row>
    <row r="6660" spans="2:7">
      <c r="B6660" s="98"/>
      <c r="C6660" s="98"/>
      <c r="E6660" s="2"/>
      <c r="F6660" s="2"/>
      <c r="G6660" s="2"/>
    </row>
    <row r="6661" spans="2:7">
      <c r="B6661" s="98"/>
      <c r="C6661" s="98"/>
      <c r="E6661" s="2"/>
      <c r="F6661" s="2"/>
      <c r="G6661" s="2"/>
    </row>
    <row r="6662" spans="2:7">
      <c r="B6662" s="98"/>
      <c r="C6662" s="98"/>
      <c r="E6662" s="2"/>
      <c r="F6662" s="2"/>
      <c r="G6662" s="2"/>
    </row>
    <row r="6663" spans="2:7">
      <c r="B6663" s="98"/>
      <c r="C6663" s="98"/>
      <c r="E6663" s="2"/>
      <c r="F6663" s="2"/>
      <c r="G6663" s="2"/>
    </row>
    <row r="6664" spans="2:7">
      <c r="B6664" s="98"/>
      <c r="C6664" s="98"/>
      <c r="E6664" s="2"/>
      <c r="F6664" s="2"/>
      <c r="G6664" s="2"/>
    </row>
    <row r="6665" spans="2:7">
      <c r="B6665" s="98"/>
      <c r="C6665" s="98"/>
      <c r="E6665" s="2"/>
      <c r="F6665" s="2"/>
      <c r="G6665" s="2"/>
    </row>
    <row r="6666" spans="2:7">
      <c r="B6666" s="98"/>
      <c r="C6666" s="98"/>
      <c r="E6666" s="2"/>
      <c r="F6666" s="2"/>
      <c r="G6666" s="2"/>
    </row>
    <row r="6667" spans="2:7">
      <c r="B6667" s="98"/>
      <c r="C6667" s="98"/>
      <c r="E6667" s="2"/>
      <c r="F6667" s="2"/>
      <c r="G6667" s="2"/>
    </row>
    <row r="6668" spans="2:7">
      <c r="B6668" s="98"/>
      <c r="C6668" s="98"/>
      <c r="E6668" s="2"/>
      <c r="F6668" s="2"/>
      <c r="G6668" s="2"/>
    </row>
    <row r="6669" spans="2:7">
      <c r="B6669" s="98"/>
      <c r="C6669" s="98"/>
      <c r="E6669" s="2"/>
      <c r="F6669" s="2"/>
      <c r="G6669" s="2"/>
    </row>
    <row r="6670" spans="2:7">
      <c r="B6670" s="98"/>
      <c r="C6670" s="98"/>
      <c r="E6670" s="2"/>
      <c r="F6670" s="2"/>
      <c r="G6670" s="2"/>
    </row>
    <row r="6671" spans="2:7">
      <c r="B6671" s="98"/>
      <c r="C6671" s="98"/>
      <c r="E6671" s="2"/>
      <c r="F6671" s="2"/>
      <c r="G6671" s="2"/>
    </row>
    <row r="6672" spans="2:7">
      <c r="B6672" s="98"/>
      <c r="C6672" s="98"/>
      <c r="E6672" s="2"/>
      <c r="F6672" s="2"/>
      <c r="G6672" s="2"/>
    </row>
    <row r="6673" spans="2:7">
      <c r="B6673" s="98"/>
      <c r="C6673" s="98"/>
      <c r="E6673" s="2"/>
      <c r="F6673" s="2"/>
      <c r="G6673" s="2"/>
    </row>
    <row r="6674" spans="2:7">
      <c r="B6674" s="98"/>
      <c r="C6674" s="98"/>
      <c r="E6674" s="2"/>
      <c r="F6674" s="2"/>
      <c r="G6674" s="2"/>
    </row>
    <row r="6675" spans="2:7">
      <c r="B6675" s="98"/>
      <c r="C6675" s="98"/>
      <c r="E6675" s="2"/>
      <c r="F6675" s="2"/>
      <c r="G6675" s="2"/>
    </row>
    <row r="6676" spans="2:7">
      <c r="B6676" s="98"/>
      <c r="C6676" s="98"/>
      <c r="E6676" s="2"/>
      <c r="F6676" s="2"/>
      <c r="G6676" s="2"/>
    </row>
    <row r="6677" spans="2:7">
      <c r="B6677" s="98"/>
      <c r="C6677" s="98"/>
      <c r="E6677" s="2"/>
      <c r="F6677" s="2"/>
      <c r="G6677" s="2"/>
    </row>
    <row r="6678" spans="2:7">
      <c r="B6678" s="98"/>
      <c r="C6678" s="98"/>
      <c r="E6678" s="2"/>
      <c r="F6678" s="2"/>
      <c r="G6678" s="2"/>
    </row>
    <row r="6679" spans="2:7">
      <c r="B6679" s="98"/>
      <c r="C6679" s="98"/>
      <c r="E6679" s="2"/>
      <c r="F6679" s="2"/>
      <c r="G6679" s="2"/>
    </row>
    <row r="6680" spans="2:7">
      <c r="B6680" s="98"/>
      <c r="C6680" s="98"/>
      <c r="E6680" s="2"/>
      <c r="F6680" s="2"/>
      <c r="G6680" s="2"/>
    </row>
    <row r="6681" spans="2:7">
      <c r="B6681" s="98"/>
      <c r="C6681" s="98"/>
      <c r="E6681" s="2"/>
      <c r="F6681" s="2"/>
      <c r="G6681" s="2"/>
    </row>
    <row r="6682" spans="2:7">
      <c r="B6682" s="98"/>
      <c r="C6682" s="98"/>
      <c r="E6682" s="2"/>
      <c r="F6682" s="2"/>
      <c r="G6682" s="2"/>
    </row>
    <row r="6683" spans="2:7">
      <c r="B6683" s="98"/>
      <c r="C6683" s="98"/>
      <c r="E6683" s="2"/>
      <c r="F6683" s="2"/>
      <c r="G6683" s="2"/>
    </row>
    <row r="6684" spans="2:7">
      <c r="B6684" s="98"/>
      <c r="C6684" s="98"/>
      <c r="E6684" s="2"/>
      <c r="F6684" s="2"/>
      <c r="G6684" s="2"/>
    </row>
    <row r="6685" spans="2:7">
      <c r="B6685" s="98"/>
      <c r="C6685" s="98"/>
      <c r="E6685" s="2"/>
      <c r="F6685" s="2"/>
      <c r="G6685" s="2"/>
    </row>
    <row r="6686" spans="2:7">
      <c r="B6686" s="98"/>
      <c r="C6686" s="98"/>
      <c r="E6686" s="2"/>
      <c r="F6686" s="2"/>
      <c r="G6686" s="2"/>
    </row>
    <row r="6687" spans="2:7">
      <c r="B6687" s="98"/>
      <c r="C6687" s="98"/>
      <c r="E6687" s="2"/>
      <c r="F6687" s="2"/>
      <c r="G6687" s="2"/>
    </row>
    <row r="6688" spans="2:7">
      <c r="B6688" s="98"/>
      <c r="C6688" s="98"/>
      <c r="E6688" s="2"/>
      <c r="F6688" s="2"/>
      <c r="G6688" s="2"/>
    </row>
    <row r="6689" spans="2:7">
      <c r="B6689" s="98"/>
      <c r="C6689" s="98"/>
      <c r="E6689" s="2"/>
      <c r="F6689" s="2"/>
      <c r="G6689" s="2"/>
    </row>
    <row r="6690" spans="2:7">
      <c r="B6690" s="98"/>
      <c r="C6690" s="98"/>
      <c r="E6690" s="2"/>
      <c r="F6690" s="2"/>
      <c r="G6690" s="2"/>
    </row>
    <row r="6691" spans="2:7">
      <c r="B6691" s="98"/>
      <c r="C6691" s="98"/>
      <c r="E6691" s="2"/>
      <c r="F6691" s="2"/>
      <c r="G6691" s="2"/>
    </row>
    <row r="6692" spans="2:7">
      <c r="B6692" s="98"/>
      <c r="C6692" s="98"/>
      <c r="E6692" s="2"/>
      <c r="F6692" s="2"/>
      <c r="G6692" s="2"/>
    </row>
    <row r="6693" spans="2:7">
      <c r="B6693" s="98"/>
      <c r="C6693" s="98"/>
      <c r="E6693" s="2"/>
      <c r="F6693" s="2"/>
      <c r="G6693" s="2"/>
    </row>
    <row r="6694" spans="2:7">
      <c r="B6694" s="98"/>
      <c r="C6694" s="98"/>
      <c r="E6694" s="2"/>
      <c r="F6694" s="2"/>
      <c r="G6694" s="2"/>
    </row>
    <row r="6695" spans="2:7">
      <c r="B6695" s="98"/>
      <c r="C6695" s="98"/>
      <c r="E6695" s="2"/>
      <c r="F6695" s="2"/>
      <c r="G6695" s="2"/>
    </row>
    <row r="6696" spans="2:7">
      <c r="B6696" s="98"/>
      <c r="C6696" s="98"/>
      <c r="E6696" s="2"/>
      <c r="F6696" s="2"/>
      <c r="G6696" s="2"/>
    </row>
    <row r="6697" spans="2:7">
      <c r="B6697" s="98"/>
      <c r="C6697" s="98"/>
      <c r="E6697" s="2"/>
      <c r="F6697" s="2"/>
      <c r="G6697" s="2"/>
    </row>
    <row r="6698" spans="2:7">
      <c r="B6698" s="98"/>
      <c r="C6698" s="98"/>
      <c r="E6698" s="2"/>
      <c r="F6698" s="2"/>
      <c r="G6698" s="2"/>
    </row>
    <row r="6699" spans="2:7">
      <c r="B6699" s="98"/>
      <c r="C6699" s="98"/>
      <c r="E6699" s="2"/>
      <c r="F6699" s="2"/>
      <c r="G6699" s="2"/>
    </row>
    <row r="6700" spans="2:7">
      <c r="B6700" s="98"/>
      <c r="C6700" s="98"/>
      <c r="E6700" s="2"/>
      <c r="F6700" s="2"/>
      <c r="G6700" s="2"/>
    </row>
    <row r="6701" spans="2:7">
      <c r="B6701" s="98"/>
      <c r="C6701" s="98"/>
      <c r="E6701" s="2"/>
      <c r="F6701" s="2"/>
      <c r="G6701" s="2"/>
    </row>
    <row r="6702" spans="2:7">
      <c r="B6702" s="98"/>
      <c r="C6702" s="98"/>
      <c r="E6702" s="2"/>
      <c r="F6702" s="2"/>
      <c r="G6702" s="2"/>
    </row>
    <row r="6703" spans="2:7">
      <c r="B6703" s="98"/>
      <c r="C6703" s="98"/>
      <c r="E6703" s="2"/>
      <c r="F6703" s="2"/>
      <c r="G6703" s="2"/>
    </row>
    <row r="6704" spans="2:7">
      <c r="B6704" s="98"/>
      <c r="C6704" s="98"/>
      <c r="E6704" s="2"/>
      <c r="F6704" s="2"/>
      <c r="G6704" s="2"/>
    </row>
    <row r="6705" spans="2:7">
      <c r="B6705" s="98"/>
      <c r="C6705" s="98"/>
      <c r="E6705" s="2"/>
      <c r="F6705" s="2"/>
      <c r="G6705" s="2"/>
    </row>
    <row r="6706" spans="2:7">
      <c r="B6706" s="98"/>
      <c r="C6706" s="98"/>
      <c r="E6706" s="2"/>
      <c r="F6706" s="2"/>
      <c r="G6706" s="2"/>
    </row>
    <row r="6707" spans="2:7">
      <c r="B6707" s="98"/>
      <c r="C6707" s="98"/>
      <c r="E6707" s="2"/>
      <c r="F6707" s="2"/>
      <c r="G6707" s="2"/>
    </row>
    <row r="6708" spans="2:7">
      <c r="B6708" s="98"/>
      <c r="C6708" s="98"/>
      <c r="E6708" s="2"/>
      <c r="F6708" s="2"/>
      <c r="G6708" s="2"/>
    </row>
    <row r="6709" spans="2:7">
      <c r="B6709" s="98"/>
      <c r="C6709" s="98"/>
      <c r="E6709" s="2"/>
      <c r="F6709" s="2"/>
      <c r="G6709" s="2"/>
    </row>
    <row r="6710" spans="2:7">
      <c r="B6710" s="98"/>
      <c r="C6710" s="98"/>
      <c r="E6710" s="2"/>
      <c r="F6710" s="2"/>
      <c r="G6710" s="2"/>
    </row>
    <row r="6711" spans="2:7">
      <c r="B6711" s="98"/>
      <c r="C6711" s="98"/>
      <c r="E6711" s="2"/>
      <c r="F6711" s="2"/>
      <c r="G6711" s="2"/>
    </row>
    <row r="6712" spans="2:7">
      <c r="B6712" s="98"/>
      <c r="C6712" s="98"/>
      <c r="E6712" s="2"/>
      <c r="F6712" s="2"/>
      <c r="G6712" s="2"/>
    </row>
    <row r="6713" spans="2:7">
      <c r="B6713" s="98"/>
      <c r="C6713" s="98"/>
      <c r="E6713" s="2"/>
      <c r="F6713" s="2"/>
      <c r="G6713" s="2"/>
    </row>
    <row r="6714" spans="2:7">
      <c r="B6714" s="98"/>
      <c r="C6714" s="98"/>
      <c r="E6714" s="2"/>
      <c r="F6714" s="2"/>
      <c r="G6714" s="2"/>
    </row>
    <row r="6715" spans="2:7">
      <c r="B6715" s="98"/>
      <c r="C6715" s="98"/>
      <c r="E6715" s="2"/>
      <c r="F6715" s="2"/>
      <c r="G6715" s="2"/>
    </row>
    <row r="6716" spans="2:7">
      <c r="B6716" s="98"/>
      <c r="C6716" s="98"/>
      <c r="E6716" s="2"/>
      <c r="F6716" s="2"/>
      <c r="G6716" s="2"/>
    </row>
    <row r="6717" spans="2:7">
      <c r="B6717" s="98"/>
      <c r="C6717" s="98"/>
      <c r="E6717" s="2"/>
      <c r="F6717" s="2"/>
      <c r="G6717" s="2"/>
    </row>
    <row r="6718" spans="2:7">
      <c r="B6718" s="98"/>
      <c r="C6718" s="98"/>
      <c r="E6718" s="2"/>
      <c r="F6718" s="2"/>
      <c r="G6718" s="2"/>
    </row>
    <row r="6719" spans="2:7">
      <c r="B6719" s="98"/>
      <c r="C6719" s="98"/>
      <c r="E6719" s="2"/>
      <c r="F6719" s="2"/>
      <c r="G6719" s="2"/>
    </row>
    <row r="6720" spans="2:7">
      <c r="B6720" s="98"/>
      <c r="C6720" s="98"/>
      <c r="E6720" s="2"/>
      <c r="F6720" s="2"/>
      <c r="G6720" s="2"/>
    </row>
    <row r="6721" spans="2:7">
      <c r="B6721" s="98"/>
      <c r="C6721" s="98"/>
      <c r="E6721" s="2"/>
      <c r="F6721" s="2"/>
      <c r="G6721" s="2"/>
    </row>
    <row r="6722" spans="2:7">
      <c r="B6722" s="98"/>
      <c r="C6722" s="98"/>
      <c r="E6722" s="2"/>
      <c r="F6722" s="2"/>
      <c r="G6722" s="2"/>
    </row>
    <row r="6723" spans="2:7">
      <c r="B6723" s="98"/>
      <c r="C6723" s="98"/>
      <c r="E6723" s="2"/>
      <c r="F6723" s="2"/>
      <c r="G6723" s="2"/>
    </row>
    <row r="6724" spans="2:7">
      <c r="B6724" s="98"/>
      <c r="C6724" s="98"/>
      <c r="E6724" s="2"/>
      <c r="F6724" s="2"/>
      <c r="G6724" s="2"/>
    </row>
    <row r="6725" spans="2:7">
      <c r="B6725" s="98"/>
      <c r="C6725" s="98"/>
      <c r="E6725" s="2"/>
      <c r="F6725" s="2"/>
      <c r="G6725" s="2"/>
    </row>
    <row r="6726" spans="2:7">
      <c r="B6726" s="98"/>
      <c r="C6726" s="98"/>
      <c r="E6726" s="2"/>
      <c r="F6726" s="2"/>
      <c r="G6726" s="2"/>
    </row>
    <row r="6727" spans="2:7">
      <c r="B6727" s="98"/>
      <c r="C6727" s="98"/>
      <c r="E6727" s="2"/>
      <c r="F6727" s="2"/>
      <c r="G6727" s="2"/>
    </row>
    <row r="6728" spans="2:7">
      <c r="B6728" s="98"/>
      <c r="C6728" s="98"/>
      <c r="E6728" s="2"/>
      <c r="F6728" s="2"/>
      <c r="G6728" s="2"/>
    </row>
    <row r="6729" spans="2:7">
      <c r="B6729" s="98"/>
      <c r="C6729" s="98"/>
      <c r="E6729" s="2"/>
      <c r="F6729" s="2"/>
      <c r="G6729" s="2"/>
    </row>
    <row r="6730" spans="2:7">
      <c r="B6730" s="98"/>
      <c r="C6730" s="98"/>
      <c r="E6730" s="2"/>
      <c r="F6730" s="2"/>
      <c r="G6730" s="2"/>
    </row>
    <row r="6731" spans="2:7">
      <c r="B6731" s="98"/>
      <c r="C6731" s="98"/>
      <c r="E6731" s="2"/>
      <c r="F6731" s="2"/>
      <c r="G6731" s="2"/>
    </row>
    <row r="6732" spans="2:7">
      <c r="B6732" s="98"/>
      <c r="C6732" s="98"/>
      <c r="E6732" s="2"/>
      <c r="F6732" s="2"/>
      <c r="G6732" s="2"/>
    </row>
    <row r="6733" spans="2:7">
      <c r="B6733" s="98"/>
      <c r="C6733" s="98"/>
      <c r="E6733" s="2"/>
      <c r="F6733" s="2"/>
      <c r="G6733" s="2"/>
    </row>
    <row r="6734" spans="2:7">
      <c r="B6734" s="98"/>
      <c r="C6734" s="98"/>
      <c r="E6734" s="2"/>
      <c r="F6734" s="2"/>
      <c r="G6734" s="2"/>
    </row>
    <row r="6735" spans="2:7">
      <c r="B6735" s="98"/>
      <c r="C6735" s="98"/>
      <c r="E6735" s="2"/>
      <c r="F6735" s="2"/>
      <c r="G6735" s="2"/>
    </row>
    <row r="6736" spans="2:7">
      <c r="B6736" s="98"/>
      <c r="C6736" s="98"/>
      <c r="E6736" s="2"/>
      <c r="F6736" s="2"/>
      <c r="G6736" s="2"/>
    </row>
    <row r="6737" spans="2:7">
      <c r="B6737" s="98"/>
      <c r="C6737" s="98"/>
      <c r="E6737" s="2"/>
      <c r="F6737" s="2"/>
      <c r="G6737" s="2"/>
    </row>
    <row r="6738" spans="2:7">
      <c r="B6738" s="98"/>
      <c r="C6738" s="98"/>
      <c r="E6738" s="2"/>
      <c r="F6738" s="2"/>
      <c r="G6738" s="2"/>
    </row>
    <row r="6739" spans="2:7">
      <c r="B6739" s="98"/>
      <c r="C6739" s="98"/>
      <c r="E6739" s="2"/>
      <c r="F6739" s="2"/>
      <c r="G6739" s="2"/>
    </row>
    <row r="6740" spans="2:7">
      <c r="B6740" s="98"/>
      <c r="C6740" s="98"/>
      <c r="E6740" s="2"/>
      <c r="F6740" s="2"/>
      <c r="G6740" s="2"/>
    </row>
    <row r="6741" spans="2:7">
      <c r="B6741" s="98"/>
      <c r="C6741" s="98"/>
      <c r="E6741" s="2"/>
      <c r="F6741" s="2"/>
      <c r="G6741" s="2"/>
    </row>
    <row r="6742" spans="2:7">
      <c r="B6742" s="98"/>
      <c r="C6742" s="98"/>
      <c r="E6742" s="2"/>
      <c r="F6742" s="2"/>
      <c r="G6742" s="2"/>
    </row>
    <row r="6743" spans="2:7">
      <c r="B6743" s="98"/>
      <c r="C6743" s="98"/>
      <c r="E6743" s="2"/>
      <c r="F6743" s="2"/>
      <c r="G6743" s="2"/>
    </row>
    <row r="6744" spans="2:7">
      <c r="B6744" s="98"/>
      <c r="C6744" s="98"/>
      <c r="E6744" s="2"/>
      <c r="F6744" s="2"/>
      <c r="G6744" s="2"/>
    </row>
    <row r="6745" spans="2:7">
      <c r="B6745" s="98"/>
      <c r="C6745" s="98"/>
      <c r="E6745" s="2"/>
      <c r="F6745" s="2"/>
      <c r="G6745" s="2"/>
    </row>
    <row r="6746" spans="2:7">
      <c r="B6746" s="98"/>
      <c r="C6746" s="98"/>
      <c r="E6746" s="2"/>
      <c r="F6746" s="2"/>
      <c r="G6746" s="2"/>
    </row>
    <row r="6747" spans="2:7">
      <c r="B6747" s="98"/>
      <c r="C6747" s="98"/>
      <c r="E6747" s="2"/>
      <c r="F6747" s="2"/>
      <c r="G6747" s="2"/>
    </row>
    <row r="6748" spans="2:7">
      <c r="B6748" s="98"/>
      <c r="C6748" s="98"/>
      <c r="E6748" s="2"/>
      <c r="F6748" s="2"/>
      <c r="G6748" s="2"/>
    </row>
    <row r="6749" spans="2:7">
      <c r="B6749" s="98"/>
      <c r="C6749" s="98"/>
      <c r="E6749" s="2"/>
      <c r="F6749" s="2"/>
      <c r="G6749" s="2"/>
    </row>
    <row r="6750" spans="2:7">
      <c r="B6750" s="98"/>
      <c r="C6750" s="98"/>
      <c r="E6750" s="2"/>
      <c r="F6750" s="2"/>
      <c r="G6750" s="2"/>
    </row>
    <row r="6751" spans="2:7">
      <c r="B6751" s="98"/>
      <c r="C6751" s="98"/>
      <c r="E6751" s="2"/>
      <c r="F6751" s="2"/>
      <c r="G6751" s="2"/>
    </row>
    <row r="6752" spans="2:7">
      <c r="B6752" s="98"/>
      <c r="C6752" s="98"/>
      <c r="E6752" s="2"/>
      <c r="F6752" s="2"/>
      <c r="G6752" s="2"/>
    </row>
    <row r="6753" spans="2:7">
      <c r="B6753" s="98"/>
      <c r="C6753" s="98"/>
      <c r="E6753" s="2"/>
      <c r="F6753" s="2"/>
      <c r="G6753" s="2"/>
    </row>
    <row r="6754" spans="2:7">
      <c r="B6754" s="98"/>
      <c r="C6754" s="98"/>
      <c r="E6754" s="2"/>
      <c r="F6754" s="2"/>
      <c r="G6754" s="2"/>
    </row>
    <row r="6755" spans="2:7">
      <c r="B6755" s="98"/>
      <c r="C6755" s="98"/>
      <c r="E6755" s="2"/>
      <c r="F6755" s="2"/>
      <c r="G6755" s="2"/>
    </row>
    <row r="6756" spans="2:7">
      <c r="B6756" s="98"/>
      <c r="C6756" s="98"/>
      <c r="E6756" s="2"/>
      <c r="F6756" s="2"/>
      <c r="G6756" s="2"/>
    </row>
    <row r="6757" spans="2:7">
      <c r="B6757" s="98"/>
      <c r="C6757" s="98"/>
      <c r="E6757" s="2"/>
      <c r="F6757" s="2"/>
      <c r="G6757" s="2"/>
    </row>
    <row r="6758" spans="2:7">
      <c r="B6758" s="98"/>
      <c r="C6758" s="98"/>
      <c r="E6758" s="2"/>
      <c r="F6758" s="2"/>
      <c r="G6758" s="2"/>
    </row>
    <row r="6759" spans="2:7">
      <c r="B6759" s="98"/>
      <c r="C6759" s="98"/>
      <c r="E6759" s="2"/>
      <c r="F6759" s="2"/>
      <c r="G6759" s="2"/>
    </row>
    <row r="6760" spans="2:7">
      <c r="B6760" s="98"/>
      <c r="C6760" s="98"/>
      <c r="E6760" s="2"/>
      <c r="F6760" s="2"/>
      <c r="G6760" s="2"/>
    </row>
    <row r="6761" spans="2:7">
      <c r="B6761" s="98"/>
      <c r="C6761" s="98"/>
      <c r="E6761" s="2"/>
      <c r="F6761" s="2"/>
      <c r="G6761" s="2"/>
    </row>
    <row r="6762" spans="2:7">
      <c r="B6762" s="98"/>
      <c r="C6762" s="98"/>
      <c r="E6762" s="2"/>
      <c r="F6762" s="2"/>
      <c r="G6762" s="2"/>
    </row>
    <row r="6763" spans="2:7">
      <c r="B6763" s="98"/>
      <c r="C6763" s="98"/>
      <c r="E6763" s="2"/>
      <c r="F6763" s="2"/>
      <c r="G6763" s="2"/>
    </row>
    <row r="6764" spans="2:7">
      <c r="B6764" s="98"/>
      <c r="C6764" s="98"/>
      <c r="E6764" s="2"/>
      <c r="F6764" s="2"/>
      <c r="G6764" s="2"/>
    </row>
    <row r="6765" spans="2:7">
      <c r="B6765" s="98"/>
      <c r="C6765" s="98"/>
      <c r="E6765" s="2"/>
      <c r="F6765" s="2"/>
      <c r="G6765" s="2"/>
    </row>
    <row r="6766" spans="2:7">
      <c r="B6766" s="98"/>
      <c r="C6766" s="98"/>
      <c r="E6766" s="2"/>
      <c r="F6766" s="2"/>
      <c r="G6766" s="2"/>
    </row>
    <row r="6767" spans="2:7">
      <c r="B6767" s="98"/>
      <c r="C6767" s="98"/>
      <c r="E6767" s="2"/>
      <c r="F6767" s="2"/>
      <c r="G6767" s="2"/>
    </row>
    <row r="6768" spans="2:7">
      <c r="B6768" s="98"/>
      <c r="C6768" s="98"/>
      <c r="E6768" s="2"/>
      <c r="F6768" s="2"/>
      <c r="G6768" s="2"/>
    </row>
    <row r="6769" spans="2:7">
      <c r="B6769" s="98"/>
      <c r="C6769" s="98"/>
      <c r="E6769" s="2"/>
      <c r="F6769" s="2"/>
      <c r="G6769" s="2"/>
    </row>
    <row r="6770" spans="2:7">
      <c r="B6770" s="98"/>
      <c r="C6770" s="98"/>
      <c r="E6770" s="2"/>
      <c r="F6770" s="2"/>
      <c r="G6770" s="2"/>
    </row>
    <row r="6771" spans="2:7">
      <c r="B6771" s="98"/>
      <c r="C6771" s="98"/>
      <c r="E6771" s="2"/>
      <c r="F6771" s="2"/>
      <c r="G6771" s="2"/>
    </row>
    <row r="6772" spans="2:7">
      <c r="B6772" s="98"/>
      <c r="C6772" s="98"/>
      <c r="E6772" s="2"/>
      <c r="F6772" s="2"/>
      <c r="G6772" s="2"/>
    </row>
    <row r="6773" spans="2:7">
      <c r="B6773" s="98"/>
      <c r="C6773" s="98"/>
      <c r="E6773" s="2"/>
      <c r="F6773" s="2"/>
      <c r="G6773" s="2"/>
    </row>
    <row r="6774" spans="2:7">
      <c r="B6774" s="98"/>
      <c r="C6774" s="98"/>
      <c r="E6774" s="2"/>
      <c r="F6774" s="2"/>
      <c r="G6774" s="2"/>
    </row>
    <row r="6775" spans="2:7">
      <c r="B6775" s="98"/>
      <c r="C6775" s="98"/>
      <c r="E6775" s="2"/>
      <c r="F6775" s="2"/>
      <c r="G6775" s="2"/>
    </row>
    <row r="6776" spans="2:7">
      <c r="B6776" s="98"/>
      <c r="C6776" s="98"/>
      <c r="E6776" s="2"/>
      <c r="F6776" s="2"/>
      <c r="G6776" s="2"/>
    </row>
    <row r="6777" spans="2:7">
      <c r="B6777" s="98"/>
      <c r="C6777" s="98"/>
      <c r="E6777" s="2"/>
      <c r="F6777" s="2"/>
      <c r="G6777" s="2"/>
    </row>
    <row r="6778" spans="2:7">
      <c r="B6778" s="98"/>
      <c r="C6778" s="98"/>
      <c r="E6778" s="2"/>
      <c r="F6778" s="2"/>
      <c r="G6778" s="2"/>
    </row>
    <row r="6779" spans="2:7">
      <c r="B6779" s="98"/>
      <c r="C6779" s="98"/>
      <c r="E6779" s="2"/>
      <c r="F6779" s="2"/>
      <c r="G6779" s="2"/>
    </row>
    <row r="6780" spans="2:7">
      <c r="B6780" s="98"/>
      <c r="C6780" s="98"/>
      <c r="E6780" s="2"/>
      <c r="F6780" s="2"/>
      <c r="G6780" s="2"/>
    </row>
    <row r="6781" spans="2:7">
      <c r="B6781" s="98"/>
      <c r="C6781" s="98"/>
      <c r="E6781" s="2"/>
      <c r="F6781" s="2"/>
      <c r="G6781" s="2"/>
    </row>
    <row r="6782" spans="2:7">
      <c r="B6782" s="98"/>
      <c r="C6782" s="98"/>
      <c r="E6782" s="2"/>
      <c r="F6782" s="2"/>
      <c r="G6782" s="2"/>
    </row>
    <row r="6783" spans="2:7">
      <c r="B6783" s="98"/>
      <c r="C6783" s="98"/>
      <c r="E6783" s="2"/>
      <c r="F6783" s="2"/>
      <c r="G6783" s="2"/>
    </row>
    <row r="6784" spans="2:7">
      <c r="B6784" s="98"/>
      <c r="C6784" s="98"/>
      <c r="E6784" s="2"/>
      <c r="F6784" s="2"/>
      <c r="G6784" s="2"/>
    </row>
    <row r="6785" spans="2:7">
      <c r="B6785" s="98"/>
      <c r="C6785" s="98"/>
      <c r="E6785" s="2"/>
      <c r="F6785" s="2"/>
      <c r="G6785" s="2"/>
    </row>
    <row r="6786" spans="2:7">
      <c r="B6786" s="98"/>
      <c r="C6786" s="98"/>
      <c r="E6786" s="2"/>
      <c r="F6786" s="2"/>
      <c r="G6786" s="2"/>
    </row>
    <row r="6787" spans="2:7">
      <c r="B6787" s="98"/>
      <c r="C6787" s="98"/>
      <c r="E6787" s="2"/>
      <c r="F6787" s="2"/>
      <c r="G6787" s="2"/>
    </row>
    <row r="6788" spans="2:7">
      <c r="B6788" s="98"/>
      <c r="C6788" s="98"/>
      <c r="E6788" s="2"/>
      <c r="F6788" s="2"/>
      <c r="G6788" s="2"/>
    </row>
    <row r="6789" spans="2:7">
      <c r="B6789" s="98"/>
      <c r="C6789" s="98"/>
      <c r="E6789" s="2"/>
      <c r="F6789" s="2"/>
      <c r="G6789" s="2"/>
    </row>
    <row r="6790" spans="2:7">
      <c r="B6790" s="98"/>
      <c r="C6790" s="98"/>
      <c r="E6790" s="2"/>
      <c r="F6790" s="2"/>
      <c r="G6790" s="2"/>
    </row>
    <row r="6791" spans="2:7">
      <c r="B6791" s="98"/>
      <c r="C6791" s="98"/>
      <c r="E6791" s="2"/>
      <c r="F6791" s="2"/>
      <c r="G6791" s="2"/>
    </row>
    <row r="6792" spans="2:7">
      <c r="B6792" s="98"/>
      <c r="C6792" s="98"/>
      <c r="E6792" s="2"/>
      <c r="F6792" s="2"/>
      <c r="G6792" s="2"/>
    </row>
    <row r="6793" spans="2:7">
      <c r="B6793" s="98"/>
      <c r="C6793" s="98"/>
      <c r="E6793" s="2"/>
      <c r="F6793" s="2"/>
      <c r="G6793" s="2"/>
    </row>
    <row r="6794" spans="2:7">
      <c r="B6794" s="98"/>
      <c r="C6794" s="98"/>
      <c r="E6794" s="2"/>
      <c r="F6794" s="2"/>
      <c r="G6794" s="2"/>
    </row>
    <row r="6795" spans="2:7">
      <c r="B6795" s="98"/>
      <c r="C6795" s="98"/>
      <c r="E6795" s="2"/>
      <c r="F6795" s="2"/>
      <c r="G6795" s="2"/>
    </row>
    <row r="6796" spans="2:7">
      <c r="B6796" s="98"/>
      <c r="C6796" s="98"/>
      <c r="E6796" s="2"/>
      <c r="F6796" s="2"/>
      <c r="G6796" s="2"/>
    </row>
    <row r="6797" spans="2:7">
      <c r="B6797" s="98"/>
      <c r="C6797" s="98"/>
      <c r="E6797" s="2"/>
      <c r="F6797" s="2"/>
      <c r="G6797" s="2"/>
    </row>
    <row r="6798" spans="2:7">
      <c r="B6798" s="98"/>
      <c r="C6798" s="98"/>
      <c r="E6798" s="2"/>
      <c r="F6798" s="2"/>
      <c r="G6798" s="2"/>
    </row>
    <row r="6799" spans="2:7">
      <c r="B6799" s="98"/>
      <c r="C6799" s="98"/>
      <c r="E6799" s="2"/>
      <c r="F6799" s="2"/>
      <c r="G6799" s="2"/>
    </row>
    <row r="6800" spans="2:7">
      <c r="B6800" s="98"/>
      <c r="C6800" s="98"/>
      <c r="E6800" s="2"/>
      <c r="F6800" s="2"/>
      <c r="G6800" s="2"/>
    </row>
    <row r="6801" spans="2:7">
      <c r="B6801" s="98"/>
      <c r="C6801" s="98"/>
      <c r="E6801" s="2"/>
      <c r="F6801" s="2"/>
      <c r="G6801" s="2"/>
    </row>
    <row r="6802" spans="2:7">
      <c r="B6802" s="98"/>
      <c r="C6802" s="98"/>
      <c r="E6802" s="2"/>
      <c r="F6802" s="2"/>
      <c r="G6802" s="2"/>
    </row>
    <row r="6803" spans="2:7">
      <c r="B6803" s="98"/>
      <c r="C6803" s="98"/>
      <c r="E6803" s="2"/>
      <c r="F6803" s="2"/>
      <c r="G6803" s="2"/>
    </row>
    <row r="6804" spans="2:7">
      <c r="B6804" s="98"/>
      <c r="C6804" s="98"/>
      <c r="E6804" s="2"/>
      <c r="F6804" s="2"/>
      <c r="G6804" s="2"/>
    </row>
    <row r="6805" spans="2:7">
      <c r="B6805" s="98"/>
      <c r="C6805" s="98"/>
      <c r="E6805" s="2"/>
      <c r="F6805" s="2"/>
      <c r="G6805" s="2"/>
    </row>
    <row r="6806" spans="2:7">
      <c r="B6806" s="98"/>
      <c r="C6806" s="98"/>
      <c r="E6806" s="2"/>
      <c r="F6806" s="2"/>
      <c r="G6806" s="2"/>
    </row>
    <row r="6807" spans="2:7">
      <c r="B6807" s="98"/>
      <c r="C6807" s="98"/>
      <c r="E6807" s="2"/>
      <c r="F6807" s="2"/>
      <c r="G6807" s="2"/>
    </row>
    <row r="6808" spans="2:7">
      <c r="B6808" s="98"/>
      <c r="C6808" s="98"/>
      <c r="E6808" s="2"/>
      <c r="F6808" s="2"/>
      <c r="G6808" s="2"/>
    </row>
    <row r="6809" spans="2:7">
      <c r="B6809" s="98"/>
      <c r="C6809" s="98"/>
      <c r="E6809" s="2"/>
      <c r="F6809" s="2"/>
      <c r="G6809" s="2"/>
    </row>
    <row r="6810" spans="2:7">
      <c r="B6810" s="98"/>
      <c r="C6810" s="98"/>
      <c r="E6810" s="2"/>
      <c r="F6810" s="2"/>
      <c r="G6810" s="2"/>
    </row>
    <row r="6811" spans="2:7">
      <c r="B6811" s="98"/>
      <c r="C6811" s="98"/>
      <c r="E6811" s="2"/>
      <c r="F6811" s="2"/>
      <c r="G6811" s="2"/>
    </row>
    <row r="6812" spans="2:7">
      <c r="B6812" s="98"/>
      <c r="C6812" s="98"/>
      <c r="E6812" s="2"/>
      <c r="F6812" s="2"/>
      <c r="G6812" s="2"/>
    </row>
    <row r="6813" spans="2:7">
      <c r="B6813" s="98"/>
      <c r="C6813" s="98"/>
      <c r="E6813" s="2"/>
      <c r="F6813" s="2"/>
      <c r="G6813" s="2"/>
    </row>
    <row r="6814" spans="2:7">
      <c r="B6814" s="98"/>
      <c r="C6814" s="98"/>
      <c r="E6814" s="2"/>
      <c r="F6814" s="2"/>
      <c r="G6814" s="2"/>
    </row>
    <row r="6815" spans="2:7">
      <c r="B6815" s="98"/>
      <c r="C6815" s="98"/>
      <c r="E6815" s="2"/>
      <c r="F6815" s="2"/>
      <c r="G6815" s="2"/>
    </row>
    <row r="6816" spans="2:7">
      <c r="B6816" s="98"/>
      <c r="C6816" s="98"/>
      <c r="E6816" s="2"/>
      <c r="F6816" s="2"/>
      <c r="G6816" s="2"/>
    </row>
    <row r="6817" spans="2:7">
      <c r="B6817" s="98"/>
      <c r="C6817" s="98"/>
      <c r="E6817" s="2"/>
      <c r="F6817" s="2"/>
      <c r="G6817" s="2"/>
    </row>
    <row r="6818" spans="2:7">
      <c r="B6818" s="98"/>
      <c r="C6818" s="98"/>
      <c r="E6818" s="2"/>
      <c r="F6818" s="2"/>
      <c r="G6818" s="2"/>
    </row>
    <row r="6819" spans="2:7">
      <c r="B6819" s="98"/>
      <c r="C6819" s="98"/>
      <c r="E6819" s="2"/>
      <c r="F6819" s="2"/>
      <c r="G6819" s="2"/>
    </row>
    <row r="6820" spans="2:7">
      <c r="B6820" s="98"/>
      <c r="C6820" s="98"/>
      <c r="E6820" s="2"/>
      <c r="F6820" s="2"/>
      <c r="G6820" s="2"/>
    </row>
    <row r="6821" spans="2:7">
      <c r="B6821" s="98"/>
      <c r="C6821" s="98"/>
      <c r="E6821" s="2"/>
      <c r="F6821" s="2"/>
      <c r="G6821" s="2"/>
    </row>
    <row r="6822" spans="2:7">
      <c r="B6822" s="98"/>
      <c r="C6822" s="98"/>
      <c r="E6822" s="2"/>
      <c r="F6822" s="2"/>
      <c r="G6822" s="2"/>
    </row>
    <row r="6823" spans="2:7">
      <c r="B6823" s="98"/>
      <c r="C6823" s="98"/>
      <c r="E6823" s="2"/>
      <c r="F6823" s="2"/>
      <c r="G6823" s="2"/>
    </row>
    <row r="6824" spans="2:7">
      <c r="B6824" s="98"/>
      <c r="C6824" s="98"/>
      <c r="E6824" s="2"/>
      <c r="F6824" s="2"/>
      <c r="G6824" s="2"/>
    </row>
    <row r="6825" spans="2:7">
      <c r="B6825" s="98"/>
      <c r="C6825" s="98"/>
      <c r="E6825" s="2"/>
      <c r="F6825" s="2"/>
      <c r="G6825" s="2"/>
    </row>
    <row r="6826" spans="2:7">
      <c r="B6826" s="98"/>
      <c r="C6826" s="98"/>
      <c r="E6826" s="2"/>
      <c r="F6826" s="2"/>
      <c r="G6826" s="2"/>
    </row>
    <row r="6827" spans="2:7">
      <c r="B6827" s="98"/>
      <c r="C6827" s="98"/>
      <c r="E6827" s="2"/>
      <c r="F6827" s="2"/>
      <c r="G6827" s="2"/>
    </row>
    <row r="6828" spans="2:7">
      <c r="B6828" s="98"/>
      <c r="C6828" s="98"/>
      <c r="E6828" s="2"/>
      <c r="F6828" s="2"/>
      <c r="G6828" s="2"/>
    </row>
    <row r="6829" spans="2:7">
      <c r="B6829" s="98"/>
      <c r="C6829" s="98"/>
      <c r="E6829" s="2"/>
      <c r="F6829" s="2"/>
      <c r="G6829" s="2"/>
    </row>
    <row r="6830" spans="2:7">
      <c r="B6830" s="98"/>
      <c r="C6830" s="98"/>
      <c r="E6830" s="2"/>
      <c r="F6830" s="2"/>
      <c r="G6830" s="2"/>
    </row>
    <row r="6831" spans="2:7">
      <c r="B6831" s="98"/>
      <c r="C6831" s="98"/>
      <c r="E6831" s="2"/>
      <c r="F6831" s="2"/>
      <c r="G6831" s="2"/>
    </row>
    <row r="6832" spans="2:7">
      <c r="B6832" s="98"/>
      <c r="C6832" s="98"/>
      <c r="E6832" s="2"/>
      <c r="F6832" s="2"/>
      <c r="G6832" s="2"/>
    </row>
    <row r="6833" spans="2:7">
      <c r="B6833" s="98"/>
      <c r="C6833" s="98"/>
      <c r="E6833" s="2"/>
      <c r="F6833" s="2"/>
      <c r="G6833" s="2"/>
    </row>
    <row r="6834" spans="2:7">
      <c r="B6834" s="98"/>
      <c r="C6834" s="98"/>
      <c r="E6834" s="2"/>
      <c r="F6834" s="2"/>
      <c r="G6834" s="2"/>
    </row>
    <row r="6835" spans="2:7">
      <c r="B6835" s="98"/>
      <c r="C6835" s="98"/>
      <c r="E6835" s="2"/>
      <c r="F6835" s="2"/>
      <c r="G6835" s="2"/>
    </row>
    <row r="6836" spans="2:7">
      <c r="B6836" s="98"/>
      <c r="C6836" s="98"/>
      <c r="E6836" s="2"/>
      <c r="F6836" s="2"/>
      <c r="G6836" s="2"/>
    </row>
    <row r="6837" spans="2:7">
      <c r="B6837" s="98"/>
      <c r="C6837" s="98"/>
      <c r="E6837" s="2"/>
      <c r="F6837" s="2"/>
      <c r="G6837" s="2"/>
    </row>
    <row r="6838" spans="2:7">
      <c r="B6838" s="98"/>
      <c r="C6838" s="98"/>
      <c r="E6838" s="2"/>
      <c r="F6838" s="2"/>
      <c r="G6838" s="2"/>
    </row>
    <row r="6839" spans="2:7">
      <c r="B6839" s="98"/>
      <c r="C6839" s="98"/>
      <c r="E6839" s="2"/>
      <c r="F6839" s="2"/>
      <c r="G6839" s="2"/>
    </row>
    <row r="6840" spans="2:7">
      <c r="B6840" s="98"/>
      <c r="C6840" s="98"/>
      <c r="E6840" s="2"/>
      <c r="F6840" s="2"/>
      <c r="G6840" s="2"/>
    </row>
    <row r="6841" spans="2:7">
      <c r="B6841" s="98"/>
      <c r="C6841" s="98"/>
      <c r="E6841" s="2"/>
      <c r="F6841" s="2"/>
      <c r="G6841" s="2"/>
    </row>
    <row r="6842" spans="2:7">
      <c r="B6842" s="98"/>
      <c r="C6842" s="98"/>
      <c r="E6842" s="2"/>
      <c r="F6842" s="2"/>
      <c r="G6842" s="2"/>
    </row>
    <row r="6843" spans="2:7">
      <c r="B6843" s="98"/>
      <c r="C6843" s="98"/>
      <c r="E6843" s="2"/>
      <c r="F6843" s="2"/>
      <c r="G6843" s="2"/>
    </row>
    <row r="6844" spans="2:7">
      <c r="B6844" s="98"/>
      <c r="C6844" s="98"/>
      <c r="E6844" s="2"/>
      <c r="F6844" s="2"/>
      <c r="G6844" s="2"/>
    </row>
    <row r="6845" spans="2:7">
      <c r="B6845" s="98"/>
      <c r="C6845" s="98"/>
      <c r="E6845" s="2"/>
      <c r="F6845" s="2"/>
      <c r="G6845" s="2"/>
    </row>
    <row r="6846" spans="2:7">
      <c r="B6846" s="98"/>
      <c r="C6846" s="98"/>
      <c r="E6846" s="2"/>
      <c r="F6846" s="2"/>
      <c r="G6846" s="2"/>
    </row>
    <row r="6847" spans="2:7">
      <c r="B6847" s="98"/>
      <c r="C6847" s="98"/>
      <c r="E6847" s="2"/>
      <c r="F6847" s="2"/>
      <c r="G6847" s="2"/>
    </row>
    <row r="6848" spans="2:7">
      <c r="B6848" s="98"/>
      <c r="C6848" s="98"/>
      <c r="E6848" s="2"/>
      <c r="F6848" s="2"/>
      <c r="G6848" s="2"/>
    </row>
    <row r="6849" spans="2:7">
      <c r="B6849" s="98"/>
      <c r="C6849" s="98"/>
      <c r="E6849" s="2"/>
      <c r="F6849" s="2"/>
      <c r="G6849" s="2"/>
    </row>
    <row r="6850" spans="2:7">
      <c r="B6850" s="98"/>
      <c r="C6850" s="98"/>
      <c r="E6850" s="2"/>
      <c r="F6850" s="2"/>
      <c r="G6850" s="2"/>
    </row>
    <row r="6851" spans="2:7">
      <c r="B6851" s="98"/>
      <c r="C6851" s="98"/>
      <c r="E6851" s="2"/>
      <c r="F6851" s="2"/>
      <c r="G6851" s="2"/>
    </row>
    <row r="6852" spans="2:7">
      <c r="B6852" s="98"/>
      <c r="C6852" s="98"/>
      <c r="E6852" s="2"/>
      <c r="F6852" s="2"/>
      <c r="G6852" s="2"/>
    </row>
    <row r="6853" spans="2:7">
      <c r="B6853" s="98"/>
      <c r="C6853" s="98"/>
      <c r="E6853" s="2"/>
      <c r="F6853" s="2"/>
      <c r="G6853" s="2"/>
    </row>
    <row r="6854" spans="2:7">
      <c r="B6854" s="98"/>
      <c r="C6854" s="98"/>
      <c r="E6854" s="2"/>
      <c r="F6854" s="2"/>
      <c r="G6854" s="2"/>
    </row>
    <row r="6855" spans="2:7">
      <c r="B6855" s="98"/>
      <c r="C6855" s="98"/>
      <c r="E6855" s="2"/>
      <c r="F6855" s="2"/>
      <c r="G6855" s="2"/>
    </row>
    <row r="6856" spans="2:7">
      <c r="B6856" s="98"/>
      <c r="C6856" s="98"/>
      <c r="E6856" s="2"/>
      <c r="F6856" s="2"/>
      <c r="G6856" s="2"/>
    </row>
    <row r="6857" spans="2:7">
      <c r="B6857" s="98"/>
      <c r="C6857" s="98"/>
      <c r="E6857" s="2"/>
      <c r="F6857" s="2"/>
      <c r="G6857" s="2"/>
    </row>
    <row r="6858" spans="2:7">
      <c r="B6858" s="98"/>
      <c r="C6858" s="98"/>
      <c r="E6858" s="2"/>
      <c r="F6858" s="2"/>
      <c r="G6858" s="2"/>
    </row>
    <row r="6859" spans="2:7">
      <c r="B6859" s="98"/>
      <c r="C6859" s="98"/>
      <c r="E6859" s="2"/>
      <c r="F6859" s="2"/>
      <c r="G6859" s="2"/>
    </row>
    <row r="6860" spans="2:7">
      <c r="B6860" s="98"/>
      <c r="C6860" s="98"/>
      <c r="E6860" s="2"/>
      <c r="F6860" s="2"/>
      <c r="G6860" s="2"/>
    </row>
    <row r="6861" spans="2:7">
      <c r="B6861" s="98"/>
      <c r="C6861" s="98"/>
      <c r="E6861" s="2"/>
      <c r="F6861" s="2"/>
      <c r="G6861" s="2"/>
    </row>
    <row r="6862" spans="2:7">
      <c r="B6862" s="98"/>
      <c r="C6862" s="98"/>
      <c r="E6862" s="2"/>
      <c r="F6862" s="2"/>
      <c r="G6862" s="2"/>
    </row>
    <row r="6863" spans="2:7">
      <c r="B6863" s="98"/>
      <c r="C6863" s="98"/>
      <c r="E6863" s="2"/>
      <c r="F6863" s="2"/>
      <c r="G6863" s="2"/>
    </row>
    <row r="6864" spans="2:7">
      <c r="B6864" s="98"/>
      <c r="C6864" s="98"/>
      <c r="E6864" s="2"/>
      <c r="F6864" s="2"/>
      <c r="G6864" s="2"/>
    </row>
    <row r="6865" spans="2:7">
      <c r="B6865" s="98"/>
      <c r="C6865" s="98"/>
      <c r="E6865" s="2"/>
      <c r="F6865" s="2"/>
      <c r="G6865" s="2"/>
    </row>
    <row r="6866" spans="2:7">
      <c r="B6866" s="98"/>
      <c r="C6866" s="98"/>
      <c r="E6866" s="2"/>
      <c r="F6866" s="2"/>
      <c r="G6866" s="2"/>
    </row>
    <row r="6867" spans="2:7">
      <c r="B6867" s="98"/>
      <c r="C6867" s="98"/>
      <c r="E6867" s="2"/>
      <c r="F6867" s="2"/>
      <c r="G6867" s="2"/>
    </row>
    <row r="6868" spans="2:7">
      <c r="B6868" s="98"/>
      <c r="C6868" s="98"/>
      <c r="E6868" s="2"/>
      <c r="F6868" s="2"/>
      <c r="G6868" s="2"/>
    </row>
    <row r="6869" spans="2:7">
      <c r="B6869" s="98"/>
      <c r="C6869" s="98"/>
      <c r="E6869" s="2"/>
      <c r="F6869" s="2"/>
      <c r="G6869" s="2"/>
    </row>
    <row r="6870" spans="2:7">
      <c r="B6870" s="98"/>
      <c r="C6870" s="98"/>
      <c r="E6870" s="2"/>
      <c r="F6870" s="2"/>
      <c r="G6870" s="2"/>
    </row>
    <row r="6871" spans="2:7">
      <c r="B6871" s="98"/>
      <c r="C6871" s="98"/>
      <c r="E6871" s="2"/>
      <c r="F6871" s="2"/>
      <c r="G6871" s="2"/>
    </row>
    <row r="6872" spans="2:7">
      <c r="B6872" s="98"/>
      <c r="C6872" s="98"/>
      <c r="E6872" s="2"/>
      <c r="F6872" s="2"/>
      <c r="G6872" s="2"/>
    </row>
    <row r="6873" spans="2:7">
      <c r="B6873" s="98"/>
      <c r="C6873" s="98"/>
      <c r="E6873" s="2"/>
      <c r="F6873" s="2"/>
      <c r="G6873" s="2"/>
    </row>
    <row r="6874" spans="2:7">
      <c r="B6874" s="98"/>
      <c r="C6874" s="98"/>
      <c r="E6874" s="2"/>
      <c r="F6874" s="2"/>
      <c r="G6874" s="2"/>
    </row>
    <row r="6875" spans="2:7">
      <c r="B6875" s="98"/>
      <c r="C6875" s="98"/>
      <c r="E6875" s="2"/>
      <c r="F6875" s="2"/>
      <c r="G6875" s="2"/>
    </row>
    <row r="6876" spans="2:7">
      <c r="B6876" s="98"/>
      <c r="C6876" s="98"/>
      <c r="E6876" s="2"/>
      <c r="F6876" s="2"/>
      <c r="G6876" s="2"/>
    </row>
    <row r="6877" spans="2:7">
      <c r="B6877" s="98"/>
      <c r="C6877" s="98"/>
      <c r="E6877" s="2"/>
      <c r="F6877" s="2"/>
      <c r="G6877" s="2"/>
    </row>
    <row r="6878" spans="2:7">
      <c r="B6878" s="98"/>
      <c r="C6878" s="98"/>
      <c r="E6878" s="2"/>
      <c r="F6878" s="2"/>
      <c r="G6878" s="2"/>
    </row>
    <row r="6879" spans="2:7">
      <c r="B6879" s="98"/>
      <c r="C6879" s="98"/>
      <c r="E6879" s="2"/>
      <c r="F6879" s="2"/>
      <c r="G6879" s="2"/>
    </row>
    <row r="6880" spans="2:7">
      <c r="B6880" s="98"/>
      <c r="C6880" s="98"/>
      <c r="E6880" s="2"/>
      <c r="F6880" s="2"/>
      <c r="G6880" s="2"/>
    </row>
    <row r="6881" spans="2:7">
      <c r="B6881" s="98"/>
      <c r="C6881" s="98"/>
      <c r="E6881" s="2"/>
      <c r="F6881" s="2"/>
      <c r="G6881" s="2"/>
    </row>
    <row r="6882" spans="2:7">
      <c r="B6882" s="98"/>
      <c r="C6882" s="98"/>
      <c r="E6882" s="2"/>
      <c r="F6882" s="2"/>
      <c r="G6882" s="2"/>
    </row>
    <row r="6883" spans="2:7">
      <c r="B6883" s="98"/>
      <c r="C6883" s="98"/>
      <c r="E6883" s="2"/>
      <c r="F6883" s="2"/>
      <c r="G6883" s="2"/>
    </row>
    <row r="6884" spans="2:7">
      <c r="B6884" s="98"/>
      <c r="C6884" s="98"/>
      <c r="E6884" s="2"/>
      <c r="F6884" s="2"/>
      <c r="G6884" s="2"/>
    </row>
    <row r="6885" spans="2:7">
      <c r="B6885" s="98"/>
      <c r="C6885" s="98"/>
      <c r="E6885" s="2"/>
      <c r="F6885" s="2"/>
      <c r="G6885" s="2"/>
    </row>
    <row r="6886" spans="2:7">
      <c r="B6886" s="98"/>
      <c r="C6886" s="98"/>
      <c r="E6886" s="2"/>
      <c r="F6886" s="2"/>
      <c r="G6886" s="2"/>
    </row>
    <row r="6887" spans="2:7">
      <c r="B6887" s="98"/>
      <c r="C6887" s="98"/>
      <c r="E6887" s="2"/>
      <c r="F6887" s="2"/>
      <c r="G6887" s="2"/>
    </row>
    <row r="6888" spans="2:7">
      <c r="B6888" s="98"/>
      <c r="C6888" s="98"/>
      <c r="E6888" s="2"/>
      <c r="F6888" s="2"/>
      <c r="G6888" s="2"/>
    </row>
    <row r="6889" spans="2:7">
      <c r="B6889" s="98"/>
      <c r="C6889" s="98"/>
      <c r="E6889" s="2"/>
      <c r="F6889" s="2"/>
      <c r="G6889" s="2"/>
    </row>
    <row r="6890" spans="2:7">
      <c r="B6890" s="98"/>
      <c r="C6890" s="98"/>
      <c r="E6890" s="2"/>
      <c r="F6890" s="2"/>
      <c r="G6890" s="2"/>
    </row>
    <row r="6891" spans="2:7">
      <c r="B6891" s="98"/>
      <c r="C6891" s="98"/>
      <c r="E6891" s="2"/>
      <c r="F6891" s="2"/>
      <c r="G6891" s="2"/>
    </row>
    <row r="6892" spans="2:7">
      <c r="B6892" s="98"/>
      <c r="C6892" s="98"/>
      <c r="E6892" s="2"/>
      <c r="F6892" s="2"/>
      <c r="G6892" s="2"/>
    </row>
    <row r="6893" spans="2:7">
      <c r="B6893" s="98"/>
      <c r="C6893" s="98"/>
      <c r="E6893" s="2"/>
      <c r="F6893" s="2"/>
      <c r="G6893" s="2"/>
    </row>
    <row r="6894" spans="2:7">
      <c r="B6894" s="98"/>
      <c r="C6894" s="98"/>
      <c r="E6894" s="2"/>
      <c r="F6894" s="2"/>
      <c r="G6894" s="2"/>
    </row>
    <row r="6895" spans="2:7">
      <c r="B6895" s="98"/>
      <c r="C6895" s="98"/>
      <c r="E6895" s="2"/>
      <c r="F6895" s="2"/>
      <c r="G6895" s="2"/>
    </row>
    <row r="6896" spans="2:7">
      <c r="B6896" s="98"/>
      <c r="C6896" s="98"/>
      <c r="E6896" s="2"/>
      <c r="F6896" s="2"/>
      <c r="G6896" s="2"/>
    </row>
    <row r="6897" spans="2:7">
      <c r="B6897" s="98"/>
      <c r="C6897" s="98"/>
      <c r="E6897" s="2"/>
      <c r="F6897" s="2"/>
      <c r="G6897" s="2"/>
    </row>
    <row r="6898" spans="2:7">
      <c r="B6898" s="98"/>
      <c r="C6898" s="98"/>
      <c r="E6898" s="2"/>
      <c r="F6898" s="2"/>
      <c r="G6898" s="2"/>
    </row>
    <row r="6899" spans="2:7">
      <c r="B6899" s="98"/>
      <c r="C6899" s="98"/>
      <c r="E6899" s="2"/>
      <c r="F6899" s="2"/>
      <c r="G6899" s="2"/>
    </row>
    <row r="6900" spans="2:7">
      <c r="B6900" s="98"/>
      <c r="C6900" s="98"/>
      <c r="E6900" s="2"/>
      <c r="F6900" s="2"/>
      <c r="G6900" s="2"/>
    </row>
    <row r="6901" spans="2:7">
      <c r="B6901" s="98"/>
      <c r="C6901" s="98"/>
      <c r="E6901" s="2"/>
      <c r="F6901" s="2"/>
      <c r="G6901" s="2"/>
    </row>
    <row r="6902" spans="2:7">
      <c r="B6902" s="98"/>
      <c r="C6902" s="98"/>
      <c r="E6902" s="2"/>
      <c r="F6902" s="2"/>
      <c r="G6902" s="2"/>
    </row>
    <row r="6903" spans="2:7">
      <c r="B6903" s="98"/>
      <c r="C6903" s="98"/>
      <c r="E6903" s="2"/>
      <c r="F6903" s="2"/>
      <c r="G6903" s="2"/>
    </row>
    <row r="6904" spans="2:7">
      <c r="B6904" s="98"/>
      <c r="C6904" s="98"/>
      <c r="E6904" s="2"/>
      <c r="F6904" s="2"/>
      <c r="G6904" s="2"/>
    </row>
    <row r="6905" spans="2:7">
      <c r="B6905" s="98"/>
      <c r="C6905" s="98"/>
      <c r="E6905" s="2"/>
      <c r="F6905" s="2"/>
      <c r="G6905" s="2"/>
    </row>
    <row r="6906" spans="2:7">
      <c r="B6906" s="98"/>
      <c r="C6906" s="98"/>
      <c r="E6906" s="2"/>
      <c r="F6906" s="2"/>
      <c r="G6906" s="2"/>
    </row>
    <row r="6907" spans="2:7">
      <c r="B6907" s="98"/>
      <c r="C6907" s="98"/>
      <c r="E6907" s="2"/>
      <c r="F6907" s="2"/>
      <c r="G6907" s="2"/>
    </row>
    <row r="6908" spans="2:7">
      <c r="B6908" s="98"/>
      <c r="C6908" s="98"/>
      <c r="E6908" s="2"/>
      <c r="F6908" s="2"/>
      <c r="G6908" s="2"/>
    </row>
    <row r="6909" spans="2:7">
      <c r="B6909" s="98"/>
      <c r="C6909" s="98"/>
      <c r="E6909" s="2"/>
      <c r="F6909" s="2"/>
      <c r="G6909" s="2"/>
    </row>
    <row r="6910" spans="2:7">
      <c r="B6910" s="98"/>
      <c r="C6910" s="98"/>
      <c r="E6910" s="2"/>
      <c r="F6910" s="2"/>
      <c r="G6910" s="2"/>
    </row>
    <row r="6911" spans="2:7">
      <c r="B6911" s="98"/>
      <c r="C6911" s="98"/>
      <c r="E6911" s="2"/>
      <c r="F6911" s="2"/>
      <c r="G6911" s="2"/>
    </row>
    <row r="6912" spans="2:7">
      <c r="B6912" s="98"/>
      <c r="C6912" s="98"/>
      <c r="E6912" s="2"/>
      <c r="F6912" s="2"/>
      <c r="G6912" s="2"/>
    </row>
    <row r="6913" spans="2:7">
      <c r="B6913" s="98"/>
      <c r="C6913" s="98"/>
      <c r="E6913" s="2"/>
      <c r="F6913" s="2"/>
      <c r="G6913" s="2"/>
    </row>
    <row r="6914" spans="2:7">
      <c r="B6914" s="98"/>
      <c r="C6914" s="98"/>
      <c r="E6914" s="2"/>
      <c r="F6914" s="2"/>
      <c r="G6914" s="2"/>
    </row>
    <row r="6915" spans="2:7">
      <c r="B6915" s="98"/>
      <c r="C6915" s="98"/>
      <c r="E6915" s="2"/>
      <c r="F6915" s="2"/>
      <c r="G6915" s="2"/>
    </row>
    <row r="6916" spans="2:7">
      <c r="B6916" s="98"/>
      <c r="C6916" s="98"/>
      <c r="E6916" s="2"/>
      <c r="F6916" s="2"/>
      <c r="G6916" s="2"/>
    </row>
    <row r="6917" spans="2:7">
      <c r="B6917" s="98"/>
      <c r="C6917" s="98"/>
      <c r="E6917" s="2"/>
      <c r="F6917" s="2"/>
      <c r="G6917" s="2"/>
    </row>
    <row r="6918" spans="2:7">
      <c r="B6918" s="98"/>
      <c r="C6918" s="98"/>
      <c r="E6918" s="2"/>
      <c r="F6918" s="2"/>
      <c r="G6918" s="2"/>
    </row>
    <row r="6919" spans="2:7">
      <c r="B6919" s="98"/>
      <c r="C6919" s="98"/>
      <c r="E6919" s="2"/>
      <c r="F6919" s="2"/>
      <c r="G6919" s="2"/>
    </row>
    <row r="6920" spans="2:7">
      <c r="B6920" s="98"/>
      <c r="C6920" s="98"/>
      <c r="E6920" s="2"/>
      <c r="F6920" s="2"/>
      <c r="G6920" s="2"/>
    </row>
    <row r="6921" spans="2:7">
      <c r="B6921" s="98"/>
      <c r="C6921" s="98"/>
      <c r="E6921" s="2"/>
      <c r="F6921" s="2"/>
      <c r="G6921" s="2"/>
    </row>
    <row r="6922" spans="2:7">
      <c r="B6922" s="98"/>
      <c r="C6922" s="98"/>
      <c r="E6922" s="2"/>
      <c r="F6922" s="2"/>
      <c r="G6922" s="2"/>
    </row>
    <row r="6923" spans="2:7">
      <c r="B6923" s="98"/>
      <c r="C6923" s="98"/>
      <c r="E6923" s="2"/>
      <c r="F6923" s="2"/>
      <c r="G6923" s="2"/>
    </row>
    <row r="6924" spans="2:7">
      <c r="B6924" s="98"/>
      <c r="C6924" s="98"/>
      <c r="E6924" s="2"/>
      <c r="F6924" s="2"/>
      <c r="G6924" s="2"/>
    </row>
    <row r="6925" spans="2:7">
      <c r="B6925" s="98"/>
      <c r="C6925" s="98"/>
      <c r="E6925" s="2"/>
      <c r="F6925" s="2"/>
      <c r="G6925" s="2"/>
    </row>
    <row r="6926" spans="2:7">
      <c r="B6926" s="98"/>
      <c r="C6926" s="98"/>
      <c r="E6926" s="2"/>
      <c r="F6926" s="2"/>
      <c r="G6926" s="2"/>
    </row>
    <row r="6927" spans="2:7">
      <c r="B6927" s="98"/>
      <c r="C6927" s="98"/>
      <c r="E6927" s="2"/>
      <c r="F6927" s="2"/>
      <c r="G6927" s="2"/>
    </row>
    <row r="6928" spans="2:7">
      <c r="B6928" s="98"/>
      <c r="C6928" s="98"/>
      <c r="E6928" s="2"/>
      <c r="F6928" s="2"/>
      <c r="G6928" s="2"/>
    </row>
    <row r="6929" spans="2:7">
      <c r="B6929" s="98"/>
      <c r="C6929" s="98"/>
      <c r="E6929" s="2"/>
      <c r="F6929" s="2"/>
      <c r="G6929" s="2"/>
    </row>
    <row r="6930" spans="2:7">
      <c r="B6930" s="98"/>
      <c r="C6930" s="98"/>
      <c r="E6930" s="2"/>
      <c r="F6930" s="2"/>
      <c r="G6930" s="2"/>
    </row>
    <row r="6931" spans="2:7">
      <c r="B6931" s="98"/>
      <c r="C6931" s="98"/>
      <c r="E6931" s="2"/>
      <c r="F6931" s="2"/>
      <c r="G6931" s="2"/>
    </row>
    <row r="6932" spans="2:7">
      <c r="B6932" s="98"/>
      <c r="C6932" s="98"/>
      <c r="E6932" s="2"/>
      <c r="F6932" s="2"/>
      <c r="G6932" s="2"/>
    </row>
    <row r="6933" spans="2:7">
      <c r="B6933" s="98"/>
      <c r="C6933" s="98"/>
      <c r="E6933" s="2"/>
      <c r="F6933" s="2"/>
      <c r="G6933" s="2"/>
    </row>
    <row r="6934" spans="2:7">
      <c r="B6934" s="98"/>
      <c r="C6934" s="98"/>
      <c r="E6934" s="2"/>
      <c r="F6934" s="2"/>
      <c r="G6934" s="2"/>
    </row>
    <row r="6935" spans="2:7">
      <c r="B6935" s="98"/>
      <c r="C6935" s="98"/>
      <c r="E6935" s="2"/>
      <c r="F6935" s="2"/>
      <c r="G6935" s="2"/>
    </row>
    <row r="6936" spans="2:7">
      <c r="B6936" s="98"/>
      <c r="C6936" s="98"/>
      <c r="E6936" s="2"/>
      <c r="F6936" s="2"/>
      <c r="G6936" s="2"/>
    </row>
    <row r="6937" spans="2:7">
      <c r="B6937" s="98"/>
      <c r="C6937" s="98"/>
      <c r="E6937" s="2"/>
      <c r="F6937" s="2"/>
      <c r="G6937" s="2"/>
    </row>
    <row r="6938" spans="2:7">
      <c r="B6938" s="98"/>
      <c r="C6938" s="98"/>
      <c r="E6938" s="2"/>
      <c r="F6938" s="2"/>
      <c r="G6938" s="2"/>
    </row>
    <row r="6939" spans="2:7">
      <c r="B6939" s="98"/>
      <c r="C6939" s="98"/>
      <c r="E6939" s="2"/>
      <c r="F6939" s="2"/>
      <c r="G6939" s="2"/>
    </row>
    <row r="6940" spans="2:7">
      <c r="B6940" s="98"/>
      <c r="C6940" s="98"/>
      <c r="E6940" s="2"/>
      <c r="F6940" s="2"/>
      <c r="G6940" s="2"/>
    </row>
    <row r="6941" spans="2:7">
      <c r="B6941" s="98"/>
      <c r="C6941" s="98"/>
      <c r="E6941" s="2"/>
      <c r="F6941" s="2"/>
      <c r="G6941" s="2"/>
    </row>
    <row r="6942" spans="2:7">
      <c r="B6942" s="98"/>
      <c r="C6942" s="98"/>
      <c r="E6942" s="2"/>
      <c r="F6942" s="2"/>
      <c r="G6942" s="2"/>
    </row>
    <row r="6943" spans="2:7">
      <c r="B6943" s="98"/>
      <c r="C6943" s="98"/>
      <c r="E6943" s="2"/>
      <c r="F6943" s="2"/>
      <c r="G6943" s="2"/>
    </row>
    <row r="6944" spans="2:7">
      <c r="B6944" s="98"/>
      <c r="C6944" s="98"/>
      <c r="E6944" s="2"/>
      <c r="F6944" s="2"/>
      <c r="G6944" s="2"/>
    </row>
    <row r="6945" spans="2:7">
      <c r="B6945" s="98"/>
      <c r="C6945" s="98"/>
      <c r="E6945" s="2"/>
      <c r="F6945" s="2"/>
      <c r="G6945" s="2"/>
    </row>
    <row r="6946" spans="2:7">
      <c r="B6946" s="98"/>
      <c r="C6946" s="98"/>
      <c r="E6946" s="2"/>
      <c r="F6946" s="2"/>
      <c r="G6946" s="2"/>
    </row>
    <row r="6947" spans="2:7">
      <c r="B6947" s="98"/>
      <c r="C6947" s="98"/>
      <c r="E6947" s="2"/>
      <c r="F6947" s="2"/>
      <c r="G6947" s="2"/>
    </row>
    <row r="6948" spans="2:7">
      <c r="B6948" s="98"/>
      <c r="C6948" s="98"/>
      <c r="E6948" s="2"/>
      <c r="F6948" s="2"/>
      <c r="G6948" s="2"/>
    </row>
    <row r="6949" spans="2:7">
      <c r="B6949" s="98"/>
      <c r="C6949" s="98"/>
      <c r="E6949" s="2"/>
      <c r="F6949" s="2"/>
      <c r="G6949" s="2"/>
    </row>
    <row r="6950" spans="2:7">
      <c r="B6950" s="98"/>
      <c r="C6950" s="98"/>
      <c r="E6950" s="2"/>
      <c r="F6950" s="2"/>
      <c r="G6950" s="2"/>
    </row>
    <row r="6951" spans="2:7">
      <c r="B6951" s="98"/>
      <c r="C6951" s="98"/>
      <c r="E6951" s="2"/>
      <c r="F6951" s="2"/>
      <c r="G6951" s="2"/>
    </row>
    <row r="6952" spans="2:7">
      <c r="B6952" s="98"/>
      <c r="C6952" s="98"/>
      <c r="E6952" s="2"/>
      <c r="F6952" s="2"/>
      <c r="G6952" s="2"/>
    </row>
    <row r="6953" spans="2:7">
      <c r="B6953" s="98"/>
      <c r="C6953" s="98"/>
      <c r="E6953" s="2"/>
      <c r="F6953" s="2"/>
      <c r="G6953" s="2"/>
    </row>
    <row r="6954" spans="2:7">
      <c r="B6954" s="98"/>
      <c r="C6954" s="98"/>
      <c r="E6954" s="2"/>
      <c r="F6954" s="2"/>
      <c r="G6954" s="2"/>
    </row>
    <row r="6955" spans="2:7">
      <c r="B6955" s="98"/>
      <c r="C6955" s="98"/>
      <c r="E6955" s="2"/>
      <c r="F6955" s="2"/>
      <c r="G6955" s="2"/>
    </row>
    <row r="6956" spans="2:7">
      <c r="B6956" s="98"/>
      <c r="C6956" s="98"/>
      <c r="E6956" s="2"/>
      <c r="F6956" s="2"/>
      <c r="G6956" s="2"/>
    </row>
    <row r="6957" spans="2:7">
      <c r="B6957" s="98"/>
      <c r="C6957" s="98"/>
      <c r="E6957" s="2"/>
      <c r="F6957" s="2"/>
      <c r="G6957" s="2"/>
    </row>
    <row r="6958" spans="2:7">
      <c r="B6958" s="98"/>
      <c r="C6958" s="98"/>
      <c r="E6958" s="2"/>
      <c r="F6958" s="2"/>
      <c r="G6958" s="2"/>
    </row>
    <row r="6959" spans="2:7">
      <c r="B6959" s="98"/>
      <c r="C6959" s="98"/>
      <c r="E6959" s="2"/>
      <c r="F6959" s="2"/>
      <c r="G6959" s="2"/>
    </row>
    <row r="6960" spans="2:7">
      <c r="B6960" s="98"/>
      <c r="C6960" s="98"/>
      <c r="E6960" s="2"/>
      <c r="F6960" s="2"/>
      <c r="G6960" s="2"/>
    </row>
    <row r="6961" spans="2:7">
      <c r="B6961" s="98"/>
      <c r="C6961" s="98"/>
      <c r="E6961" s="2"/>
      <c r="F6961" s="2"/>
      <c r="G6961" s="2"/>
    </row>
    <row r="6962" spans="2:7">
      <c r="B6962" s="98"/>
      <c r="C6962" s="98"/>
      <c r="E6962" s="2"/>
      <c r="F6962" s="2"/>
      <c r="G6962" s="2"/>
    </row>
    <row r="6963" spans="2:7">
      <c r="B6963" s="98"/>
      <c r="C6963" s="98"/>
      <c r="E6963" s="2"/>
      <c r="F6963" s="2"/>
      <c r="G6963" s="2"/>
    </row>
    <row r="6964" spans="2:7">
      <c r="B6964" s="98"/>
      <c r="C6964" s="98"/>
      <c r="E6964" s="2"/>
      <c r="F6964" s="2"/>
      <c r="G6964" s="2"/>
    </row>
    <row r="6965" spans="2:7">
      <c r="B6965" s="98"/>
      <c r="C6965" s="98"/>
      <c r="E6965" s="2"/>
      <c r="F6965" s="2"/>
      <c r="G6965" s="2"/>
    </row>
    <row r="6966" spans="2:7">
      <c r="B6966" s="98"/>
      <c r="C6966" s="98"/>
      <c r="E6966" s="2"/>
      <c r="F6966" s="2"/>
      <c r="G6966" s="2"/>
    </row>
    <row r="6967" spans="2:7">
      <c r="B6967" s="98"/>
      <c r="C6967" s="98"/>
      <c r="E6967" s="2"/>
      <c r="F6967" s="2"/>
      <c r="G6967" s="2"/>
    </row>
    <row r="6968" spans="2:7">
      <c r="B6968" s="98"/>
      <c r="C6968" s="98"/>
      <c r="E6968" s="2"/>
      <c r="F6968" s="2"/>
      <c r="G6968" s="2"/>
    </row>
    <row r="6969" spans="2:7">
      <c r="B6969" s="98"/>
      <c r="C6969" s="98"/>
      <c r="E6969" s="2"/>
      <c r="F6969" s="2"/>
      <c r="G6969" s="2"/>
    </row>
    <row r="6970" spans="2:7">
      <c r="B6970" s="98"/>
      <c r="C6970" s="98"/>
      <c r="E6970" s="2"/>
      <c r="F6970" s="2"/>
      <c r="G6970" s="2"/>
    </row>
    <row r="6971" spans="2:7">
      <c r="B6971" s="98"/>
      <c r="C6971" s="98"/>
      <c r="E6971" s="2"/>
      <c r="F6971" s="2"/>
      <c r="G6971" s="2"/>
    </row>
    <row r="6972" spans="2:7">
      <c r="B6972" s="98"/>
      <c r="C6972" s="98"/>
      <c r="E6972" s="2"/>
      <c r="F6972" s="2"/>
      <c r="G6972" s="2"/>
    </row>
    <row r="6973" spans="2:7">
      <c r="B6973" s="98"/>
      <c r="C6973" s="98"/>
      <c r="E6973" s="2"/>
      <c r="F6973" s="2"/>
      <c r="G6973" s="2"/>
    </row>
    <row r="6974" spans="2:7">
      <c r="B6974" s="98"/>
      <c r="C6974" s="98"/>
      <c r="E6974" s="2"/>
      <c r="F6974" s="2"/>
      <c r="G6974" s="2"/>
    </row>
    <row r="6975" spans="2:7">
      <c r="B6975" s="98"/>
      <c r="C6975" s="98"/>
      <c r="E6975" s="2"/>
      <c r="F6975" s="2"/>
      <c r="G6975" s="2"/>
    </row>
    <row r="6976" spans="2:7">
      <c r="B6976" s="98"/>
      <c r="C6976" s="98"/>
      <c r="E6976" s="2"/>
      <c r="F6976" s="2"/>
      <c r="G6976" s="2"/>
    </row>
    <row r="6977" spans="2:7">
      <c r="B6977" s="98"/>
      <c r="C6977" s="98"/>
      <c r="E6977" s="2"/>
      <c r="F6977" s="2"/>
      <c r="G6977" s="2"/>
    </row>
    <row r="6978" spans="2:7">
      <c r="B6978" s="98"/>
      <c r="C6978" s="98"/>
      <c r="E6978" s="2"/>
      <c r="F6978" s="2"/>
      <c r="G6978" s="2"/>
    </row>
    <row r="6979" spans="2:7">
      <c r="B6979" s="98"/>
      <c r="C6979" s="98"/>
      <c r="E6979" s="2"/>
      <c r="F6979" s="2"/>
      <c r="G6979" s="2"/>
    </row>
    <row r="6980" spans="2:7">
      <c r="B6980" s="98"/>
      <c r="C6980" s="98"/>
      <c r="E6980" s="2"/>
      <c r="F6980" s="2"/>
      <c r="G6980" s="2"/>
    </row>
    <row r="6981" spans="2:7">
      <c r="B6981" s="98"/>
      <c r="C6981" s="98"/>
      <c r="E6981" s="2"/>
      <c r="F6981" s="2"/>
      <c r="G6981" s="2"/>
    </row>
    <row r="6982" spans="2:7">
      <c r="B6982" s="98"/>
      <c r="C6982" s="98"/>
      <c r="E6982" s="2"/>
      <c r="F6982" s="2"/>
      <c r="G6982" s="2"/>
    </row>
    <row r="6983" spans="2:7">
      <c r="B6983" s="98"/>
      <c r="C6983" s="98"/>
      <c r="E6983" s="2"/>
      <c r="F6983" s="2"/>
      <c r="G6983" s="2"/>
    </row>
    <row r="6984" spans="2:7">
      <c r="B6984" s="98"/>
      <c r="C6984" s="98"/>
      <c r="E6984" s="2"/>
      <c r="F6984" s="2"/>
      <c r="G6984" s="2"/>
    </row>
    <row r="6985" spans="2:7">
      <c r="B6985" s="98"/>
      <c r="C6985" s="98"/>
      <c r="E6985" s="2"/>
      <c r="F6985" s="2"/>
      <c r="G6985" s="2"/>
    </row>
    <row r="6986" spans="2:7">
      <c r="B6986" s="98"/>
      <c r="C6986" s="98"/>
      <c r="E6986" s="2"/>
      <c r="F6986" s="2"/>
      <c r="G6986" s="2"/>
    </row>
    <row r="6987" spans="2:7">
      <c r="B6987" s="98"/>
      <c r="C6987" s="98"/>
      <c r="E6987" s="2"/>
      <c r="F6987" s="2"/>
      <c r="G6987" s="2"/>
    </row>
    <row r="6988" spans="2:7">
      <c r="B6988" s="98"/>
      <c r="C6988" s="98"/>
      <c r="E6988" s="2"/>
      <c r="F6988" s="2"/>
      <c r="G6988" s="2"/>
    </row>
    <row r="6989" spans="2:7">
      <c r="B6989" s="98"/>
      <c r="C6989" s="98"/>
      <c r="E6989" s="2"/>
      <c r="F6989" s="2"/>
      <c r="G6989" s="2"/>
    </row>
    <row r="6990" spans="2:7">
      <c r="B6990" s="98"/>
      <c r="C6990" s="98"/>
      <c r="E6990" s="2"/>
      <c r="F6990" s="2"/>
      <c r="G6990" s="2"/>
    </row>
    <row r="6991" spans="2:7">
      <c r="B6991" s="98"/>
      <c r="C6991" s="98"/>
      <c r="E6991" s="2"/>
      <c r="F6991" s="2"/>
      <c r="G6991" s="2"/>
    </row>
    <row r="6992" spans="2:7">
      <c r="B6992" s="98"/>
      <c r="C6992" s="98"/>
      <c r="E6992" s="2"/>
      <c r="F6992" s="2"/>
      <c r="G6992" s="2"/>
    </row>
    <row r="6993" spans="2:7">
      <c r="B6993" s="98"/>
      <c r="C6993" s="98"/>
      <c r="E6993" s="2"/>
      <c r="F6993" s="2"/>
      <c r="G6993" s="2"/>
    </row>
    <row r="6994" spans="2:7">
      <c r="B6994" s="98"/>
      <c r="C6994" s="98"/>
      <c r="E6994" s="2"/>
      <c r="F6994" s="2"/>
      <c r="G6994" s="2"/>
    </row>
    <row r="6995" spans="2:7">
      <c r="B6995" s="98"/>
      <c r="C6995" s="98"/>
      <c r="E6995" s="2"/>
      <c r="F6995" s="2"/>
      <c r="G6995" s="2"/>
    </row>
    <row r="6996" spans="2:7">
      <c r="B6996" s="98"/>
      <c r="C6996" s="98"/>
      <c r="E6996" s="2"/>
      <c r="F6996" s="2"/>
      <c r="G6996" s="2"/>
    </row>
    <row r="6997" spans="2:7">
      <c r="B6997" s="98"/>
      <c r="C6997" s="98"/>
      <c r="E6997" s="2"/>
      <c r="F6997" s="2"/>
      <c r="G6997" s="2"/>
    </row>
    <row r="6998" spans="2:7">
      <c r="B6998" s="98"/>
      <c r="C6998" s="98"/>
      <c r="E6998" s="2"/>
      <c r="F6998" s="2"/>
      <c r="G6998" s="2"/>
    </row>
    <row r="6999" spans="2:7">
      <c r="B6999" s="98"/>
      <c r="C6999" s="98"/>
      <c r="E6999" s="2"/>
      <c r="F6999" s="2"/>
      <c r="G6999" s="2"/>
    </row>
    <row r="7000" spans="2:7">
      <c r="B7000" s="98"/>
      <c r="C7000" s="98"/>
      <c r="E7000" s="2"/>
      <c r="F7000" s="2"/>
      <c r="G7000" s="2"/>
    </row>
    <row r="7001" spans="2:7">
      <c r="B7001" s="98"/>
      <c r="C7001" s="98"/>
      <c r="E7001" s="2"/>
      <c r="F7001" s="2"/>
      <c r="G7001" s="2"/>
    </row>
    <row r="7002" spans="2:7">
      <c r="B7002" s="98"/>
      <c r="C7002" s="98"/>
      <c r="E7002" s="2"/>
      <c r="F7002" s="2"/>
      <c r="G7002" s="2"/>
    </row>
    <row r="7003" spans="2:7">
      <c r="B7003" s="98"/>
      <c r="C7003" s="98"/>
      <c r="E7003" s="2"/>
      <c r="F7003" s="2"/>
      <c r="G7003" s="2"/>
    </row>
    <row r="7004" spans="2:7">
      <c r="B7004" s="98"/>
      <c r="C7004" s="98"/>
      <c r="E7004" s="2"/>
      <c r="F7004" s="2"/>
      <c r="G7004" s="2"/>
    </row>
    <row r="7005" spans="2:7">
      <c r="B7005" s="98"/>
      <c r="C7005" s="98"/>
      <c r="E7005" s="2"/>
      <c r="F7005" s="2"/>
      <c r="G7005" s="2"/>
    </row>
    <row r="7006" spans="2:7">
      <c r="B7006" s="98"/>
      <c r="C7006" s="98"/>
      <c r="E7006" s="2"/>
      <c r="F7006" s="2"/>
      <c r="G7006" s="2"/>
    </row>
    <row r="7007" spans="2:7">
      <c r="B7007" s="98"/>
      <c r="C7007" s="98"/>
      <c r="E7007" s="2"/>
      <c r="F7007" s="2"/>
      <c r="G7007" s="2"/>
    </row>
    <row r="7008" spans="2:7">
      <c r="B7008" s="98"/>
      <c r="C7008" s="98"/>
      <c r="E7008" s="2"/>
      <c r="F7008" s="2"/>
      <c r="G7008" s="2"/>
    </row>
    <row r="7009" spans="2:7">
      <c r="B7009" s="98"/>
      <c r="C7009" s="98"/>
      <c r="E7009" s="2"/>
      <c r="F7009" s="2"/>
      <c r="G7009" s="2"/>
    </row>
    <row r="7010" spans="2:7">
      <c r="B7010" s="98"/>
      <c r="C7010" s="98"/>
      <c r="E7010" s="2"/>
      <c r="F7010" s="2"/>
      <c r="G7010" s="2"/>
    </row>
    <row r="7011" spans="2:7">
      <c r="B7011" s="98"/>
      <c r="C7011" s="98"/>
      <c r="E7011" s="2"/>
      <c r="F7011" s="2"/>
      <c r="G7011" s="2"/>
    </row>
    <row r="7012" spans="2:7">
      <c r="B7012" s="98"/>
      <c r="C7012" s="98"/>
      <c r="E7012" s="2"/>
      <c r="F7012" s="2"/>
      <c r="G7012" s="2"/>
    </row>
    <row r="7013" spans="2:7">
      <c r="B7013" s="98"/>
      <c r="C7013" s="98"/>
      <c r="E7013" s="2"/>
      <c r="F7013" s="2"/>
      <c r="G7013" s="2"/>
    </row>
    <row r="7014" spans="2:7">
      <c r="B7014" s="98"/>
      <c r="C7014" s="98"/>
      <c r="E7014" s="2"/>
      <c r="F7014" s="2"/>
      <c r="G7014" s="2"/>
    </row>
    <row r="7015" spans="2:7">
      <c r="B7015" s="98"/>
      <c r="C7015" s="98"/>
      <c r="E7015" s="2"/>
      <c r="F7015" s="2"/>
      <c r="G7015" s="2"/>
    </row>
    <row r="7016" spans="2:7">
      <c r="B7016" s="98"/>
      <c r="C7016" s="98"/>
      <c r="E7016" s="2"/>
      <c r="F7016" s="2"/>
      <c r="G7016" s="2"/>
    </row>
    <row r="7017" spans="2:7">
      <c r="B7017" s="98"/>
      <c r="C7017" s="98"/>
      <c r="E7017" s="2"/>
      <c r="F7017" s="2"/>
      <c r="G7017" s="2"/>
    </row>
    <row r="7018" spans="2:7">
      <c r="B7018" s="98"/>
      <c r="C7018" s="98"/>
      <c r="E7018" s="2"/>
      <c r="F7018" s="2"/>
      <c r="G7018" s="2"/>
    </row>
    <row r="7019" spans="2:7">
      <c r="B7019" s="98"/>
      <c r="C7019" s="98"/>
      <c r="E7019" s="2"/>
      <c r="F7019" s="2"/>
      <c r="G7019" s="2"/>
    </row>
    <row r="7020" spans="2:7">
      <c r="B7020" s="98"/>
      <c r="C7020" s="98"/>
      <c r="E7020" s="2"/>
      <c r="F7020" s="2"/>
      <c r="G7020" s="2"/>
    </row>
    <row r="7021" spans="2:7">
      <c r="B7021" s="98"/>
      <c r="C7021" s="98"/>
      <c r="E7021" s="2"/>
      <c r="F7021" s="2"/>
      <c r="G7021" s="2"/>
    </row>
    <row r="7022" spans="2:7">
      <c r="B7022" s="98"/>
      <c r="C7022" s="98"/>
      <c r="E7022" s="2"/>
      <c r="F7022" s="2"/>
      <c r="G7022" s="2"/>
    </row>
    <row r="7023" spans="2:7">
      <c r="B7023" s="98"/>
      <c r="C7023" s="98"/>
      <c r="E7023" s="2"/>
      <c r="F7023" s="2"/>
      <c r="G7023" s="2"/>
    </row>
    <row r="7024" spans="2:7">
      <c r="B7024" s="98"/>
      <c r="C7024" s="98"/>
      <c r="E7024" s="2"/>
      <c r="F7024" s="2"/>
      <c r="G7024" s="2"/>
    </row>
    <row r="7025" spans="2:7">
      <c r="B7025" s="98"/>
      <c r="C7025" s="98"/>
      <c r="E7025" s="2"/>
      <c r="F7025" s="2"/>
      <c r="G7025" s="2"/>
    </row>
    <row r="7026" spans="2:7">
      <c r="B7026" s="98"/>
      <c r="C7026" s="98"/>
      <c r="E7026" s="2"/>
      <c r="F7026" s="2"/>
      <c r="G7026" s="2"/>
    </row>
    <row r="7027" spans="2:7">
      <c r="B7027" s="98"/>
      <c r="C7027" s="98"/>
      <c r="E7027" s="2"/>
      <c r="F7027" s="2"/>
      <c r="G7027" s="2"/>
    </row>
    <row r="7028" spans="2:7">
      <c r="B7028" s="98"/>
      <c r="C7028" s="98"/>
      <c r="E7028" s="2"/>
      <c r="F7028" s="2"/>
      <c r="G7028" s="2"/>
    </row>
    <row r="7029" spans="2:7">
      <c r="B7029" s="98"/>
      <c r="C7029" s="98"/>
      <c r="E7029" s="2"/>
      <c r="F7029" s="2"/>
      <c r="G7029" s="2"/>
    </row>
    <row r="7030" spans="2:7">
      <c r="B7030" s="98"/>
      <c r="C7030" s="98"/>
      <c r="E7030" s="2"/>
      <c r="F7030" s="2"/>
      <c r="G7030" s="2"/>
    </row>
    <row r="7031" spans="2:7">
      <c r="B7031" s="98"/>
      <c r="C7031" s="98"/>
      <c r="E7031" s="2"/>
      <c r="F7031" s="2"/>
      <c r="G7031" s="2"/>
    </row>
    <row r="7032" spans="2:7">
      <c r="B7032" s="98"/>
      <c r="C7032" s="98"/>
      <c r="E7032" s="2"/>
      <c r="F7032" s="2"/>
      <c r="G7032" s="2"/>
    </row>
    <row r="7033" spans="2:7">
      <c r="B7033" s="98"/>
      <c r="C7033" s="98"/>
      <c r="E7033" s="2"/>
      <c r="F7033" s="2"/>
      <c r="G7033" s="2"/>
    </row>
    <row r="7034" spans="2:7">
      <c r="B7034" s="98"/>
      <c r="C7034" s="98"/>
      <c r="E7034" s="2"/>
      <c r="F7034" s="2"/>
      <c r="G7034" s="2"/>
    </row>
    <row r="7035" spans="2:7">
      <c r="B7035" s="98"/>
      <c r="C7035" s="98"/>
      <c r="E7035" s="2"/>
      <c r="F7035" s="2"/>
      <c r="G7035" s="2"/>
    </row>
    <row r="7036" spans="2:7">
      <c r="B7036" s="98"/>
      <c r="C7036" s="98"/>
      <c r="E7036" s="2"/>
      <c r="F7036" s="2"/>
      <c r="G7036" s="2"/>
    </row>
    <row r="7037" spans="2:7">
      <c r="B7037" s="98"/>
      <c r="C7037" s="98"/>
      <c r="E7037" s="2"/>
      <c r="F7037" s="2"/>
      <c r="G7037" s="2"/>
    </row>
    <row r="7038" spans="2:7">
      <c r="B7038" s="98"/>
      <c r="C7038" s="98"/>
      <c r="E7038" s="2"/>
      <c r="F7038" s="2"/>
      <c r="G7038" s="2"/>
    </row>
    <row r="7039" spans="2:7">
      <c r="B7039" s="98"/>
      <c r="C7039" s="98"/>
      <c r="E7039" s="2"/>
      <c r="F7039" s="2"/>
      <c r="G7039" s="2"/>
    </row>
    <row r="7040" spans="2:7">
      <c r="B7040" s="98"/>
      <c r="C7040" s="98"/>
      <c r="E7040" s="2"/>
      <c r="F7040" s="2"/>
      <c r="G7040" s="2"/>
    </row>
    <row r="7041" spans="2:7">
      <c r="B7041" s="98"/>
      <c r="C7041" s="98"/>
      <c r="E7041" s="2"/>
      <c r="F7041" s="2"/>
      <c r="G7041" s="2"/>
    </row>
    <row r="7042" spans="2:7">
      <c r="B7042" s="98"/>
      <c r="C7042" s="98"/>
      <c r="E7042" s="2"/>
      <c r="F7042" s="2"/>
      <c r="G7042" s="2"/>
    </row>
    <row r="7043" spans="2:7">
      <c r="B7043" s="98"/>
      <c r="C7043" s="98"/>
      <c r="E7043" s="2"/>
      <c r="F7043" s="2"/>
      <c r="G7043" s="2"/>
    </row>
    <row r="7044" spans="2:7">
      <c r="B7044" s="98"/>
      <c r="C7044" s="98"/>
      <c r="E7044" s="2"/>
      <c r="F7044" s="2"/>
      <c r="G7044" s="2"/>
    </row>
    <row r="7045" spans="2:7">
      <c r="B7045" s="98"/>
      <c r="C7045" s="98"/>
      <c r="E7045" s="2"/>
      <c r="F7045" s="2"/>
      <c r="G7045" s="2"/>
    </row>
    <row r="7046" spans="2:7">
      <c r="B7046" s="98"/>
      <c r="C7046" s="98"/>
      <c r="E7046" s="2"/>
      <c r="F7046" s="2"/>
      <c r="G7046" s="2"/>
    </row>
    <row r="7047" spans="2:7">
      <c r="B7047" s="98"/>
      <c r="C7047" s="98"/>
      <c r="E7047" s="2"/>
      <c r="F7047" s="2"/>
      <c r="G7047" s="2"/>
    </row>
    <row r="7048" spans="2:7">
      <c r="B7048" s="98"/>
      <c r="C7048" s="98"/>
      <c r="E7048" s="2"/>
      <c r="F7048" s="2"/>
      <c r="G7048" s="2"/>
    </row>
    <row r="7049" spans="2:7">
      <c r="B7049" s="98"/>
      <c r="C7049" s="98"/>
      <c r="E7049" s="2"/>
      <c r="F7049" s="2"/>
      <c r="G7049" s="2"/>
    </row>
    <row r="7050" spans="2:7">
      <c r="B7050" s="98"/>
      <c r="C7050" s="98"/>
      <c r="E7050" s="2"/>
      <c r="F7050" s="2"/>
      <c r="G7050" s="2"/>
    </row>
    <row r="7051" spans="2:7">
      <c r="B7051" s="98"/>
      <c r="C7051" s="98"/>
      <c r="E7051" s="2"/>
      <c r="F7051" s="2"/>
      <c r="G7051" s="2"/>
    </row>
    <row r="7052" spans="2:7">
      <c r="B7052" s="98"/>
      <c r="C7052" s="98"/>
      <c r="E7052" s="2"/>
      <c r="F7052" s="2"/>
      <c r="G7052" s="2"/>
    </row>
    <row r="7053" spans="2:7">
      <c r="B7053" s="98"/>
      <c r="C7053" s="98"/>
      <c r="E7053" s="2"/>
      <c r="F7053" s="2"/>
      <c r="G7053" s="2"/>
    </row>
    <row r="7054" spans="2:7">
      <c r="B7054" s="98"/>
      <c r="C7054" s="98"/>
      <c r="E7054" s="2"/>
      <c r="F7054" s="2"/>
      <c r="G7054" s="2"/>
    </row>
    <row r="7055" spans="2:7">
      <c r="B7055" s="98"/>
      <c r="C7055" s="98"/>
      <c r="E7055" s="2"/>
      <c r="F7055" s="2"/>
      <c r="G7055" s="2"/>
    </row>
    <row r="7056" spans="2:7">
      <c r="B7056" s="98"/>
      <c r="C7056" s="98"/>
      <c r="E7056" s="2"/>
      <c r="F7056" s="2"/>
      <c r="G7056" s="2"/>
    </row>
    <row r="7057" spans="2:7">
      <c r="B7057" s="98"/>
      <c r="C7057" s="98"/>
      <c r="E7057" s="2"/>
      <c r="F7057" s="2"/>
      <c r="G7057" s="2"/>
    </row>
    <row r="7058" spans="2:7">
      <c r="B7058" s="98"/>
      <c r="C7058" s="98"/>
      <c r="E7058" s="2"/>
      <c r="F7058" s="2"/>
      <c r="G7058" s="2"/>
    </row>
    <row r="7059" spans="2:7">
      <c r="B7059" s="98"/>
      <c r="C7059" s="98"/>
      <c r="E7059" s="2"/>
      <c r="F7059" s="2"/>
      <c r="G7059" s="2"/>
    </row>
    <row r="7060" spans="2:7">
      <c r="B7060" s="98"/>
      <c r="C7060" s="98"/>
      <c r="E7060" s="2"/>
      <c r="F7060" s="2"/>
      <c r="G7060" s="2"/>
    </row>
    <row r="7061" spans="2:7">
      <c r="B7061" s="98"/>
      <c r="C7061" s="98"/>
      <c r="E7061" s="2"/>
      <c r="F7061" s="2"/>
      <c r="G7061" s="2"/>
    </row>
    <row r="7062" spans="2:7">
      <c r="B7062" s="98"/>
      <c r="C7062" s="98"/>
      <c r="E7062" s="2"/>
      <c r="F7062" s="2"/>
      <c r="G7062" s="2"/>
    </row>
    <row r="7063" spans="2:7">
      <c r="B7063" s="98"/>
      <c r="C7063" s="98"/>
      <c r="E7063" s="2"/>
      <c r="F7063" s="2"/>
      <c r="G7063" s="2"/>
    </row>
    <row r="7064" spans="2:7">
      <c r="B7064" s="98"/>
      <c r="C7064" s="98"/>
      <c r="E7064" s="2"/>
      <c r="F7064" s="2"/>
      <c r="G7064" s="2"/>
    </row>
    <row r="7065" spans="2:7">
      <c r="B7065" s="98"/>
      <c r="C7065" s="98"/>
      <c r="E7065" s="2"/>
      <c r="F7065" s="2"/>
      <c r="G7065" s="2"/>
    </row>
    <row r="7066" spans="2:7">
      <c r="B7066" s="98"/>
      <c r="C7066" s="98"/>
      <c r="E7066" s="2"/>
      <c r="F7066" s="2"/>
      <c r="G7066" s="2"/>
    </row>
    <row r="7067" spans="2:7">
      <c r="B7067" s="98"/>
      <c r="C7067" s="98"/>
      <c r="E7067" s="2"/>
      <c r="F7067" s="2"/>
      <c r="G7067" s="2"/>
    </row>
    <row r="7068" spans="2:7">
      <c r="B7068" s="98"/>
      <c r="C7068" s="98"/>
      <c r="E7068" s="2"/>
      <c r="F7068" s="2"/>
      <c r="G7068" s="2"/>
    </row>
    <row r="7069" spans="2:7">
      <c r="B7069" s="98"/>
      <c r="C7069" s="98"/>
      <c r="E7069" s="2"/>
      <c r="F7069" s="2"/>
      <c r="G7069" s="2"/>
    </row>
    <row r="7070" spans="2:7">
      <c r="B7070" s="98"/>
      <c r="C7070" s="98"/>
      <c r="E7070" s="2"/>
      <c r="F7070" s="2"/>
      <c r="G7070" s="2"/>
    </row>
    <row r="7071" spans="2:7">
      <c r="B7071" s="98"/>
      <c r="C7071" s="98"/>
      <c r="E7071" s="2"/>
      <c r="F7071" s="2"/>
      <c r="G7071" s="2"/>
    </row>
    <row r="7072" spans="2:7">
      <c r="B7072" s="98"/>
      <c r="C7072" s="98"/>
      <c r="E7072" s="2"/>
      <c r="F7072" s="2"/>
      <c r="G7072" s="2"/>
    </row>
    <row r="7073" spans="2:7">
      <c r="B7073" s="98"/>
      <c r="C7073" s="98"/>
      <c r="E7073" s="2"/>
      <c r="F7073" s="2"/>
      <c r="G7073" s="2"/>
    </row>
    <row r="7074" spans="2:7">
      <c r="B7074" s="98"/>
      <c r="C7074" s="98"/>
      <c r="E7074" s="2"/>
      <c r="F7074" s="2"/>
      <c r="G7074" s="2"/>
    </row>
    <row r="7075" spans="2:7">
      <c r="B7075" s="98"/>
      <c r="C7075" s="98"/>
      <c r="E7075" s="2"/>
      <c r="F7075" s="2"/>
      <c r="G7075" s="2"/>
    </row>
    <row r="7076" spans="2:7">
      <c r="B7076" s="98"/>
      <c r="C7076" s="98"/>
      <c r="E7076" s="2"/>
      <c r="F7076" s="2"/>
      <c r="G7076" s="2"/>
    </row>
    <row r="7077" spans="2:7">
      <c r="B7077" s="98"/>
      <c r="C7077" s="98"/>
      <c r="E7077" s="2"/>
      <c r="F7077" s="2"/>
      <c r="G7077" s="2"/>
    </row>
    <row r="7078" spans="2:7">
      <c r="B7078" s="98"/>
      <c r="C7078" s="98"/>
      <c r="E7078" s="2"/>
      <c r="F7078" s="2"/>
      <c r="G7078" s="2"/>
    </row>
    <row r="7079" spans="2:7">
      <c r="B7079" s="98"/>
      <c r="C7079" s="98"/>
      <c r="E7079" s="2"/>
      <c r="F7079" s="2"/>
      <c r="G7079" s="2"/>
    </row>
    <row r="7080" spans="2:7">
      <c r="B7080" s="98"/>
      <c r="C7080" s="98"/>
      <c r="E7080" s="2"/>
      <c r="F7080" s="2"/>
      <c r="G7080" s="2"/>
    </row>
    <row r="7081" spans="2:7">
      <c r="B7081" s="98"/>
      <c r="C7081" s="98"/>
      <c r="E7081" s="2"/>
      <c r="F7081" s="2"/>
      <c r="G7081" s="2"/>
    </row>
    <row r="7082" spans="2:7">
      <c r="B7082" s="98"/>
      <c r="C7082" s="98"/>
      <c r="E7082" s="2"/>
      <c r="F7082" s="2"/>
      <c r="G7082" s="2"/>
    </row>
    <row r="7083" spans="2:7">
      <c r="B7083" s="98"/>
      <c r="C7083" s="98"/>
      <c r="E7083" s="2"/>
      <c r="F7083" s="2"/>
      <c r="G7083" s="2"/>
    </row>
    <row r="7084" spans="2:7">
      <c r="B7084" s="98"/>
      <c r="C7084" s="98"/>
      <c r="E7084" s="2"/>
      <c r="F7084" s="2"/>
      <c r="G7084" s="2"/>
    </row>
    <row r="7085" spans="2:7">
      <c r="B7085" s="98"/>
      <c r="C7085" s="98"/>
      <c r="E7085" s="2"/>
      <c r="F7085" s="2"/>
      <c r="G7085" s="2"/>
    </row>
    <row r="7086" spans="2:7">
      <c r="B7086" s="98"/>
      <c r="C7086" s="98"/>
      <c r="E7086" s="2"/>
      <c r="F7086" s="2"/>
      <c r="G7086" s="2"/>
    </row>
    <row r="7087" spans="2:7">
      <c r="B7087" s="98"/>
      <c r="C7087" s="98"/>
      <c r="E7087" s="2"/>
      <c r="F7087" s="2"/>
      <c r="G7087" s="2"/>
    </row>
    <row r="7088" spans="2:7">
      <c r="B7088" s="98"/>
      <c r="C7088" s="98"/>
      <c r="E7088" s="2"/>
      <c r="F7088" s="2"/>
      <c r="G7088" s="2"/>
    </row>
    <row r="7089" spans="2:7">
      <c r="B7089" s="98"/>
      <c r="C7089" s="98"/>
      <c r="E7089" s="2"/>
      <c r="F7089" s="2"/>
      <c r="G7089" s="2"/>
    </row>
    <row r="7090" spans="2:7">
      <c r="B7090" s="98"/>
      <c r="C7090" s="98"/>
      <c r="E7090" s="2"/>
      <c r="F7090" s="2"/>
      <c r="G7090" s="2"/>
    </row>
    <row r="7091" spans="2:7">
      <c r="B7091" s="98"/>
      <c r="C7091" s="98"/>
      <c r="E7091" s="2"/>
      <c r="F7091" s="2"/>
      <c r="G7091" s="2"/>
    </row>
    <row r="7092" spans="2:7">
      <c r="B7092" s="98"/>
      <c r="C7092" s="98"/>
      <c r="E7092" s="2"/>
      <c r="F7092" s="2"/>
      <c r="G7092" s="2"/>
    </row>
    <row r="7093" spans="2:7">
      <c r="B7093" s="98"/>
      <c r="C7093" s="98"/>
      <c r="E7093" s="2"/>
      <c r="F7093" s="2"/>
      <c r="G7093" s="2"/>
    </row>
    <row r="7094" spans="2:7">
      <c r="B7094" s="98"/>
      <c r="C7094" s="98"/>
      <c r="E7094" s="2"/>
      <c r="F7094" s="2"/>
      <c r="G7094" s="2"/>
    </row>
    <row r="7095" spans="2:7">
      <c r="B7095" s="98"/>
      <c r="C7095" s="98"/>
      <c r="E7095" s="2"/>
      <c r="F7095" s="2"/>
      <c r="G7095" s="2"/>
    </row>
    <row r="7096" spans="2:7">
      <c r="B7096" s="98"/>
      <c r="C7096" s="98"/>
      <c r="E7096" s="2"/>
      <c r="F7096" s="2"/>
      <c r="G7096" s="2"/>
    </row>
    <row r="7097" spans="2:7">
      <c r="B7097" s="98"/>
      <c r="C7097" s="98"/>
      <c r="E7097" s="2"/>
      <c r="F7097" s="2"/>
      <c r="G7097" s="2"/>
    </row>
    <row r="7098" spans="2:7">
      <c r="B7098" s="98"/>
      <c r="C7098" s="98"/>
      <c r="E7098" s="2"/>
      <c r="F7098" s="2"/>
      <c r="G7098" s="2"/>
    </row>
    <row r="7099" spans="2:7">
      <c r="B7099" s="98"/>
      <c r="C7099" s="98"/>
      <c r="E7099" s="2"/>
      <c r="F7099" s="2"/>
      <c r="G7099" s="2"/>
    </row>
    <row r="7100" spans="2:7">
      <c r="B7100" s="98"/>
      <c r="C7100" s="98"/>
      <c r="E7100" s="2"/>
      <c r="F7100" s="2"/>
      <c r="G7100" s="2"/>
    </row>
    <row r="7101" spans="2:7">
      <c r="B7101" s="98"/>
      <c r="C7101" s="98"/>
      <c r="E7101" s="2"/>
      <c r="F7101" s="2"/>
      <c r="G7101" s="2"/>
    </row>
    <row r="7102" spans="2:7">
      <c r="B7102" s="98"/>
      <c r="C7102" s="98"/>
      <c r="E7102" s="2"/>
      <c r="F7102" s="2"/>
      <c r="G7102" s="2"/>
    </row>
    <row r="7103" spans="2:7">
      <c r="B7103" s="98"/>
      <c r="C7103" s="98"/>
      <c r="E7103" s="2"/>
      <c r="F7103" s="2"/>
      <c r="G7103" s="2"/>
    </row>
    <row r="7104" spans="2:7">
      <c r="B7104" s="98"/>
      <c r="C7104" s="98"/>
      <c r="E7104" s="2"/>
      <c r="F7104" s="2"/>
      <c r="G7104" s="2"/>
    </row>
    <row r="7105" spans="2:7">
      <c r="B7105" s="98"/>
      <c r="C7105" s="98"/>
      <c r="E7105" s="2"/>
      <c r="F7105" s="2"/>
      <c r="G7105" s="2"/>
    </row>
    <row r="7106" spans="2:7">
      <c r="B7106" s="98"/>
      <c r="C7106" s="98"/>
      <c r="E7106" s="2"/>
      <c r="F7106" s="2"/>
      <c r="G7106" s="2"/>
    </row>
    <row r="7107" spans="2:7">
      <c r="B7107" s="98"/>
      <c r="C7107" s="98"/>
      <c r="E7107" s="2"/>
      <c r="F7107" s="2"/>
      <c r="G7107" s="2"/>
    </row>
    <row r="7108" spans="2:7">
      <c r="B7108" s="98"/>
      <c r="C7108" s="98"/>
      <c r="E7108" s="2"/>
      <c r="F7108" s="2"/>
      <c r="G7108" s="2"/>
    </row>
    <row r="7109" spans="2:7">
      <c r="B7109" s="98"/>
      <c r="C7109" s="98"/>
      <c r="E7109" s="2"/>
      <c r="F7109" s="2"/>
      <c r="G7109" s="2"/>
    </row>
    <row r="7110" spans="2:7">
      <c r="B7110" s="98"/>
      <c r="C7110" s="98"/>
      <c r="E7110" s="2"/>
      <c r="F7110" s="2"/>
      <c r="G7110" s="2"/>
    </row>
    <row r="7111" spans="2:7">
      <c r="B7111" s="98"/>
      <c r="C7111" s="98"/>
      <c r="E7111" s="2"/>
      <c r="F7111" s="2"/>
      <c r="G7111" s="2"/>
    </row>
    <row r="7112" spans="2:7">
      <c r="B7112" s="98"/>
      <c r="C7112" s="98"/>
      <c r="E7112" s="2"/>
      <c r="F7112" s="2"/>
      <c r="G7112" s="2"/>
    </row>
    <row r="7113" spans="2:7">
      <c r="B7113" s="98"/>
      <c r="C7113" s="98"/>
      <c r="E7113" s="2"/>
      <c r="F7113" s="2"/>
      <c r="G7113" s="2"/>
    </row>
    <row r="7114" spans="2:7">
      <c r="B7114" s="98"/>
      <c r="C7114" s="98"/>
      <c r="E7114" s="2"/>
      <c r="F7114" s="2"/>
      <c r="G7114" s="2"/>
    </row>
    <row r="7115" spans="2:7">
      <c r="B7115" s="98"/>
      <c r="C7115" s="98"/>
      <c r="E7115" s="2"/>
      <c r="F7115" s="2"/>
      <c r="G7115" s="2"/>
    </row>
    <row r="7116" spans="2:7">
      <c r="B7116" s="98"/>
      <c r="C7116" s="98"/>
      <c r="E7116" s="2"/>
      <c r="F7116" s="2"/>
      <c r="G7116" s="2"/>
    </row>
    <row r="7117" spans="2:7">
      <c r="B7117" s="98"/>
      <c r="C7117" s="98"/>
      <c r="E7117" s="2"/>
      <c r="F7117" s="2"/>
      <c r="G7117" s="2"/>
    </row>
    <row r="7118" spans="2:7">
      <c r="B7118" s="98"/>
      <c r="C7118" s="98"/>
      <c r="E7118" s="2"/>
      <c r="F7118" s="2"/>
      <c r="G7118" s="2"/>
    </row>
    <row r="7119" spans="2:7">
      <c r="B7119" s="98"/>
      <c r="C7119" s="98"/>
      <c r="E7119" s="2"/>
      <c r="F7119" s="2"/>
      <c r="G7119" s="2"/>
    </row>
    <row r="7120" spans="2:7">
      <c r="B7120" s="98"/>
      <c r="C7120" s="98"/>
      <c r="E7120" s="2"/>
      <c r="F7120" s="2"/>
      <c r="G7120" s="2"/>
    </row>
    <row r="7121" spans="2:7">
      <c r="B7121" s="98"/>
      <c r="C7121" s="98"/>
      <c r="E7121" s="2"/>
      <c r="F7121" s="2"/>
      <c r="G7121" s="2"/>
    </row>
    <row r="7122" spans="2:7">
      <c r="B7122" s="98"/>
      <c r="C7122" s="98"/>
      <c r="E7122" s="2"/>
      <c r="F7122" s="2"/>
      <c r="G7122" s="2"/>
    </row>
    <row r="7123" spans="2:7">
      <c r="B7123" s="98"/>
      <c r="C7123" s="98"/>
      <c r="E7123" s="2"/>
      <c r="F7123" s="2"/>
      <c r="G7123" s="2"/>
    </row>
    <row r="7124" spans="2:7">
      <c r="B7124" s="98"/>
      <c r="C7124" s="98"/>
      <c r="E7124" s="2"/>
      <c r="F7124" s="2"/>
      <c r="G7124" s="2"/>
    </row>
    <row r="7125" spans="2:7">
      <c r="B7125" s="98"/>
      <c r="C7125" s="98"/>
      <c r="E7125" s="2"/>
      <c r="F7125" s="2"/>
      <c r="G7125" s="2"/>
    </row>
    <row r="7126" spans="2:7">
      <c r="B7126" s="98"/>
      <c r="C7126" s="98"/>
      <c r="E7126" s="2"/>
      <c r="F7126" s="2"/>
      <c r="G7126" s="2"/>
    </row>
    <row r="7127" spans="2:7">
      <c r="B7127" s="98"/>
      <c r="C7127" s="98"/>
      <c r="E7127" s="2"/>
      <c r="F7127" s="2"/>
      <c r="G7127" s="2"/>
    </row>
    <row r="7128" spans="2:7">
      <c r="B7128" s="98"/>
      <c r="C7128" s="98"/>
      <c r="E7128" s="2"/>
      <c r="F7128" s="2"/>
      <c r="G7128" s="2"/>
    </row>
    <row r="7129" spans="2:7">
      <c r="B7129" s="98"/>
      <c r="C7129" s="98"/>
      <c r="E7129" s="2"/>
      <c r="F7129" s="2"/>
      <c r="G7129" s="2"/>
    </row>
    <row r="7130" spans="2:7">
      <c r="B7130" s="98"/>
      <c r="C7130" s="98"/>
      <c r="E7130" s="2"/>
      <c r="F7130" s="2"/>
      <c r="G7130" s="2"/>
    </row>
    <row r="7131" spans="2:7">
      <c r="B7131" s="98"/>
      <c r="C7131" s="98"/>
      <c r="E7131" s="2"/>
      <c r="F7131" s="2"/>
      <c r="G7131" s="2"/>
    </row>
    <row r="7132" spans="2:7">
      <c r="B7132" s="98"/>
      <c r="C7132" s="98"/>
      <c r="E7132" s="2"/>
      <c r="F7132" s="2"/>
      <c r="G7132" s="2"/>
    </row>
    <row r="7133" spans="2:7">
      <c r="B7133" s="98"/>
      <c r="C7133" s="98"/>
      <c r="E7133" s="2"/>
      <c r="F7133" s="2"/>
      <c r="G7133" s="2"/>
    </row>
    <row r="7134" spans="2:7">
      <c r="B7134" s="98"/>
      <c r="C7134" s="98"/>
      <c r="E7134" s="2"/>
      <c r="F7134" s="2"/>
      <c r="G7134" s="2"/>
    </row>
    <row r="7135" spans="2:7">
      <c r="B7135" s="98"/>
      <c r="C7135" s="98"/>
      <c r="E7135" s="2"/>
      <c r="F7135" s="2"/>
      <c r="G7135" s="2"/>
    </row>
    <row r="7136" spans="2:7">
      <c r="B7136" s="98"/>
      <c r="C7136" s="98"/>
      <c r="E7136" s="2"/>
      <c r="F7136" s="2"/>
      <c r="G7136" s="2"/>
    </row>
    <row r="7137" spans="2:7">
      <c r="B7137" s="98"/>
      <c r="C7137" s="98"/>
      <c r="E7137" s="2"/>
      <c r="F7137" s="2"/>
      <c r="G7137" s="2"/>
    </row>
    <row r="7138" spans="2:7">
      <c r="B7138" s="98"/>
      <c r="C7138" s="98"/>
      <c r="E7138" s="2"/>
      <c r="F7138" s="2"/>
      <c r="G7138" s="2"/>
    </row>
    <row r="7139" spans="2:7">
      <c r="B7139" s="98"/>
      <c r="C7139" s="98"/>
      <c r="E7139" s="2"/>
      <c r="F7139" s="2"/>
      <c r="G7139" s="2"/>
    </row>
    <row r="7140" spans="2:7">
      <c r="B7140" s="98"/>
      <c r="C7140" s="98"/>
      <c r="E7140" s="2"/>
      <c r="F7140" s="2"/>
      <c r="G7140" s="2"/>
    </row>
    <row r="7141" spans="2:7">
      <c r="B7141" s="98"/>
      <c r="C7141" s="98"/>
      <c r="E7141" s="2"/>
      <c r="F7141" s="2"/>
      <c r="G7141" s="2"/>
    </row>
    <row r="7142" spans="2:7">
      <c r="B7142" s="98"/>
      <c r="C7142" s="98"/>
      <c r="E7142" s="2"/>
      <c r="F7142" s="2"/>
      <c r="G7142" s="2"/>
    </row>
    <row r="7143" spans="2:7">
      <c r="B7143" s="98"/>
      <c r="C7143" s="98"/>
      <c r="E7143" s="2"/>
      <c r="F7143" s="2"/>
      <c r="G7143" s="2"/>
    </row>
    <row r="7144" spans="2:7">
      <c r="B7144" s="98"/>
      <c r="C7144" s="98"/>
      <c r="E7144" s="2"/>
      <c r="F7144" s="2"/>
      <c r="G7144" s="2"/>
    </row>
    <row r="7145" spans="2:7">
      <c r="B7145" s="98"/>
      <c r="C7145" s="98"/>
      <c r="E7145" s="2"/>
      <c r="F7145" s="2"/>
      <c r="G7145" s="2"/>
    </row>
    <row r="7146" spans="2:7">
      <c r="B7146" s="98"/>
      <c r="C7146" s="98"/>
      <c r="E7146" s="2"/>
      <c r="F7146" s="2"/>
      <c r="G7146" s="2"/>
    </row>
    <row r="7147" spans="2:7">
      <c r="B7147" s="98"/>
      <c r="C7147" s="98"/>
      <c r="E7147" s="2"/>
      <c r="F7147" s="2"/>
      <c r="G7147" s="2"/>
    </row>
    <row r="7148" spans="2:7">
      <c r="B7148" s="98"/>
      <c r="C7148" s="98"/>
      <c r="E7148" s="2"/>
      <c r="F7148" s="2"/>
      <c r="G7148" s="2"/>
    </row>
    <row r="7149" spans="2:7">
      <c r="B7149" s="98"/>
      <c r="C7149" s="98"/>
      <c r="E7149" s="2"/>
      <c r="F7149" s="2"/>
      <c r="G7149" s="2"/>
    </row>
    <row r="7150" spans="2:7">
      <c r="B7150" s="98"/>
      <c r="C7150" s="98"/>
      <c r="E7150" s="2"/>
      <c r="F7150" s="2"/>
      <c r="G7150" s="2"/>
    </row>
    <row r="7151" spans="2:7">
      <c r="B7151" s="98"/>
      <c r="C7151" s="98"/>
      <c r="E7151" s="2"/>
      <c r="F7151" s="2"/>
      <c r="G7151" s="2"/>
    </row>
    <row r="7152" spans="2:7">
      <c r="B7152" s="98"/>
      <c r="C7152" s="98"/>
      <c r="E7152" s="2"/>
      <c r="F7152" s="2"/>
      <c r="G7152" s="2"/>
    </row>
    <row r="7153" spans="2:7">
      <c r="B7153" s="98"/>
      <c r="C7153" s="98"/>
      <c r="E7153" s="2"/>
      <c r="F7153" s="2"/>
      <c r="G7153" s="2"/>
    </row>
    <row r="7154" spans="2:7">
      <c r="B7154" s="98"/>
      <c r="C7154" s="98"/>
      <c r="E7154" s="2"/>
      <c r="F7154" s="2"/>
      <c r="G7154" s="2"/>
    </row>
    <row r="7155" spans="2:7">
      <c r="B7155" s="98"/>
      <c r="C7155" s="98"/>
      <c r="E7155" s="2"/>
      <c r="F7155" s="2"/>
      <c r="G7155" s="2"/>
    </row>
    <row r="7156" spans="2:7">
      <c r="B7156" s="98"/>
      <c r="C7156" s="98"/>
      <c r="E7156" s="2"/>
      <c r="F7156" s="2"/>
      <c r="G7156" s="2"/>
    </row>
    <row r="7157" spans="2:7">
      <c r="B7157" s="98"/>
      <c r="C7157" s="98"/>
      <c r="E7157" s="2"/>
      <c r="F7157" s="2"/>
      <c r="G7157" s="2"/>
    </row>
    <row r="7158" spans="2:7">
      <c r="B7158" s="98"/>
      <c r="C7158" s="98"/>
      <c r="E7158" s="2"/>
      <c r="F7158" s="2"/>
      <c r="G7158" s="2"/>
    </row>
    <row r="7159" spans="2:7">
      <c r="B7159" s="98"/>
      <c r="C7159" s="98"/>
      <c r="E7159" s="2"/>
      <c r="F7159" s="2"/>
      <c r="G7159" s="2"/>
    </row>
    <row r="7160" spans="2:7">
      <c r="B7160" s="98"/>
      <c r="C7160" s="98"/>
      <c r="E7160" s="2"/>
      <c r="F7160" s="2"/>
      <c r="G7160" s="2"/>
    </row>
    <row r="7161" spans="2:7">
      <c r="B7161" s="98"/>
      <c r="C7161" s="98"/>
      <c r="E7161" s="2"/>
      <c r="F7161" s="2"/>
      <c r="G7161" s="2"/>
    </row>
    <row r="7162" spans="2:7">
      <c r="B7162" s="98"/>
      <c r="C7162" s="98"/>
      <c r="E7162" s="2"/>
      <c r="F7162" s="2"/>
      <c r="G7162" s="2"/>
    </row>
    <row r="7163" spans="2:7">
      <c r="B7163" s="98"/>
      <c r="C7163" s="98"/>
      <c r="E7163" s="2"/>
      <c r="F7163" s="2"/>
      <c r="G7163" s="2"/>
    </row>
    <row r="7164" spans="2:7">
      <c r="B7164" s="98"/>
      <c r="C7164" s="98"/>
      <c r="E7164" s="2"/>
      <c r="F7164" s="2"/>
      <c r="G7164" s="2"/>
    </row>
    <row r="7165" spans="2:7">
      <c r="B7165" s="98"/>
      <c r="C7165" s="98"/>
      <c r="E7165" s="2"/>
      <c r="F7165" s="2"/>
      <c r="G7165" s="2"/>
    </row>
    <row r="7166" spans="2:7">
      <c r="B7166" s="98"/>
      <c r="C7166" s="98"/>
      <c r="E7166" s="2"/>
      <c r="F7166" s="2"/>
      <c r="G7166" s="2"/>
    </row>
    <row r="7167" spans="2:7">
      <c r="B7167" s="98"/>
      <c r="C7167" s="98"/>
      <c r="E7167" s="2"/>
      <c r="F7167" s="2"/>
      <c r="G7167" s="2"/>
    </row>
    <row r="7168" spans="2:7">
      <c r="B7168" s="98"/>
      <c r="C7168" s="98"/>
      <c r="E7168" s="2"/>
      <c r="F7168" s="2"/>
      <c r="G7168" s="2"/>
    </row>
    <row r="7169" spans="2:7">
      <c r="B7169" s="98"/>
      <c r="C7169" s="98"/>
      <c r="E7169" s="2"/>
      <c r="F7169" s="2"/>
      <c r="G7169" s="2"/>
    </row>
    <row r="7170" spans="2:7">
      <c r="B7170" s="98"/>
      <c r="C7170" s="98"/>
      <c r="E7170" s="2"/>
      <c r="F7170" s="2"/>
      <c r="G7170" s="2"/>
    </row>
    <row r="7171" spans="2:7">
      <c r="B7171" s="98"/>
      <c r="C7171" s="98"/>
      <c r="E7171" s="2"/>
      <c r="F7171" s="2"/>
      <c r="G7171" s="2"/>
    </row>
    <row r="7172" spans="2:7">
      <c r="B7172" s="98"/>
      <c r="C7172" s="98"/>
      <c r="E7172" s="2"/>
      <c r="F7172" s="2"/>
      <c r="G7172" s="2"/>
    </row>
    <row r="7173" spans="2:7">
      <c r="B7173" s="98"/>
      <c r="C7173" s="98"/>
      <c r="E7173" s="2"/>
      <c r="F7173" s="2"/>
      <c r="G7173" s="2"/>
    </row>
    <row r="7174" spans="2:7">
      <c r="B7174" s="98"/>
      <c r="C7174" s="98"/>
      <c r="E7174" s="2"/>
      <c r="F7174" s="2"/>
      <c r="G7174" s="2"/>
    </row>
    <row r="7175" spans="2:7">
      <c r="B7175" s="98"/>
      <c r="C7175" s="98"/>
      <c r="E7175" s="2"/>
      <c r="F7175" s="2"/>
      <c r="G7175" s="2"/>
    </row>
    <row r="7176" spans="2:7">
      <c r="B7176" s="98"/>
      <c r="C7176" s="98"/>
      <c r="E7176" s="2"/>
      <c r="F7176" s="2"/>
      <c r="G7176" s="2"/>
    </row>
    <row r="7177" spans="2:7">
      <c r="B7177" s="98"/>
      <c r="C7177" s="98"/>
      <c r="E7177" s="2"/>
      <c r="F7177" s="2"/>
      <c r="G7177" s="2"/>
    </row>
    <row r="7178" spans="2:7">
      <c r="B7178" s="98"/>
      <c r="C7178" s="98"/>
      <c r="E7178" s="2"/>
      <c r="F7178" s="2"/>
      <c r="G7178" s="2"/>
    </row>
    <row r="7179" spans="2:7">
      <c r="B7179" s="98"/>
      <c r="C7179" s="98"/>
      <c r="E7179" s="2"/>
      <c r="F7179" s="2"/>
      <c r="G7179" s="2"/>
    </row>
    <row r="7180" spans="2:7">
      <c r="B7180" s="98"/>
      <c r="C7180" s="98"/>
      <c r="E7180" s="2"/>
      <c r="F7180" s="2"/>
      <c r="G7180" s="2"/>
    </row>
    <row r="7181" spans="2:7">
      <c r="B7181" s="98"/>
      <c r="C7181" s="98"/>
      <c r="E7181" s="2"/>
      <c r="F7181" s="2"/>
      <c r="G7181" s="2"/>
    </row>
    <row r="7182" spans="2:7">
      <c r="B7182" s="98"/>
      <c r="C7182" s="98"/>
      <c r="E7182" s="2"/>
      <c r="F7182" s="2"/>
      <c r="G7182" s="2"/>
    </row>
    <row r="7183" spans="2:7">
      <c r="B7183" s="98"/>
      <c r="C7183" s="98"/>
      <c r="E7183" s="2"/>
      <c r="F7183" s="2"/>
      <c r="G7183" s="2"/>
    </row>
    <row r="7184" spans="2:7">
      <c r="B7184" s="98"/>
      <c r="C7184" s="98"/>
      <c r="E7184" s="2"/>
      <c r="F7184" s="2"/>
      <c r="G7184" s="2"/>
    </row>
    <row r="7185" spans="2:7">
      <c r="B7185" s="98"/>
      <c r="C7185" s="98"/>
      <c r="E7185" s="2"/>
      <c r="F7185" s="2"/>
      <c r="G7185" s="2"/>
    </row>
    <row r="7186" spans="2:7">
      <c r="B7186" s="98"/>
      <c r="C7186" s="98"/>
      <c r="E7186" s="2"/>
      <c r="F7186" s="2"/>
      <c r="G7186" s="2"/>
    </row>
    <row r="7187" spans="2:7">
      <c r="B7187" s="98"/>
      <c r="C7187" s="98"/>
      <c r="E7187" s="2"/>
      <c r="F7187" s="2"/>
      <c r="G7187" s="2"/>
    </row>
    <row r="7188" spans="2:7">
      <c r="B7188" s="98"/>
      <c r="C7188" s="98"/>
      <c r="E7188" s="2"/>
      <c r="F7188" s="2"/>
      <c r="G7188" s="2"/>
    </row>
    <row r="7189" spans="2:7">
      <c r="B7189" s="98"/>
      <c r="C7189" s="98"/>
      <c r="E7189" s="2"/>
      <c r="F7189" s="2"/>
      <c r="G7189" s="2"/>
    </row>
    <row r="7190" spans="2:7">
      <c r="B7190" s="98"/>
      <c r="C7190" s="98"/>
      <c r="E7190" s="2"/>
      <c r="F7190" s="2"/>
      <c r="G7190" s="2"/>
    </row>
    <row r="7191" spans="2:7">
      <c r="B7191" s="98"/>
      <c r="C7191" s="98"/>
      <c r="E7191" s="2"/>
      <c r="F7191" s="2"/>
      <c r="G7191" s="2"/>
    </row>
    <row r="7192" spans="2:7">
      <c r="B7192" s="98"/>
      <c r="C7192" s="98"/>
      <c r="E7192" s="2"/>
      <c r="F7192" s="2"/>
      <c r="G7192" s="2"/>
    </row>
    <row r="7193" spans="2:7">
      <c r="B7193" s="98"/>
      <c r="C7193" s="98"/>
      <c r="E7193" s="2"/>
      <c r="F7193" s="2"/>
      <c r="G7193" s="2"/>
    </row>
    <row r="7194" spans="2:7">
      <c r="B7194" s="98"/>
      <c r="C7194" s="98"/>
      <c r="E7194" s="2"/>
      <c r="F7194" s="2"/>
      <c r="G7194" s="2"/>
    </row>
    <row r="7195" spans="2:7">
      <c r="B7195" s="98"/>
      <c r="C7195" s="98"/>
      <c r="E7195" s="2"/>
      <c r="F7195" s="2"/>
      <c r="G7195" s="2"/>
    </row>
    <row r="7196" spans="2:7">
      <c r="B7196" s="98"/>
      <c r="C7196" s="98"/>
      <c r="E7196" s="2"/>
      <c r="F7196" s="2"/>
      <c r="G7196" s="2"/>
    </row>
    <row r="7197" spans="2:7">
      <c r="B7197" s="98"/>
      <c r="C7197" s="98"/>
      <c r="E7197" s="2"/>
      <c r="F7197" s="2"/>
      <c r="G7197" s="2"/>
    </row>
    <row r="7198" spans="2:7">
      <c r="B7198" s="98"/>
      <c r="C7198" s="98"/>
      <c r="E7198" s="2"/>
      <c r="F7198" s="2"/>
      <c r="G7198" s="2"/>
    </row>
    <row r="7199" spans="2:7">
      <c r="B7199" s="98"/>
      <c r="C7199" s="98"/>
      <c r="E7199" s="2"/>
      <c r="F7199" s="2"/>
      <c r="G7199" s="2"/>
    </row>
    <row r="7200" spans="2:7">
      <c r="B7200" s="98"/>
      <c r="C7200" s="98"/>
      <c r="E7200" s="2"/>
      <c r="F7200" s="2"/>
      <c r="G7200" s="2"/>
    </row>
    <row r="7201" spans="2:7">
      <c r="B7201" s="98"/>
      <c r="C7201" s="98"/>
      <c r="E7201" s="2"/>
      <c r="F7201" s="2"/>
      <c r="G7201" s="2"/>
    </row>
    <row r="7202" spans="2:7">
      <c r="B7202" s="98"/>
      <c r="C7202" s="98"/>
      <c r="E7202" s="2"/>
      <c r="F7202" s="2"/>
      <c r="G7202" s="2"/>
    </row>
    <row r="7203" spans="2:7">
      <c r="B7203" s="98"/>
      <c r="C7203" s="98"/>
      <c r="E7203" s="2"/>
      <c r="F7203" s="2"/>
      <c r="G7203" s="2"/>
    </row>
    <row r="7204" spans="2:7">
      <c r="B7204" s="98"/>
      <c r="C7204" s="98"/>
      <c r="E7204" s="2"/>
      <c r="F7204" s="2"/>
      <c r="G7204" s="2"/>
    </row>
    <row r="7205" spans="2:7">
      <c r="B7205" s="98"/>
      <c r="C7205" s="98"/>
      <c r="E7205" s="2"/>
      <c r="F7205" s="2"/>
      <c r="G7205" s="2"/>
    </row>
    <row r="7206" spans="2:7">
      <c r="B7206" s="98"/>
      <c r="C7206" s="98"/>
      <c r="E7206" s="2"/>
      <c r="F7206" s="2"/>
      <c r="G7206" s="2"/>
    </row>
    <row r="7207" spans="2:7">
      <c r="B7207" s="98"/>
      <c r="C7207" s="98"/>
      <c r="E7207" s="2"/>
      <c r="F7207" s="2"/>
      <c r="G7207" s="2"/>
    </row>
    <row r="7208" spans="2:7">
      <c r="B7208" s="98"/>
      <c r="C7208" s="98"/>
      <c r="E7208" s="2"/>
      <c r="F7208" s="2"/>
      <c r="G7208" s="2"/>
    </row>
    <row r="7209" spans="2:7">
      <c r="B7209" s="98"/>
      <c r="C7209" s="98"/>
      <c r="E7209" s="2"/>
      <c r="F7209" s="2"/>
      <c r="G7209" s="2"/>
    </row>
    <row r="7210" spans="2:7">
      <c r="B7210" s="98"/>
      <c r="C7210" s="98"/>
      <c r="E7210" s="2"/>
      <c r="F7210" s="2"/>
      <c r="G7210" s="2"/>
    </row>
    <row r="7211" spans="2:7">
      <c r="B7211" s="98"/>
      <c r="C7211" s="98"/>
      <c r="E7211" s="2"/>
      <c r="F7211" s="2"/>
      <c r="G7211" s="2"/>
    </row>
    <row r="7212" spans="2:7">
      <c r="B7212" s="98"/>
      <c r="C7212" s="98"/>
      <c r="E7212" s="2"/>
      <c r="F7212" s="2"/>
      <c r="G7212" s="2"/>
    </row>
    <row r="7213" spans="2:7">
      <c r="B7213" s="98"/>
      <c r="C7213" s="98"/>
      <c r="E7213" s="2"/>
      <c r="F7213" s="2"/>
      <c r="G7213" s="2"/>
    </row>
    <row r="7214" spans="2:7">
      <c r="B7214" s="98"/>
      <c r="C7214" s="98"/>
      <c r="E7214" s="2"/>
      <c r="F7214" s="2"/>
      <c r="G7214" s="2"/>
    </row>
    <row r="7215" spans="2:7">
      <c r="B7215" s="98"/>
      <c r="C7215" s="98"/>
      <c r="E7215" s="2"/>
      <c r="F7215" s="2"/>
      <c r="G7215" s="2"/>
    </row>
    <row r="7216" spans="2:7">
      <c r="B7216" s="98"/>
      <c r="C7216" s="98"/>
      <c r="E7216" s="2"/>
      <c r="F7216" s="2"/>
      <c r="G7216" s="2"/>
    </row>
    <row r="7217" spans="2:7">
      <c r="B7217" s="98"/>
      <c r="C7217" s="98"/>
      <c r="E7217" s="2"/>
      <c r="F7217" s="2"/>
      <c r="G7217" s="2"/>
    </row>
    <row r="7218" spans="2:7">
      <c r="B7218" s="98"/>
      <c r="C7218" s="98"/>
      <c r="E7218" s="2"/>
      <c r="F7218" s="2"/>
      <c r="G7218" s="2"/>
    </row>
    <row r="7219" spans="2:7">
      <c r="B7219" s="98"/>
      <c r="C7219" s="98"/>
      <c r="E7219" s="2"/>
      <c r="F7219" s="2"/>
      <c r="G7219" s="2"/>
    </row>
    <row r="7220" spans="2:7">
      <c r="B7220" s="98"/>
      <c r="C7220" s="98"/>
      <c r="E7220" s="2"/>
      <c r="F7220" s="2"/>
      <c r="G7220" s="2"/>
    </row>
    <row r="7221" spans="2:7">
      <c r="B7221" s="98"/>
      <c r="C7221" s="98"/>
      <c r="E7221" s="2"/>
      <c r="F7221" s="2"/>
      <c r="G7221" s="2"/>
    </row>
    <row r="7222" spans="2:7">
      <c r="B7222" s="98"/>
      <c r="C7222" s="98"/>
      <c r="E7222" s="2"/>
      <c r="F7222" s="2"/>
      <c r="G7222" s="2"/>
    </row>
    <row r="7223" spans="2:7">
      <c r="B7223" s="98"/>
      <c r="C7223" s="98"/>
      <c r="E7223" s="2"/>
      <c r="F7223" s="2"/>
      <c r="G7223" s="2"/>
    </row>
    <row r="7224" spans="2:7">
      <c r="B7224" s="98"/>
      <c r="C7224" s="98"/>
      <c r="E7224" s="2"/>
      <c r="F7224" s="2"/>
      <c r="G7224" s="2"/>
    </row>
    <row r="7225" spans="2:7">
      <c r="B7225" s="98"/>
      <c r="C7225" s="98"/>
      <c r="E7225" s="2"/>
      <c r="F7225" s="2"/>
      <c r="G7225" s="2"/>
    </row>
    <row r="7226" spans="2:7">
      <c r="B7226" s="98"/>
      <c r="C7226" s="98"/>
      <c r="E7226" s="2"/>
      <c r="F7226" s="2"/>
      <c r="G7226" s="2"/>
    </row>
    <row r="7227" spans="2:7">
      <c r="B7227" s="98"/>
      <c r="C7227" s="98"/>
      <c r="E7227" s="2"/>
      <c r="F7227" s="2"/>
      <c r="G7227" s="2"/>
    </row>
    <row r="7228" spans="2:7">
      <c r="B7228" s="98"/>
      <c r="C7228" s="98"/>
      <c r="E7228" s="2"/>
      <c r="F7228" s="2"/>
      <c r="G7228" s="2"/>
    </row>
    <row r="7229" spans="2:7">
      <c r="B7229" s="98"/>
      <c r="C7229" s="98"/>
      <c r="E7229" s="2"/>
      <c r="F7229" s="2"/>
      <c r="G7229" s="2"/>
    </row>
    <row r="7230" spans="2:7">
      <c r="B7230" s="98"/>
      <c r="C7230" s="98"/>
      <c r="E7230" s="2"/>
      <c r="F7230" s="2"/>
      <c r="G7230" s="2"/>
    </row>
    <row r="7231" spans="2:7">
      <c r="B7231" s="98"/>
      <c r="C7231" s="98"/>
      <c r="E7231" s="2"/>
      <c r="F7231" s="2"/>
      <c r="G7231" s="2"/>
    </row>
    <row r="7232" spans="2:7">
      <c r="B7232" s="98"/>
      <c r="C7232" s="98"/>
      <c r="E7232" s="2"/>
      <c r="F7232" s="2"/>
      <c r="G7232" s="2"/>
    </row>
    <row r="7233" spans="2:7">
      <c r="B7233" s="98"/>
      <c r="C7233" s="98"/>
      <c r="E7233" s="2"/>
      <c r="F7233" s="2"/>
      <c r="G7233" s="2"/>
    </row>
    <row r="7234" spans="2:7">
      <c r="B7234" s="98"/>
      <c r="C7234" s="98"/>
      <c r="E7234" s="2"/>
      <c r="F7234" s="2"/>
      <c r="G7234" s="2"/>
    </row>
    <row r="7235" spans="2:7">
      <c r="B7235" s="98"/>
      <c r="C7235" s="98"/>
      <c r="E7235" s="2"/>
      <c r="F7235" s="2"/>
      <c r="G7235" s="2"/>
    </row>
    <row r="7236" spans="2:7">
      <c r="B7236" s="98"/>
      <c r="C7236" s="98"/>
      <c r="E7236" s="2"/>
      <c r="F7236" s="2"/>
      <c r="G7236" s="2"/>
    </row>
    <row r="7237" spans="2:7">
      <c r="B7237" s="98"/>
      <c r="C7237" s="98"/>
      <c r="E7237" s="2"/>
      <c r="F7237" s="2"/>
      <c r="G7237" s="2"/>
    </row>
    <row r="7238" spans="2:7">
      <c r="B7238" s="98"/>
      <c r="C7238" s="98"/>
      <c r="E7238" s="2"/>
      <c r="F7238" s="2"/>
      <c r="G7238" s="2"/>
    </row>
    <row r="7239" spans="2:7">
      <c r="B7239" s="98"/>
      <c r="C7239" s="98"/>
      <c r="E7239" s="2"/>
      <c r="F7239" s="2"/>
      <c r="G7239" s="2"/>
    </row>
    <row r="7240" spans="2:7">
      <c r="B7240" s="98"/>
      <c r="C7240" s="98"/>
      <c r="E7240" s="2"/>
      <c r="F7240" s="2"/>
      <c r="G7240" s="2"/>
    </row>
    <row r="7241" spans="2:7">
      <c r="B7241" s="98"/>
      <c r="C7241" s="98"/>
      <c r="E7241" s="2"/>
      <c r="F7241" s="2"/>
      <c r="G7241" s="2"/>
    </row>
    <row r="7242" spans="2:7">
      <c r="B7242" s="98"/>
      <c r="C7242" s="98"/>
      <c r="E7242" s="2"/>
      <c r="F7242" s="2"/>
      <c r="G7242" s="2"/>
    </row>
    <row r="7243" spans="2:7">
      <c r="B7243" s="98"/>
      <c r="C7243" s="98"/>
      <c r="E7243" s="2"/>
      <c r="F7243" s="2"/>
      <c r="G7243" s="2"/>
    </row>
    <row r="7244" spans="2:7">
      <c r="B7244" s="98"/>
      <c r="C7244" s="98"/>
      <c r="E7244" s="2"/>
      <c r="F7244" s="2"/>
      <c r="G7244" s="2"/>
    </row>
    <row r="7245" spans="2:7">
      <c r="B7245" s="98"/>
      <c r="C7245" s="98"/>
      <c r="E7245" s="2"/>
      <c r="F7245" s="2"/>
      <c r="G7245" s="2"/>
    </row>
    <row r="7246" spans="2:7">
      <c r="B7246" s="98"/>
      <c r="C7246" s="98"/>
      <c r="E7246" s="2"/>
      <c r="F7246" s="2"/>
      <c r="G7246" s="2"/>
    </row>
    <row r="7247" spans="2:7">
      <c r="B7247" s="98"/>
      <c r="C7247" s="98"/>
      <c r="E7247" s="2"/>
      <c r="F7247" s="2"/>
      <c r="G7247" s="2"/>
    </row>
    <row r="7248" spans="2:7">
      <c r="B7248" s="98"/>
      <c r="C7248" s="98"/>
      <c r="E7248" s="2"/>
      <c r="F7248" s="2"/>
      <c r="G7248" s="2"/>
    </row>
    <row r="7249" spans="2:7">
      <c r="B7249" s="98"/>
      <c r="C7249" s="98"/>
      <c r="E7249" s="2"/>
      <c r="F7249" s="2"/>
      <c r="G7249" s="2"/>
    </row>
    <row r="7250" spans="2:7">
      <c r="B7250" s="98"/>
      <c r="C7250" s="98"/>
      <c r="E7250" s="2"/>
      <c r="F7250" s="2"/>
      <c r="G7250" s="2"/>
    </row>
    <row r="7251" spans="2:7">
      <c r="B7251" s="98"/>
      <c r="C7251" s="98"/>
      <c r="E7251" s="2"/>
      <c r="F7251" s="2"/>
      <c r="G7251" s="2"/>
    </row>
    <row r="7252" spans="2:7">
      <c r="B7252" s="98"/>
      <c r="C7252" s="98"/>
      <c r="E7252" s="2"/>
      <c r="F7252" s="2"/>
      <c r="G7252" s="2"/>
    </row>
    <row r="7253" spans="2:7">
      <c r="B7253" s="98"/>
      <c r="C7253" s="98"/>
      <c r="E7253" s="2"/>
      <c r="F7253" s="2"/>
      <c r="G7253" s="2"/>
    </row>
    <row r="7254" spans="2:7">
      <c r="B7254" s="98"/>
      <c r="C7254" s="98"/>
      <c r="E7254" s="2"/>
      <c r="F7254" s="2"/>
      <c r="G7254" s="2"/>
    </row>
    <row r="7255" spans="2:7">
      <c r="B7255" s="98"/>
      <c r="C7255" s="98"/>
      <c r="E7255" s="2"/>
      <c r="F7255" s="2"/>
      <c r="G7255" s="2"/>
    </row>
    <row r="7256" spans="2:7">
      <c r="B7256" s="98"/>
      <c r="C7256" s="98"/>
      <c r="E7256" s="2"/>
      <c r="F7256" s="2"/>
      <c r="G7256" s="2"/>
    </row>
    <row r="7257" spans="2:7">
      <c r="B7257" s="98"/>
      <c r="C7257" s="98"/>
      <c r="E7257" s="2"/>
      <c r="F7257" s="2"/>
      <c r="G7257" s="2"/>
    </row>
    <row r="7258" spans="2:7">
      <c r="B7258" s="98"/>
      <c r="C7258" s="98"/>
      <c r="E7258" s="2"/>
      <c r="F7258" s="2"/>
      <c r="G7258" s="2"/>
    </row>
    <row r="7259" spans="2:7">
      <c r="B7259" s="98"/>
      <c r="C7259" s="98"/>
      <c r="E7259" s="2"/>
      <c r="F7259" s="2"/>
      <c r="G7259" s="2"/>
    </row>
    <row r="7260" spans="2:7">
      <c r="B7260" s="98"/>
      <c r="C7260" s="98"/>
      <c r="E7260" s="2"/>
      <c r="F7260" s="2"/>
      <c r="G7260" s="2"/>
    </row>
    <row r="7261" spans="2:7">
      <c r="B7261" s="98"/>
      <c r="C7261" s="98"/>
      <c r="E7261" s="2"/>
      <c r="F7261" s="2"/>
      <c r="G7261" s="2"/>
    </row>
    <row r="7262" spans="2:7">
      <c r="B7262" s="98"/>
      <c r="C7262" s="98"/>
      <c r="E7262" s="2"/>
      <c r="F7262" s="2"/>
      <c r="G7262" s="2"/>
    </row>
    <row r="7263" spans="2:7">
      <c r="B7263" s="98"/>
      <c r="C7263" s="98"/>
      <c r="E7263" s="2"/>
      <c r="F7263" s="2"/>
      <c r="G7263" s="2"/>
    </row>
    <row r="7264" spans="2:7">
      <c r="B7264" s="98"/>
      <c r="C7264" s="98"/>
      <c r="E7264" s="2"/>
      <c r="F7264" s="2"/>
      <c r="G7264" s="2"/>
    </row>
    <row r="7265" spans="2:7">
      <c r="B7265" s="98"/>
      <c r="C7265" s="98"/>
      <c r="E7265" s="2"/>
      <c r="F7265" s="2"/>
      <c r="G7265" s="2"/>
    </row>
    <row r="7266" spans="2:7">
      <c r="B7266" s="98"/>
      <c r="C7266" s="98"/>
      <c r="E7266" s="2"/>
      <c r="F7266" s="2"/>
      <c r="G7266" s="2"/>
    </row>
    <row r="7267" spans="2:7">
      <c r="B7267" s="98"/>
      <c r="C7267" s="98"/>
      <c r="E7267" s="2"/>
      <c r="F7267" s="2"/>
      <c r="G7267" s="2"/>
    </row>
    <row r="7268" spans="2:7">
      <c r="B7268" s="98"/>
      <c r="C7268" s="98"/>
      <c r="E7268" s="2"/>
      <c r="F7268" s="2"/>
      <c r="G7268" s="2"/>
    </row>
    <row r="7269" spans="2:7">
      <c r="B7269" s="98"/>
      <c r="C7269" s="98"/>
      <c r="E7269" s="2"/>
      <c r="F7269" s="2"/>
      <c r="G7269" s="2"/>
    </row>
    <row r="7270" spans="2:7">
      <c r="B7270" s="98"/>
      <c r="C7270" s="98"/>
      <c r="E7270" s="2"/>
      <c r="F7270" s="2"/>
      <c r="G7270" s="2"/>
    </row>
    <row r="7271" spans="2:7">
      <c r="B7271" s="98"/>
      <c r="C7271" s="98"/>
      <c r="E7271" s="2"/>
      <c r="F7271" s="2"/>
      <c r="G7271" s="2"/>
    </row>
    <row r="7272" spans="2:7">
      <c r="B7272" s="98"/>
      <c r="C7272" s="98"/>
      <c r="E7272" s="2"/>
      <c r="F7272" s="2"/>
      <c r="G7272" s="2"/>
    </row>
    <row r="7273" spans="2:7">
      <c r="B7273" s="98"/>
      <c r="C7273" s="98"/>
      <c r="E7273" s="2"/>
      <c r="F7273" s="2"/>
      <c r="G7273" s="2"/>
    </row>
    <row r="7274" spans="2:7">
      <c r="B7274" s="98"/>
      <c r="C7274" s="98"/>
      <c r="E7274" s="2"/>
      <c r="F7274" s="2"/>
      <c r="G7274" s="2"/>
    </row>
    <row r="7275" spans="2:7">
      <c r="B7275" s="98"/>
      <c r="C7275" s="98"/>
      <c r="E7275" s="2"/>
      <c r="F7275" s="2"/>
      <c r="G7275" s="2"/>
    </row>
    <row r="7276" spans="2:7">
      <c r="B7276" s="98"/>
      <c r="C7276" s="98"/>
      <c r="E7276" s="2"/>
      <c r="F7276" s="2"/>
      <c r="G7276" s="2"/>
    </row>
    <row r="7277" spans="2:7">
      <c r="B7277" s="98"/>
      <c r="C7277" s="98"/>
      <c r="E7277" s="2"/>
      <c r="F7277" s="2"/>
      <c r="G7277" s="2"/>
    </row>
    <row r="7278" spans="2:7">
      <c r="B7278" s="98"/>
      <c r="C7278" s="98"/>
      <c r="E7278" s="2"/>
      <c r="F7278" s="2"/>
      <c r="G7278" s="2"/>
    </row>
    <row r="7279" spans="2:7">
      <c r="B7279" s="98"/>
      <c r="C7279" s="98"/>
      <c r="E7279" s="2"/>
      <c r="F7279" s="2"/>
      <c r="G7279" s="2"/>
    </row>
    <row r="7280" spans="2:7">
      <c r="B7280" s="98"/>
      <c r="C7280" s="98"/>
      <c r="E7280" s="2"/>
      <c r="F7280" s="2"/>
      <c r="G7280" s="2"/>
    </row>
    <row r="7281" spans="2:7">
      <c r="B7281" s="98"/>
      <c r="C7281" s="98"/>
      <c r="E7281" s="2"/>
      <c r="F7281" s="2"/>
      <c r="G7281" s="2"/>
    </row>
    <row r="7282" spans="2:7">
      <c r="B7282" s="98"/>
      <c r="C7282" s="98"/>
      <c r="E7282" s="2"/>
      <c r="F7282" s="2"/>
      <c r="G7282" s="2"/>
    </row>
    <row r="7283" spans="2:7">
      <c r="B7283" s="98"/>
      <c r="C7283" s="98"/>
      <c r="E7283" s="2"/>
      <c r="F7283" s="2"/>
      <c r="G7283" s="2"/>
    </row>
    <row r="7284" spans="2:7">
      <c r="B7284" s="98"/>
      <c r="C7284" s="98"/>
      <c r="E7284" s="2"/>
      <c r="F7284" s="2"/>
      <c r="G7284" s="2"/>
    </row>
    <row r="7285" spans="2:7">
      <c r="B7285" s="98"/>
      <c r="C7285" s="98"/>
      <c r="E7285" s="2"/>
      <c r="F7285" s="2"/>
      <c r="G7285" s="2"/>
    </row>
    <row r="7286" spans="2:7">
      <c r="B7286" s="98"/>
      <c r="C7286" s="98"/>
      <c r="E7286" s="2"/>
      <c r="F7286" s="2"/>
      <c r="G7286" s="2"/>
    </row>
    <row r="7287" spans="2:7">
      <c r="B7287" s="98"/>
      <c r="C7287" s="98"/>
      <c r="E7287" s="2"/>
      <c r="F7287" s="2"/>
      <c r="G7287" s="2"/>
    </row>
    <row r="7288" spans="2:7">
      <c r="B7288" s="98"/>
      <c r="C7288" s="98"/>
      <c r="E7288" s="2"/>
      <c r="F7288" s="2"/>
      <c r="G7288" s="2"/>
    </row>
    <row r="7289" spans="2:7">
      <c r="B7289" s="98"/>
      <c r="C7289" s="98"/>
      <c r="E7289" s="2"/>
      <c r="F7289" s="2"/>
      <c r="G7289" s="2"/>
    </row>
    <row r="7290" spans="2:7">
      <c r="B7290" s="98"/>
      <c r="C7290" s="98"/>
      <c r="E7290" s="2"/>
      <c r="F7290" s="2"/>
      <c r="G7290" s="2"/>
    </row>
    <row r="7291" spans="2:7">
      <c r="B7291" s="98"/>
      <c r="C7291" s="98"/>
      <c r="E7291" s="2"/>
      <c r="F7291" s="2"/>
      <c r="G7291" s="2"/>
    </row>
    <row r="7292" spans="2:7">
      <c r="B7292" s="98"/>
      <c r="C7292" s="98"/>
      <c r="E7292" s="2"/>
      <c r="F7292" s="2"/>
      <c r="G7292" s="2"/>
    </row>
    <row r="7293" spans="2:7">
      <c r="B7293" s="98"/>
      <c r="C7293" s="98"/>
      <c r="E7293" s="2"/>
      <c r="F7293" s="2"/>
      <c r="G7293" s="2"/>
    </row>
    <row r="7294" spans="2:7">
      <c r="B7294" s="98"/>
      <c r="C7294" s="98"/>
      <c r="E7294" s="2"/>
      <c r="F7294" s="2"/>
      <c r="G7294" s="2"/>
    </row>
    <row r="7295" spans="2:7">
      <c r="B7295" s="98"/>
      <c r="C7295" s="98"/>
      <c r="E7295" s="2"/>
      <c r="F7295" s="2"/>
      <c r="G7295" s="2"/>
    </row>
    <row r="7296" spans="2:7">
      <c r="B7296" s="98"/>
      <c r="C7296" s="98"/>
      <c r="E7296" s="2"/>
      <c r="F7296" s="2"/>
      <c r="G7296" s="2"/>
    </row>
    <row r="7297" spans="2:7">
      <c r="B7297" s="98"/>
      <c r="C7297" s="98"/>
      <c r="E7297" s="2"/>
      <c r="F7297" s="2"/>
      <c r="G7297" s="2"/>
    </row>
    <row r="7298" spans="2:7">
      <c r="B7298" s="98"/>
      <c r="C7298" s="98"/>
      <c r="E7298" s="2"/>
      <c r="F7298" s="2"/>
      <c r="G7298" s="2"/>
    </row>
    <row r="7299" spans="2:7">
      <c r="B7299" s="98"/>
      <c r="C7299" s="98"/>
      <c r="E7299" s="2"/>
      <c r="F7299" s="2"/>
      <c r="G7299" s="2"/>
    </row>
    <row r="7300" spans="2:7">
      <c r="B7300" s="98"/>
      <c r="C7300" s="98"/>
      <c r="E7300" s="2"/>
      <c r="F7300" s="2"/>
      <c r="G7300" s="2"/>
    </row>
    <row r="7301" spans="2:7">
      <c r="B7301" s="98"/>
      <c r="C7301" s="98"/>
      <c r="E7301" s="2"/>
      <c r="F7301" s="2"/>
      <c r="G7301" s="2"/>
    </row>
    <row r="7302" spans="2:7">
      <c r="B7302" s="98"/>
      <c r="C7302" s="98"/>
      <c r="E7302" s="2"/>
      <c r="F7302" s="2"/>
      <c r="G7302" s="2"/>
    </row>
    <row r="7303" spans="2:7">
      <c r="B7303" s="98"/>
      <c r="C7303" s="98"/>
      <c r="E7303" s="2"/>
      <c r="F7303" s="2"/>
      <c r="G7303" s="2"/>
    </row>
    <row r="7304" spans="2:7">
      <c r="B7304" s="98"/>
      <c r="C7304" s="98"/>
      <c r="E7304" s="2"/>
      <c r="F7304" s="2"/>
      <c r="G7304" s="2"/>
    </row>
    <row r="7305" spans="2:7">
      <c r="B7305" s="98"/>
      <c r="C7305" s="98"/>
      <c r="E7305" s="2"/>
      <c r="F7305" s="2"/>
      <c r="G7305" s="2"/>
    </row>
    <row r="7306" spans="2:7">
      <c r="B7306" s="98"/>
      <c r="C7306" s="98"/>
      <c r="E7306" s="2"/>
      <c r="F7306" s="2"/>
      <c r="G7306" s="2"/>
    </row>
    <row r="7307" spans="2:7">
      <c r="B7307" s="98"/>
      <c r="C7307" s="98"/>
      <c r="E7307" s="2"/>
      <c r="F7307" s="2"/>
      <c r="G7307" s="2"/>
    </row>
    <row r="7308" spans="2:7">
      <c r="B7308" s="98"/>
      <c r="C7308" s="98"/>
      <c r="E7308" s="2"/>
      <c r="F7308" s="2"/>
      <c r="G7308" s="2"/>
    </row>
    <row r="7309" spans="2:7">
      <c r="B7309" s="98"/>
      <c r="C7309" s="98"/>
      <c r="E7309" s="2"/>
      <c r="F7309" s="2"/>
      <c r="G7309" s="2"/>
    </row>
    <row r="7310" spans="2:7">
      <c r="B7310" s="98"/>
      <c r="C7310" s="98"/>
      <c r="E7310" s="2"/>
      <c r="F7310" s="2"/>
      <c r="G7310" s="2"/>
    </row>
    <row r="7311" spans="2:7">
      <c r="B7311" s="98"/>
      <c r="C7311" s="98"/>
      <c r="E7311" s="2"/>
      <c r="F7311" s="2"/>
      <c r="G7311" s="2"/>
    </row>
    <row r="7312" spans="2:7">
      <c r="B7312" s="98"/>
      <c r="C7312" s="98"/>
      <c r="E7312" s="2"/>
      <c r="F7312" s="2"/>
      <c r="G7312" s="2"/>
    </row>
    <row r="7313" spans="2:7">
      <c r="B7313" s="98"/>
      <c r="C7313" s="98"/>
      <c r="E7313" s="2"/>
      <c r="F7313" s="2"/>
      <c r="G7313" s="2"/>
    </row>
    <row r="7314" spans="2:7">
      <c r="B7314" s="98"/>
      <c r="C7314" s="98"/>
      <c r="E7314" s="2"/>
      <c r="F7314" s="2"/>
      <c r="G7314" s="2"/>
    </row>
    <row r="7315" spans="2:7">
      <c r="B7315" s="98"/>
      <c r="C7315" s="98"/>
      <c r="E7315" s="2"/>
      <c r="F7315" s="2"/>
      <c r="G7315" s="2"/>
    </row>
    <row r="7316" spans="2:7">
      <c r="B7316" s="98"/>
      <c r="C7316" s="98"/>
      <c r="E7316" s="2"/>
      <c r="F7316" s="2"/>
      <c r="G7316" s="2"/>
    </row>
    <row r="7317" spans="2:7">
      <c r="B7317" s="98"/>
      <c r="C7317" s="98"/>
      <c r="E7317" s="2"/>
      <c r="F7317" s="2"/>
      <c r="G7317" s="2"/>
    </row>
    <row r="7318" spans="2:7">
      <c r="B7318" s="98"/>
      <c r="C7318" s="98"/>
      <c r="E7318" s="2"/>
      <c r="F7318" s="2"/>
      <c r="G7318" s="2"/>
    </row>
    <row r="7319" spans="2:7">
      <c r="B7319" s="98"/>
      <c r="C7319" s="98"/>
      <c r="E7319" s="2"/>
      <c r="F7319" s="2"/>
      <c r="G7319" s="2"/>
    </row>
    <row r="7320" spans="2:7">
      <c r="B7320" s="98"/>
      <c r="C7320" s="98"/>
      <c r="E7320" s="2"/>
      <c r="F7320" s="2"/>
      <c r="G7320" s="2"/>
    </row>
    <row r="7321" spans="2:7">
      <c r="B7321" s="98"/>
      <c r="C7321" s="98"/>
      <c r="E7321" s="2"/>
      <c r="F7321" s="2"/>
      <c r="G7321" s="2"/>
    </row>
    <row r="7322" spans="2:7">
      <c r="B7322" s="98"/>
      <c r="C7322" s="98"/>
      <c r="E7322" s="2"/>
      <c r="F7322" s="2"/>
      <c r="G7322" s="2"/>
    </row>
    <row r="7323" spans="2:7">
      <c r="B7323" s="98"/>
      <c r="C7323" s="98"/>
      <c r="E7323" s="2"/>
      <c r="F7323" s="2"/>
      <c r="G7323" s="2"/>
    </row>
    <row r="7324" spans="2:7">
      <c r="B7324" s="98"/>
      <c r="C7324" s="98"/>
      <c r="E7324" s="2"/>
      <c r="F7324" s="2"/>
      <c r="G7324" s="2"/>
    </row>
    <row r="7325" spans="2:7">
      <c r="B7325" s="98"/>
      <c r="C7325" s="98"/>
      <c r="E7325" s="2"/>
      <c r="F7325" s="2"/>
      <c r="G7325" s="2"/>
    </row>
    <row r="7326" spans="2:7">
      <c r="B7326" s="98"/>
      <c r="C7326" s="98"/>
      <c r="E7326" s="2"/>
      <c r="F7326" s="2"/>
      <c r="G7326" s="2"/>
    </row>
    <row r="7327" spans="2:7">
      <c r="B7327" s="98"/>
      <c r="C7327" s="98"/>
      <c r="E7327" s="2"/>
      <c r="F7327" s="2"/>
      <c r="G7327" s="2"/>
    </row>
    <row r="7328" spans="2:7">
      <c r="B7328" s="98"/>
      <c r="C7328" s="98"/>
      <c r="E7328" s="2"/>
      <c r="F7328" s="2"/>
      <c r="G7328" s="2"/>
    </row>
    <row r="7329" spans="2:7">
      <c r="B7329" s="98"/>
      <c r="C7329" s="98"/>
      <c r="E7329" s="2"/>
      <c r="F7329" s="2"/>
      <c r="G7329" s="2"/>
    </row>
    <row r="7330" spans="2:7">
      <c r="B7330" s="98"/>
      <c r="C7330" s="98"/>
      <c r="E7330" s="2"/>
      <c r="F7330" s="2"/>
      <c r="G7330" s="2"/>
    </row>
    <row r="7331" spans="2:7">
      <c r="B7331" s="98"/>
      <c r="C7331" s="98"/>
      <c r="E7331" s="2"/>
      <c r="F7331" s="2"/>
      <c r="G7331" s="2"/>
    </row>
    <row r="7332" spans="2:7">
      <c r="B7332" s="98"/>
      <c r="C7332" s="98"/>
      <c r="E7332" s="2"/>
      <c r="F7332" s="2"/>
      <c r="G7332" s="2"/>
    </row>
    <row r="7333" spans="2:7">
      <c r="B7333" s="98"/>
      <c r="C7333" s="98"/>
      <c r="E7333" s="2"/>
      <c r="F7333" s="2"/>
      <c r="G7333" s="2"/>
    </row>
    <row r="7334" spans="2:7">
      <c r="B7334" s="98"/>
      <c r="C7334" s="98"/>
      <c r="E7334" s="2"/>
      <c r="F7334" s="2"/>
      <c r="G7334" s="2"/>
    </row>
    <row r="7335" spans="2:7">
      <c r="B7335" s="98"/>
      <c r="C7335" s="98"/>
      <c r="E7335" s="2"/>
      <c r="F7335" s="2"/>
      <c r="G7335" s="2"/>
    </row>
    <row r="7336" spans="2:7">
      <c r="B7336" s="98"/>
      <c r="C7336" s="98"/>
      <c r="E7336" s="2"/>
      <c r="F7336" s="2"/>
      <c r="G7336" s="2"/>
    </row>
    <row r="7337" spans="2:7">
      <c r="B7337" s="98"/>
      <c r="C7337" s="98"/>
      <c r="E7337" s="2"/>
      <c r="F7337" s="2"/>
      <c r="G7337" s="2"/>
    </row>
    <row r="7338" spans="2:7">
      <c r="B7338" s="98"/>
      <c r="C7338" s="98"/>
      <c r="E7338" s="2"/>
      <c r="F7338" s="2"/>
      <c r="G7338" s="2"/>
    </row>
    <row r="7339" spans="2:7">
      <c r="B7339" s="98"/>
      <c r="C7339" s="98"/>
      <c r="E7339" s="2"/>
      <c r="F7339" s="2"/>
      <c r="G7339" s="2"/>
    </row>
    <row r="7340" spans="2:7">
      <c r="B7340" s="98"/>
      <c r="C7340" s="98"/>
      <c r="E7340" s="2"/>
      <c r="F7340" s="2"/>
      <c r="G7340" s="2"/>
    </row>
    <row r="7341" spans="2:7">
      <c r="B7341" s="98"/>
      <c r="C7341" s="98"/>
      <c r="E7341" s="2"/>
      <c r="F7341" s="2"/>
      <c r="G7341" s="2"/>
    </row>
    <row r="7342" spans="2:7">
      <c r="B7342" s="98"/>
      <c r="C7342" s="98"/>
      <c r="E7342" s="2"/>
      <c r="F7342" s="2"/>
      <c r="G7342" s="2"/>
    </row>
    <row r="7343" spans="2:7">
      <c r="B7343" s="98"/>
      <c r="C7343" s="98"/>
      <c r="E7343" s="2"/>
      <c r="F7343" s="2"/>
      <c r="G7343" s="2"/>
    </row>
    <row r="7344" spans="2:7">
      <c r="B7344" s="98"/>
      <c r="C7344" s="98"/>
      <c r="E7344" s="2"/>
      <c r="F7344" s="2"/>
      <c r="G7344" s="2"/>
    </row>
    <row r="7345" spans="2:7">
      <c r="B7345" s="98"/>
      <c r="C7345" s="98"/>
      <c r="E7345" s="2"/>
      <c r="F7345" s="2"/>
      <c r="G7345" s="2"/>
    </row>
    <row r="7346" spans="2:7">
      <c r="B7346" s="98"/>
      <c r="C7346" s="98"/>
      <c r="E7346" s="2"/>
      <c r="F7346" s="2"/>
      <c r="G7346" s="2"/>
    </row>
    <row r="7347" spans="2:7">
      <c r="B7347" s="98"/>
      <c r="C7347" s="98"/>
      <c r="E7347" s="2"/>
      <c r="F7347" s="2"/>
      <c r="G7347" s="2"/>
    </row>
    <row r="7348" spans="2:7">
      <c r="B7348" s="98"/>
      <c r="C7348" s="98"/>
      <c r="E7348" s="2"/>
      <c r="F7348" s="2"/>
      <c r="G7348" s="2"/>
    </row>
    <row r="7349" spans="2:7">
      <c r="B7349" s="98"/>
      <c r="C7349" s="98"/>
      <c r="E7349" s="2"/>
      <c r="F7349" s="2"/>
      <c r="G7349" s="2"/>
    </row>
    <row r="7350" spans="2:7">
      <c r="B7350" s="98"/>
      <c r="C7350" s="98"/>
      <c r="E7350" s="2"/>
      <c r="F7350" s="2"/>
      <c r="G7350" s="2"/>
    </row>
    <row r="7351" spans="2:7">
      <c r="B7351" s="98"/>
      <c r="C7351" s="98"/>
      <c r="E7351" s="2"/>
      <c r="F7351" s="2"/>
      <c r="G7351" s="2"/>
    </row>
    <row r="7352" spans="2:7">
      <c r="B7352" s="98"/>
      <c r="C7352" s="98"/>
      <c r="E7352" s="2"/>
      <c r="F7352" s="2"/>
      <c r="G7352" s="2"/>
    </row>
    <row r="7353" spans="2:7">
      <c r="B7353" s="98"/>
      <c r="C7353" s="98"/>
      <c r="E7353" s="2"/>
      <c r="F7353" s="2"/>
      <c r="G7353" s="2"/>
    </row>
    <row r="7354" spans="2:7">
      <c r="B7354" s="98"/>
      <c r="C7354" s="98"/>
      <c r="E7354" s="2"/>
      <c r="F7354" s="2"/>
      <c r="G7354" s="2"/>
    </row>
    <row r="7355" spans="2:7">
      <c r="B7355" s="98"/>
      <c r="C7355" s="98"/>
      <c r="E7355" s="2"/>
      <c r="F7355" s="2"/>
      <c r="G7355" s="2"/>
    </row>
    <row r="7356" spans="2:7">
      <c r="B7356" s="98"/>
      <c r="C7356" s="98"/>
      <c r="E7356" s="2"/>
      <c r="F7356" s="2"/>
      <c r="G7356" s="2"/>
    </row>
    <row r="7357" spans="2:7">
      <c r="B7357" s="98"/>
      <c r="C7357" s="98"/>
      <c r="E7357" s="2"/>
      <c r="F7357" s="2"/>
      <c r="G7357" s="2"/>
    </row>
    <row r="7358" spans="2:7">
      <c r="B7358" s="98"/>
      <c r="C7358" s="98"/>
      <c r="E7358" s="2"/>
      <c r="F7358" s="2"/>
      <c r="G7358" s="2"/>
    </row>
    <row r="7359" spans="2:7">
      <c r="B7359" s="98"/>
      <c r="C7359" s="98"/>
      <c r="E7359" s="2"/>
      <c r="F7359" s="2"/>
      <c r="G7359" s="2"/>
    </row>
    <row r="7360" spans="2:7">
      <c r="B7360" s="98"/>
      <c r="C7360" s="98"/>
      <c r="E7360" s="2"/>
      <c r="F7360" s="2"/>
      <c r="G7360" s="2"/>
    </row>
    <row r="7361" spans="2:7">
      <c r="B7361" s="98"/>
      <c r="C7361" s="98"/>
      <c r="E7361" s="2"/>
      <c r="F7361" s="2"/>
      <c r="G7361" s="2"/>
    </row>
    <row r="7362" spans="2:7">
      <c r="B7362" s="98"/>
      <c r="C7362" s="98"/>
      <c r="E7362" s="2"/>
      <c r="F7362" s="2"/>
      <c r="G7362" s="2"/>
    </row>
    <row r="7363" spans="2:7">
      <c r="B7363" s="98"/>
      <c r="C7363" s="98"/>
      <c r="E7363" s="2"/>
      <c r="F7363" s="2"/>
      <c r="G7363" s="2"/>
    </row>
    <row r="7364" spans="2:7">
      <c r="B7364" s="98"/>
      <c r="C7364" s="98"/>
      <c r="E7364" s="2"/>
      <c r="F7364" s="2"/>
      <c r="G7364" s="2"/>
    </row>
    <row r="7365" spans="2:7">
      <c r="B7365" s="98"/>
      <c r="C7365" s="98"/>
      <c r="E7365" s="2"/>
      <c r="F7365" s="2"/>
      <c r="G7365" s="2"/>
    </row>
    <row r="7366" spans="2:7">
      <c r="B7366" s="98"/>
      <c r="C7366" s="98"/>
      <c r="E7366" s="2"/>
      <c r="F7366" s="2"/>
      <c r="G7366" s="2"/>
    </row>
    <row r="7367" spans="2:7">
      <c r="B7367" s="98"/>
      <c r="C7367" s="98"/>
      <c r="E7367" s="2"/>
      <c r="F7367" s="2"/>
      <c r="G7367" s="2"/>
    </row>
    <row r="7368" spans="2:7">
      <c r="B7368" s="98"/>
      <c r="C7368" s="98"/>
      <c r="E7368" s="2"/>
      <c r="F7368" s="2"/>
      <c r="G7368" s="2"/>
    </row>
    <row r="7369" spans="2:7">
      <c r="B7369" s="98"/>
      <c r="C7369" s="98"/>
      <c r="E7369" s="2"/>
      <c r="F7369" s="2"/>
      <c r="G7369" s="2"/>
    </row>
    <row r="7370" spans="2:7">
      <c r="B7370" s="98"/>
      <c r="C7370" s="98"/>
      <c r="E7370" s="2"/>
      <c r="F7370" s="2"/>
      <c r="G7370" s="2"/>
    </row>
    <row r="7371" spans="2:7">
      <c r="B7371" s="98"/>
      <c r="C7371" s="98"/>
      <c r="E7371" s="2"/>
      <c r="F7371" s="2"/>
      <c r="G7371" s="2"/>
    </row>
    <row r="7372" spans="2:7">
      <c r="B7372" s="98"/>
      <c r="C7372" s="98"/>
      <c r="E7372" s="2"/>
      <c r="F7372" s="2"/>
      <c r="G7372" s="2"/>
    </row>
    <row r="7373" spans="2:7">
      <c r="B7373" s="98"/>
      <c r="C7373" s="98"/>
      <c r="E7373" s="2"/>
      <c r="F7373" s="2"/>
      <c r="G7373" s="2"/>
    </row>
    <row r="7374" spans="2:7">
      <c r="B7374" s="98"/>
      <c r="C7374" s="98"/>
      <c r="E7374" s="2"/>
      <c r="F7374" s="2"/>
      <c r="G7374" s="2"/>
    </row>
    <row r="7375" spans="2:7">
      <c r="B7375" s="98"/>
      <c r="C7375" s="98"/>
      <c r="E7375" s="2"/>
      <c r="F7375" s="2"/>
      <c r="G7375" s="2"/>
    </row>
    <row r="7376" spans="2:7">
      <c r="B7376" s="98"/>
      <c r="C7376" s="98"/>
      <c r="E7376" s="2"/>
      <c r="F7376" s="2"/>
      <c r="G7376" s="2"/>
    </row>
    <row r="7377" spans="2:7">
      <c r="B7377" s="98"/>
      <c r="C7377" s="98"/>
      <c r="E7377" s="2"/>
      <c r="F7377" s="2"/>
      <c r="G7377" s="2"/>
    </row>
    <row r="7378" spans="2:7">
      <c r="B7378" s="98"/>
      <c r="C7378" s="98"/>
      <c r="E7378" s="2"/>
      <c r="F7378" s="2"/>
      <c r="G7378" s="2"/>
    </row>
    <row r="7379" spans="2:7">
      <c r="B7379" s="98"/>
      <c r="C7379" s="98"/>
      <c r="E7379" s="2"/>
      <c r="F7379" s="2"/>
      <c r="G7379" s="2"/>
    </row>
    <row r="7380" spans="2:7">
      <c r="B7380" s="98"/>
      <c r="C7380" s="98"/>
      <c r="E7380" s="2"/>
      <c r="F7380" s="2"/>
      <c r="G7380" s="2"/>
    </row>
    <row r="7381" spans="2:7">
      <c r="B7381" s="98"/>
      <c r="C7381" s="98"/>
      <c r="E7381" s="2"/>
      <c r="F7381" s="2"/>
      <c r="G7381" s="2"/>
    </row>
    <row r="7382" spans="2:7">
      <c r="B7382" s="98"/>
      <c r="C7382" s="98"/>
      <c r="E7382" s="2"/>
      <c r="F7382" s="2"/>
      <c r="G7382" s="2"/>
    </row>
    <row r="7383" spans="2:7">
      <c r="B7383" s="98"/>
      <c r="C7383" s="98"/>
      <c r="E7383" s="2"/>
      <c r="F7383" s="2"/>
      <c r="G7383" s="2"/>
    </row>
    <row r="7384" spans="2:7">
      <c r="B7384" s="98"/>
      <c r="C7384" s="98"/>
      <c r="E7384" s="2"/>
      <c r="F7384" s="2"/>
      <c r="G7384" s="2"/>
    </row>
    <row r="7385" spans="2:7">
      <c r="B7385" s="98"/>
      <c r="C7385" s="98"/>
      <c r="E7385" s="2"/>
      <c r="F7385" s="2"/>
      <c r="G7385" s="2"/>
    </row>
    <row r="7386" spans="2:7">
      <c r="B7386" s="98"/>
      <c r="C7386" s="98"/>
      <c r="E7386" s="2"/>
      <c r="F7386" s="2"/>
      <c r="G7386" s="2"/>
    </row>
    <row r="7387" spans="2:7">
      <c r="B7387" s="98"/>
      <c r="C7387" s="98"/>
      <c r="E7387" s="2"/>
      <c r="F7387" s="2"/>
      <c r="G7387" s="2"/>
    </row>
    <row r="7388" spans="2:7">
      <c r="B7388" s="98"/>
      <c r="C7388" s="98"/>
      <c r="E7388" s="2"/>
      <c r="F7388" s="2"/>
      <c r="G7388" s="2"/>
    </row>
    <row r="7389" spans="2:7">
      <c r="B7389" s="98"/>
      <c r="C7389" s="98"/>
      <c r="E7389" s="2"/>
      <c r="F7389" s="2"/>
      <c r="G7389" s="2"/>
    </row>
    <row r="7390" spans="2:7">
      <c r="B7390" s="98"/>
      <c r="C7390" s="98"/>
      <c r="E7390" s="2"/>
      <c r="F7390" s="2"/>
      <c r="G7390" s="2"/>
    </row>
    <row r="7391" spans="2:7">
      <c r="B7391" s="98"/>
      <c r="C7391" s="98"/>
      <c r="E7391" s="2"/>
      <c r="F7391" s="2"/>
      <c r="G7391" s="2"/>
    </row>
    <row r="7392" spans="2:7">
      <c r="B7392" s="98"/>
      <c r="C7392" s="98"/>
      <c r="E7392" s="2"/>
      <c r="F7392" s="2"/>
      <c r="G7392" s="2"/>
    </row>
    <row r="7393" spans="2:7">
      <c r="B7393" s="98"/>
      <c r="C7393" s="98"/>
      <c r="E7393" s="2"/>
      <c r="F7393" s="2"/>
      <c r="G7393" s="2"/>
    </row>
    <row r="7394" spans="2:7">
      <c r="B7394" s="98"/>
      <c r="C7394" s="98"/>
      <c r="E7394" s="2"/>
      <c r="F7394" s="2"/>
      <c r="G7394" s="2"/>
    </row>
    <row r="7395" spans="2:7">
      <c r="B7395" s="98"/>
      <c r="C7395" s="98"/>
      <c r="E7395" s="2"/>
      <c r="F7395" s="2"/>
      <c r="G7395" s="2"/>
    </row>
    <row r="7396" spans="2:7">
      <c r="B7396" s="98"/>
      <c r="C7396" s="98"/>
      <c r="E7396" s="2"/>
      <c r="F7396" s="2"/>
      <c r="G7396" s="2"/>
    </row>
    <row r="7397" spans="2:7">
      <c r="B7397" s="98"/>
      <c r="C7397" s="98"/>
      <c r="E7397" s="2"/>
      <c r="F7397" s="2"/>
      <c r="G7397" s="2"/>
    </row>
    <row r="7398" spans="2:7">
      <c r="B7398" s="98"/>
      <c r="C7398" s="98"/>
      <c r="E7398" s="2"/>
      <c r="F7398" s="2"/>
      <c r="G7398" s="2"/>
    </row>
    <row r="7399" spans="2:7">
      <c r="B7399" s="98"/>
      <c r="C7399" s="98"/>
      <c r="E7399" s="2"/>
      <c r="F7399" s="2"/>
      <c r="G7399" s="2"/>
    </row>
    <row r="7400" spans="2:7">
      <c r="B7400" s="98"/>
      <c r="C7400" s="98"/>
      <c r="E7400" s="2"/>
      <c r="F7400" s="2"/>
      <c r="G7400" s="2"/>
    </row>
    <row r="7401" spans="2:7">
      <c r="B7401" s="98"/>
      <c r="C7401" s="98"/>
      <c r="E7401" s="2"/>
      <c r="F7401" s="2"/>
      <c r="G7401" s="2"/>
    </row>
    <row r="7402" spans="2:7">
      <c r="B7402" s="98"/>
      <c r="C7402" s="98"/>
      <c r="E7402" s="2"/>
      <c r="F7402" s="2"/>
      <c r="G7402" s="2"/>
    </row>
    <row r="7403" spans="2:7">
      <c r="B7403" s="98"/>
      <c r="C7403" s="98"/>
      <c r="E7403" s="2"/>
      <c r="F7403" s="2"/>
      <c r="G7403" s="2"/>
    </row>
    <row r="7404" spans="2:7">
      <c r="B7404" s="98"/>
      <c r="C7404" s="98"/>
      <c r="E7404" s="2"/>
      <c r="F7404" s="2"/>
      <c r="G7404" s="2"/>
    </row>
    <row r="7405" spans="2:7">
      <c r="B7405" s="98"/>
      <c r="C7405" s="98"/>
      <c r="E7405" s="2"/>
      <c r="F7405" s="2"/>
      <c r="G7405" s="2"/>
    </row>
    <row r="7406" spans="2:7">
      <c r="B7406" s="98"/>
      <c r="C7406" s="98"/>
      <c r="E7406" s="2"/>
      <c r="F7406" s="2"/>
      <c r="G7406" s="2"/>
    </row>
    <row r="7407" spans="2:7">
      <c r="B7407" s="98"/>
      <c r="C7407" s="98"/>
      <c r="E7407" s="2"/>
      <c r="F7407" s="2"/>
      <c r="G7407" s="2"/>
    </row>
    <row r="7408" spans="2:7">
      <c r="B7408" s="98"/>
      <c r="C7408" s="98"/>
      <c r="E7408" s="2"/>
      <c r="F7408" s="2"/>
      <c r="G7408" s="2"/>
    </row>
    <row r="7409" spans="2:7">
      <c r="B7409" s="98"/>
      <c r="C7409" s="98"/>
      <c r="E7409" s="2"/>
      <c r="F7409" s="2"/>
      <c r="G7409" s="2"/>
    </row>
    <row r="7410" spans="2:7">
      <c r="B7410" s="98"/>
      <c r="C7410" s="98"/>
      <c r="E7410" s="2"/>
      <c r="F7410" s="2"/>
      <c r="G7410" s="2"/>
    </row>
    <row r="7411" spans="2:7">
      <c r="B7411" s="98"/>
      <c r="C7411" s="98"/>
      <c r="E7411" s="2"/>
      <c r="F7411" s="2"/>
      <c r="G7411" s="2"/>
    </row>
    <row r="7412" spans="2:7">
      <c r="B7412" s="98"/>
      <c r="C7412" s="98"/>
      <c r="E7412" s="2"/>
      <c r="F7412" s="2"/>
      <c r="G7412" s="2"/>
    </row>
    <row r="7413" spans="2:7">
      <c r="B7413" s="98"/>
      <c r="C7413" s="98"/>
      <c r="E7413" s="2"/>
      <c r="F7413" s="2"/>
      <c r="G7413" s="2"/>
    </row>
    <row r="7414" spans="2:7">
      <c r="B7414" s="98"/>
      <c r="C7414" s="98"/>
      <c r="E7414" s="2"/>
      <c r="F7414" s="2"/>
      <c r="G7414" s="2"/>
    </row>
    <row r="7415" spans="2:7">
      <c r="B7415" s="98"/>
      <c r="C7415" s="98"/>
      <c r="E7415" s="2"/>
      <c r="F7415" s="2"/>
      <c r="G7415" s="2"/>
    </row>
    <row r="7416" spans="2:7">
      <c r="B7416" s="98"/>
      <c r="C7416" s="98"/>
      <c r="E7416" s="2"/>
      <c r="F7416" s="2"/>
      <c r="G7416" s="2"/>
    </row>
    <row r="7417" spans="2:7">
      <c r="B7417" s="98"/>
      <c r="C7417" s="98"/>
      <c r="E7417" s="2"/>
      <c r="F7417" s="2"/>
      <c r="G7417" s="2"/>
    </row>
    <row r="7418" spans="2:7">
      <c r="B7418" s="98"/>
      <c r="C7418" s="98"/>
      <c r="E7418" s="2"/>
      <c r="F7418" s="2"/>
      <c r="G7418" s="2"/>
    </row>
    <row r="7419" spans="2:7">
      <c r="B7419" s="98"/>
      <c r="C7419" s="98"/>
      <c r="E7419" s="2"/>
      <c r="F7419" s="2"/>
      <c r="G7419" s="2"/>
    </row>
    <row r="7420" spans="2:7">
      <c r="B7420" s="98"/>
      <c r="C7420" s="98"/>
      <c r="E7420" s="2"/>
      <c r="F7420" s="2"/>
      <c r="G7420" s="2"/>
    </row>
    <row r="7421" spans="2:7">
      <c r="B7421" s="98"/>
      <c r="C7421" s="98"/>
      <c r="E7421" s="2"/>
      <c r="F7421" s="2"/>
      <c r="G7421" s="2"/>
    </row>
    <row r="7422" spans="2:7">
      <c r="B7422" s="98"/>
      <c r="C7422" s="98"/>
      <c r="E7422" s="2"/>
      <c r="F7422" s="2"/>
      <c r="G7422" s="2"/>
    </row>
    <row r="7423" spans="2:7">
      <c r="B7423" s="98"/>
      <c r="C7423" s="98"/>
      <c r="E7423" s="2"/>
      <c r="F7423" s="2"/>
      <c r="G7423" s="2"/>
    </row>
    <row r="7424" spans="2:7">
      <c r="B7424" s="98"/>
      <c r="C7424" s="98"/>
      <c r="E7424" s="2"/>
      <c r="F7424" s="2"/>
      <c r="G7424" s="2"/>
    </row>
    <row r="7425" spans="2:7">
      <c r="B7425" s="98"/>
      <c r="C7425" s="98"/>
      <c r="E7425" s="2"/>
      <c r="F7425" s="2"/>
      <c r="G7425" s="2"/>
    </row>
    <row r="7426" spans="2:7">
      <c r="B7426" s="98"/>
      <c r="C7426" s="98"/>
      <c r="E7426" s="2"/>
      <c r="F7426" s="2"/>
      <c r="G7426" s="2"/>
    </row>
    <row r="7427" spans="2:7">
      <c r="B7427" s="98"/>
      <c r="C7427" s="98"/>
      <c r="E7427" s="2"/>
      <c r="F7427" s="2"/>
      <c r="G7427" s="2"/>
    </row>
    <row r="7428" spans="2:7">
      <c r="B7428" s="98"/>
      <c r="C7428" s="98"/>
      <c r="E7428" s="2"/>
      <c r="F7428" s="2"/>
      <c r="G7428" s="2"/>
    </row>
    <row r="7429" spans="2:7">
      <c r="B7429" s="98"/>
      <c r="C7429" s="98"/>
      <c r="E7429" s="2"/>
      <c r="F7429" s="2"/>
      <c r="G7429" s="2"/>
    </row>
    <row r="7430" spans="2:7">
      <c r="B7430" s="98"/>
      <c r="C7430" s="98"/>
      <c r="E7430" s="2"/>
      <c r="F7430" s="2"/>
      <c r="G7430" s="2"/>
    </row>
    <row r="7431" spans="2:7">
      <c r="B7431" s="98"/>
      <c r="C7431" s="98"/>
      <c r="E7431" s="2"/>
      <c r="F7431" s="2"/>
      <c r="G7431" s="2"/>
    </row>
    <row r="7432" spans="2:7">
      <c r="B7432" s="98"/>
      <c r="C7432" s="98"/>
      <c r="E7432" s="2"/>
      <c r="F7432" s="2"/>
      <c r="G7432" s="2"/>
    </row>
    <row r="7433" spans="2:7">
      <c r="B7433" s="98"/>
      <c r="C7433" s="98"/>
      <c r="E7433" s="2"/>
      <c r="F7433" s="2"/>
      <c r="G7433" s="2"/>
    </row>
    <row r="7434" spans="2:7">
      <c r="B7434" s="98"/>
      <c r="C7434" s="98"/>
      <c r="E7434" s="2"/>
      <c r="F7434" s="2"/>
      <c r="G7434" s="2"/>
    </row>
    <row r="7435" spans="2:7">
      <c r="B7435" s="98"/>
      <c r="C7435" s="98"/>
      <c r="E7435" s="2"/>
      <c r="F7435" s="2"/>
      <c r="G7435" s="2"/>
    </row>
    <row r="7436" spans="2:7">
      <c r="B7436" s="98"/>
      <c r="C7436" s="98"/>
      <c r="E7436" s="2"/>
      <c r="F7436" s="2"/>
      <c r="G7436" s="2"/>
    </row>
    <row r="7437" spans="2:7">
      <c r="B7437" s="98"/>
      <c r="C7437" s="98"/>
      <c r="E7437" s="2"/>
      <c r="F7437" s="2"/>
      <c r="G7437" s="2"/>
    </row>
    <row r="7438" spans="2:7">
      <c r="B7438" s="98"/>
      <c r="C7438" s="98"/>
      <c r="E7438" s="2"/>
      <c r="F7438" s="2"/>
      <c r="G7438" s="2"/>
    </row>
    <row r="7439" spans="2:7">
      <c r="B7439" s="98"/>
      <c r="C7439" s="98"/>
      <c r="E7439" s="2"/>
      <c r="F7439" s="2"/>
      <c r="G7439" s="2"/>
    </row>
    <row r="7440" spans="2:7">
      <c r="B7440" s="98"/>
      <c r="C7440" s="98"/>
      <c r="E7440" s="2"/>
      <c r="F7440" s="2"/>
      <c r="G7440" s="2"/>
    </row>
    <row r="7441" spans="2:7">
      <c r="B7441" s="98"/>
      <c r="C7441" s="98"/>
      <c r="E7441" s="2"/>
      <c r="F7441" s="2"/>
      <c r="G7441" s="2"/>
    </row>
    <row r="7442" spans="2:7">
      <c r="B7442" s="98"/>
      <c r="C7442" s="98"/>
      <c r="E7442" s="2"/>
      <c r="F7442" s="2"/>
      <c r="G7442" s="2"/>
    </row>
    <row r="7443" spans="2:7">
      <c r="B7443" s="98"/>
      <c r="C7443" s="98"/>
      <c r="E7443" s="2"/>
      <c r="F7443" s="2"/>
      <c r="G7443" s="2"/>
    </row>
    <row r="7444" spans="2:7">
      <c r="B7444" s="98"/>
      <c r="C7444" s="98"/>
      <c r="E7444" s="2"/>
      <c r="F7444" s="2"/>
      <c r="G7444" s="2"/>
    </row>
    <row r="7445" spans="2:7">
      <c r="B7445" s="98"/>
      <c r="C7445" s="98"/>
      <c r="E7445" s="2"/>
      <c r="F7445" s="2"/>
      <c r="G7445" s="2"/>
    </row>
    <row r="7446" spans="2:7">
      <c r="B7446" s="98"/>
      <c r="C7446" s="98"/>
      <c r="E7446" s="2"/>
      <c r="F7446" s="2"/>
      <c r="G7446" s="2"/>
    </row>
    <row r="7447" spans="2:7">
      <c r="B7447" s="98"/>
      <c r="C7447" s="98"/>
      <c r="E7447" s="2"/>
      <c r="F7447" s="2"/>
      <c r="G7447" s="2"/>
    </row>
    <row r="7448" spans="2:7">
      <c r="B7448" s="98"/>
      <c r="C7448" s="98"/>
      <c r="E7448" s="2"/>
      <c r="F7448" s="2"/>
      <c r="G7448" s="2"/>
    </row>
    <row r="7449" spans="2:7">
      <c r="B7449" s="98"/>
      <c r="C7449" s="98"/>
      <c r="E7449" s="2"/>
      <c r="F7449" s="2"/>
      <c r="G7449" s="2"/>
    </row>
    <row r="7450" spans="2:7">
      <c r="B7450" s="98"/>
      <c r="C7450" s="98"/>
      <c r="E7450" s="2"/>
      <c r="F7450" s="2"/>
      <c r="G7450" s="2"/>
    </row>
    <row r="7451" spans="2:7">
      <c r="B7451" s="98"/>
      <c r="C7451" s="98"/>
      <c r="E7451" s="2"/>
      <c r="F7451" s="2"/>
      <c r="G7451" s="2"/>
    </row>
    <row r="7452" spans="2:7">
      <c r="B7452" s="98"/>
      <c r="C7452" s="98"/>
      <c r="E7452" s="2"/>
      <c r="F7452" s="2"/>
      <c r="G7452" s="2"/>
    </row>
    <row r="7453" spans="2:7">
      <c r="B7453" s="98"/>
      <c r="C7453" s="98"/>
      <c r="E7453" s="2"/>
      <c r="F7453" s="2"/>
      <c r="G7453" s="2"/>
    </row>
    <row r="7454" spans="2:7">
      <c r="B7454" s="98"/>
      <c r="C7454" s="98"/>
      <c r="E7454" s="2"/>
      <c r="F7454" s="2"/>
      <c r="G7454" s="2"/>
    </row>
    <row r="7455" spans="2:7">
      <c r="B7455" s="98"/>
      <c r="C7455" s="98"/>
      <c r="E7455" s="2"/>
      <c r="F7455" s="2"/>
      <c r="G7455" s="2"/>
    </row>
    <row r="7456" spans="2:7">
      <c r="B7456" s="98"/>
      <c r="C7456" s="98"/>
      <c r="E7456" s="2"/>
      <c r="F7456" s="2"/>
      <c r="G7456" s="2"/>
    </row>
    <row r="7457" spans="2:7">
      <c r="B7457" s="98"/>
      <c r="C7457" s="98"/>
      <c r="E7457" s="2"/>
      <c r="F7457" s="2"/>
      <c r="G7457" s="2"/>
    </row>
    <row r="7458" spans="2:7">
      <c r="B7458" s="98"/>
      <c r="C7458" s="98"/>
      <c r="E7458" s="2"/>
      <c r="F7458" s="2"/>
      <c r="G7458" s="2"/>
    </row>
    <row r="7459" spans="2:7">
      <c r="B7459" s="98"/>
      <c r="C7459" s="98"/>
      <c r="E7459" s="2"/>
      <c r="F7459" s="2"/>
      <c r="G7459" s="2"/>
    </row>
    <row r="7460" spans="2:7">
      <c r="B7460" s="98"/>
      <c r="C7460" s="98"/>
      <c r="E7460" s="2"/>
      <c r="F7460" s="2"/>
      <c r="G7460" s="2"/>
    </row>
    <row r="7461" spans="2:7">
      <c r="B7461" s="98"/>
      <c r="C7461" s="98"/>
      <c r="E7461" s="2"/>
      <c r="F7461" s="2"/>
      <c r="G7461" s="2"/>
    </row>
    <row r="7462" spans="2:7">
      <c r="B7462" s="98"/>
      <c r="C7462" s="98"/>
      <c r="E7462" s="2"/>
      <c r="F7462" s="2"/>
      <c r="G7462" s="2"/>
    </row>
    <row r="7463" spans="2:7">
      <c r="B7463" s="98"/>
      <c r="C7463" s="98"/>
      <c r="E7463" s="2"/>
      <c r="F7463" s="2"/>
      <c r="G7463" s="2"/>
    </row>
    <row r="7464" spans="2:7">
      <c r="B7464" s="98"/>
      <c r="C7464" s="98"/>
      <c r="E7464" s="2"/>
      <c r="F7464" s="2"/>
      <c r="G7464" s="2"/>
    </row>
    <row r="7465" spans="2:7">
      <c r="B7465" s="98"/>
      <c r="C7465" s="98"/>
      <c r="E7465" s="2"/>
      <c r="F7465" s="2"/>
      <c r="G7465" s="2"/>
    </row>
    <row r="7466" spans="2:7">
      <c r="B7466" s="98"/>
      <c r="C7466" s="98"/>
      <c r="E7466" s="2"/>
      <c r="F7466" s="2"/>
      <c r="G7466" s="2"/>
    </row>
    <row r="7467" spans="2:7">
      <c r="B7467" s="98"/>
      <c r="C7467" s="98"/>
      <c r="E7467" s="2"/>
      <c r="F7467" s="2"/>
      <c r="G7467" s="2"/>
    </row>
    <row r="7468" spans="2:7">
      <c r="B7468" s="98"/>
      <c r="C7468" s="98"/>
      <c r="E7468" s="2"/>
      <c r="F7468" s="2"/>
      <c r="G7468" s="2"/>
    </row>
    <row r="7469" spans="2:7">
      <c r="B7469" s="98"/>
      <c r="C7469" s="98"/>
      <c r="E7469" s="2"/>
      <c r="F7469" s="2"/>
      <c r="G7469" s="2"/>
    </row>
    <row r="7470" spans="2:7">
      <c r="B7470" s="98"/>
      <c r="C7470" s="98"/>
      <c r="E7470" s="2"/>
      <c r="F7470" s="2"/>
      <c r="G7470" s="2"/>
    </row>
    <row r="7471" spans="2:7">
      <c r="B7471" s="98"/>
      <c r="C7471" s="98"/>
      <c r="E7471" s="2"/>
      <c r="F7471" s="2"/>
      <c r="G7471" s="2"/>
    </row>
    <row r="7472" spans="2:7">
      <c r="B7472" s="98"/>
      <c r="C7472" s="98"/>
      <c r="E7472" s="2"/>
      <c r="F7472" s="2"/>
      <c r="G7472" s="2"/>
    </row>
    <row r="7473" spans="2:7">
      <c r="B7473" s="98"/>
      <c r="C7473" s="98"/>
      <c r="E7473" s="2"/>
      <c r="F7473" s="2"/>
      <c r="G7473" s="2"/>
    </row>
    <row r="7474" spans="2:7">
      <c r="B7474" s="98"/>
      <c r="C7474" s="98"/>
      <c r="E7474" s="2"/>
      <c r="F7474" s="2"/>
      <c r="G7474" s="2"/>
    </row>
    <row r="7475" spans="2:7">
      <c r="B7475" s="98"/>
      <c r="C7475" s="98"/>
      <c r="E7475" s="2"/>
      <c r="F7475" s="2"/>
      <c r="G7475" s="2"/>
    </row>
    <row r="7476" spans="2:7">
      <c r="B7476" s="98"/>
      <c r="C7476" s="98"/>
      <c r="E7476" s="2"/>
      <c r="F7476" s="2"/>
      <c r="G7476" s="2"/>
    </row>
    <row r="7477" spans="2:7">
      <c r="B7477" s="98"/>
      <c r="C7477" s="98"/>
      <c r="E7477" s="2"/>
      <c r="F7477" s="2"/>
      <c r="G7477" s="2"/>
    </row>
    <row r="7478" spans="2:7">
      <c r="B7478" s="98"/>
      <c r="C7478" s="98"/>
      <c r="E7478" s="2"/>
      <c r="F7478" s="2"/>
      <c r="G7478" s="2"/>
    </row>
    <row r="7479" spans="2:7">
      <c r="B7479" s="98"/>
      <c r="C7479" s="98"/>
      <c r="E7479" s="2"/>
      <c r="F7479" s="2"/>
      <c r="G7479" s="2"/>
    </row>
    <row r="7480" spans="2:7">
      <c r="B7480" s="98"/>
      <c r="C7480" s="98"/>
      <c r="E7480" s="2"/>
      <c r="F7480" s="2"/>
      <c r="G7480" s="2"/>
    </row>
    <row r="7481" spans="2:7">
      <c r="B7481" s="98"/>
      <c r="C7481" s="98"/>
      <c r="E7481" s="2"/>
      <c r="F7481" s="2"/>
      <c r="G7481" s="2"/>
    </row>
    <row r="7482" spans="2:7">
      <c r="B7482" s="98"/>
      <c r="C7482" s="98"/>
      <c r="E7482" s="2"/>
      <c r="F7482" s="2"/>
      <c r="G7482" s="2"/>
    </row>
    <row r="7483" spans="2:7">
      <c r="B7483" s="98"/>
      <c r="C7483" s="98"/>
      <c r="E7483" s="2"/>
      <c r="F7483" s="2"/>
      <c r="G7483" s="2"/>
    </row>
    <row r="7484" spans="2:7">
      <c r="B7484" s="98"/>
      <c r="C7484" s="98"/>
      <c r="E7484" s="2"/>
      <c r="F7484" s="2"/>
      <c r="G7484" s="2"/>
    </row>
    <row r="7485" spans="2:7">
      <c r="B7485" s="98"/>
      <c r="C7485" s="98"/>
      <c r="E7485" s="2"/>
      <c r="F7485" s="2"/>
      <c r="G7485" s="2"/>
    </row>
    <row r="7486" spans="2:7">
      <c r="B7486" s="98"/>
      <c r="C7486" s="98"/>
      <c r="E7486" s="2"/>
      <c r="F7486" s="2"/>
      <c r="G7486" s="2"/>
    </row>
    <row r="7487" spans="2:7">
      <c r="B7487" s="98"/>
      <c r="C7487" s="98"/>
      <c r="E7487" s="2"/>
      <c r="F7487" s="2"/>
      <c r="G7487" s="2"/>
    </row>
    <row r="7488" spans="2:7">
      <c r="B7488" s="98"/>
      <c r="C7488" s="98"/>
      <c r="E7488" s="2"/>
      <c r="F7488" s="2"/>
      <c r="G7488" s="2"/>
    </row>
    <row r="7489" spans="2:7">
      <c r="B7489" s="98"/>
      <c r="C7489" s="98"/>
      <c r="E7489" s="2"/>
      <c r="F7489" s="2"/>
      <c r="G7489" s="2"/>
    </row>
    <row r="7490" spans="2:7">
      <c r="B7490" s="98"/>
      <c r="C7490" s="98"/>
      <c r="E7490" s="2"/>
      <c r="F7490" s="2"/>
      <c r="G7490" s="2"/>
    </row>
    <row r="7491" spans="2:7">
      <c r="B7491" s="98"/>
      <c r="C7491" s="98"/>
      <c r="E7491" s="2"/>
      <c r="F7491" s="2"/>
      <c r="G7491" s="2"/>
    </row>
    <row r="7492" spans="2:7">
      <c r="B7492" s="98"/>
      <c r="C7492" s="98"/>
      <c r="E7492" s="2"/>
      <c r="F7492" s="2"/>
      <c r="G7492" s="2"/>
    </row>
    <row r="7493" spans="2:7">
      <c r="B7493" s="98"/>
      <c r="C7493" s="98"/>
      <c r="E7493" s="2"/>
      <c r="F7493" s="2"/>
      <c r="G7493" s="2"/>
    </row>
    <row r="7494" spans="2:7">
      <c r="B7494" s="98"/>
      <c r="C7494" s="98"/>
      <c r="E7494" s="2"/>
      <c r="F7494" s="2"/>
      <c r="G7494" s="2"/>
    </row>
    <row r="7495" spans="2:7">
      <c r="B7495" s="98"/>
      <c r="C7495" s="98"/>
      <c r="E7495" s="2"/>
      <c r="F7495" s="2"/>
      <c r="G7495" s="2"/>
    </row>
    <row r="7496" spans="2:7">
      <c r="B7496" s="98"/>
      <c r="C7496" s="98"/>
      <c r="E7496" s="2"/>
      <c r="F7496" s="2"/>
      <c r="G7496" s="2"/>
    </row>
    <row r="7497" spans="2:7">
      <c r="B7497" s="98"/>
      <c r="C7497" s="98"/>
      <c r="E7497" s="2"/>
      <c r="F7497" s="2"/>
      <c r="G7497" s="2"/>
    </row>
    <row r="7498" spans="2:7">
      <c r="B7498" s="98"/>
      <c r="C7498" s="98"/>
      <c r="E7498" s="2"/>
      <c r="F7498" s="2"/>
      <c r="G7498" s="2"/>
    </row>
    <row r="7499" spans="2:7">
      <c r="B7499" s="98"/>
      <c r="C7499" s="98"/>
      <c r="E7499" s="2"/>
      <c r="F7499" s="2"/>
      <c r="G7499" s="2"/>
    </row>
    <row r="7500" spans="2:7">
      <c r="B7500" s="98"/>
      <c r="C7500" s="98"/>
      <c r="E7500" s="2"/>
      <c r="F7500" s="2"/>
      <c r="G7500" s="2"/>
    </row>
    <row r="7501" spans="2:7">
      <c r="B7501" s="98"/>
      <c r="C7501" s="98"/>
      <c r="E7501" s="2"/>
      <c r="F7501" s="2"/>
      <c r="G7501" s="2"/>
    </row>
    <row r="7502" spans="2:7">
      <c r="B7502" s="98"/>
      <c r="C7502" s="98"/>
      <c r="E7502" s="2"/>
      <c r="F7502" s="2"/>
      <c r="G7502" s="2"/>
    </row>
    <row r="7503" spans="2:7">
      <c r="B7503" s="98"/>
      <c r="C7503" s="98"/>
      <c r="E7503" s="2"/>
      <c r="F7503" s="2"/>
      <c r="G7503" s="2"/>
    </row>
    <row r="7504" spans="2:7">
      <c r="B7504" s="98"/>
      <c r="C7504" s="98"/>
      <c r="E7504" s="2"/>
      <c r="F7504" s="2"/>
      <c r="G7504" s="2"/>
    </row>
    <row r="7505" spans="2:7">
      <c r="B7505" s="98"/>
      <c r="C7505" s="98"/>
      <c r="E7505" s="2"/>
      <c r="F7505" s="2"/>
      <c r="G7505" s="2"/>
    </row>
    <row r="7506" spans="2:7">
      <c r="B7506" s="98"/>
      <c r="C7506" s="98"/>
      <c r="E7506" s="2"/>
      <c r="F7506" s="2"/>
      <c r="G7506" s="2"/>
    </row>
    <row r="7507" spans="2:7">
      <c r="B7507" s="98"/>
      <c r="C7507" s="98"/>
      <c r="E7507" s="2"/>
      <c r="F7507" s="2"/>
      <c r="G7507" s="2"/>
    </row>
    <row r="7508" spans="2:7">
      <c r="B7508" s="98"/>
      <c r="C7508" s="98"/>
      <c r="E7508" s="2"/>
      <c r="F7508" s="2"/>
      <c r="G7508" s="2"/>
    </row>
    <row r="7509" spans="2:7">
      <c r="B7509" s="98"/>
      <c r="C7509" s="98"/>
      <c r="E7509" s="2"/>
      <c r="F7509" s="2"/>
      <c r="G7509" s="2"/>
    </row>
    <row r="7510" spans="2:7">
      <c r="B7510" s="98"/>
      <c r="C7510" s="98"/>
      <c r="E7510" s="2"/>
      <c r="F7510" s="2"/>
      <c r="G7510" s="2"/>
    </row>
    <row r="7511" spans="2:7">
      <c r="B7511" s="98"/>
      <c r="C7511" s="98"/>
      <c r="E7511" s="2"/>
      <c r="F7511" s="2"/>
      <c r="G7511" s="2"/>
    </row>
    <row r="7512" spans="2:7">
      <c r="B7512" s="98"/>
      <c r="C7512" s="98"/>
      <c r="E7512" s="2"/>
      <c r="F7512" s="2"/>
      <c r="G7512" s="2"/>
    </row>
    <row r="7513" spans="2:7">
      <c r="B7513" s="98"/>
      <c r="C7513" s="98"/>
      <c r="E7513" s="2"/>
      <c r="F7513" s="2"/>
      <c r="G7513" s="2"/>
    </row>
    <row r="7514" spans="2:7">
      <c r="B7514" s="98"/>
      <c r="C7514" s="98"/>
      <c r="E7514" s="2"/>
      <c r="F7514" s="2"/>
      <c r="G7514" s="2"/>
    </row>
    <row r="7515" spans="2:7">
      <c r="B7515" s="98"/>
      <c r="C7515" s="98"/>
      <c r="E7515" s="2"/>
      <c r="F7515" s="2"/>
      <c r="G7515" s="2"/>
    </row>
    <row r="7516" spans="2:7">
      <c r="B7516" s="98"/>
      <c r="C7516" s="98"/>
      <c r="E7516" s="2"/>
      <c r="F7516" s="2"/>
      <c r="G7516" s="2"/>
    </row>
    <row r="7517" spans="2:7">
      <c r="B7517" s="98"/>
      <c r="C7517" s="98"/>
      <c r="E7517" s="2"/>
      <c r="F7517" s="2"/>
      <c r="G7517" s="2"/>
    </row>
    <row r="7518" spans="2:7">
      <c r="B7518" s="98"/>
      <c r="C7518" s="98"/>
      <c r="E7518" s="2"/>
      <c r="F7518" s="2"/>
      <c r="G7518" s="2"/>
    </row>
    <row r="7519" spans="2:7">
      <c r="B7519" s="98"/>
      <c r="C7519" s="98"/>
      <c r="E7519" s="2"/>
      <c r="F7519" s="2"/>
      <c r="G7519" s="2"/>
    </row>
    <row r="7520" spans="2:7">
      <c r="B7520" s="98"/>
      <c r="C7520" s="98"/>
      <c r="E7520" s="2"/>
      <c r="F7520" s="2"/>
      <c r="G7520" s="2"/>
    </row>
    <row r="7521" spans="2:7">
      <c r="B7521" s="98"/>
      <c r="C7521" s="98"/>
      <c r="E7521" s="2"/>
      <c r="F7521" s="2"/>
      <c r="G7521" s="2"/>
    </row>
    <row r="7522" spans="2:7">
      <c r="B7522" s="98"/>
      <c r="C7522" s="98"/>
      <c r="E7522" s="2"/>
      <c r="F7522" s="2"/>
      <c r="G7522" s="2"/>
    </row>
    <row r="7523" spans="2:7">
      <c r="B7523" s="98"/>
      <c r="C7523" s="98"/>
      <c r="E7523" s="2"/>
      <c r="F7523" s="2"/>
      <c r="G7523" s="2"/>
    </row>
    <row r="7524" spans="2:7">
      <c r="B7524" s="98"/>
      <c r="C7524" s="98"/>
      <c r="E7524" s="2"/>
      <c r="F7524" s="2"/>
      <c r="G7524" s="2"/>
    </row>
    <row r="7525" spans="2:7">
      <c r="B7525" s="98"/>
      <c r="C7525" s="98"/>
      <c r="E7525" s="2"/>
      <c r="F7525" s="2"/>
      <c r="G7525" s="2"/>
    </row>
    <row r="7526" spans="2:7">
      <c r="B7526" s="98"/>
      <c r="C7526" s="98"/>
      <c r="E7526" s="2"/>
      <c r="F7526" s="2"/>
      <c r="G7526" s="2"/>
    </row>
    <row r="7527" spans="2:7">
      <c r="B7527" s="98"/>
      <c r="C7527" s="98"/>
      <c r="E7527" s="2"/>
      <c r="F7527" s="2"/>
      <c r="G7527" s="2"/>
    </row>
    <row r="7528" spans="2:7">
      <c r="B7528" s="98"/>
      <c r="C7528" s="98"/>
      <c r="E7528" s="2"/>
      <c r="F7528" s="2"/>
      <c r="G7528" s="2"/>
    </row>
    <row r="7529" spans="2:7">
      <c r="B7529" s="98"/>
      <c r="C7529" s="98"/>
      <c r="E7529" s="2"/>
      <c r="F7529" s="2"/>
      <c r="G7529" s="2"/>
    </row>
    <row r="7530" spans="2:7">
      <c r="B7530" s="98"/>
      <c r="C7530" s="98"/>
      <c r="E7530" s="2"/>
      <c r="F7530" s="2"/>
      <c r="G7530" s="2"/>
    </row>
    <row r="7531" spans="2:7">
      <c r="B7531" s="98"/>
      <c r="C7531" s="98"/>
      <c r="E7531" s="2"/>
      <c r="F7531" s="2"/>
      <c r="G7531" s="2"/>
    </row>
    <row r="7532" spans="2:7">
      <c r="B7532" s="98"/>
      <c r="C7532" s="98"/>
      <c r="E7532" s="2"/>
      <c r="F7532" s="2"/>
      <c r="G7532" s="2"/>
    </row>
    <row r="7533" spans="2:7">
      <c r="B7533" s="98"/>
      <c r="C7533" s="98"/>
      <c r="E7533" s="2"/>
      <c r="F7533" s="2"/>
      <c r="G7533" s="2"/>
    </row>
    <row r="7534" spans="2:7">
      <c r="B7534" s="98"/>
      <c r="C7534" s="98"/>
      <c r="E7534" s="2"/>
      <c r="F7534" s="2"/>
      <c r="G7534" s="2"/>
    </row>
    <row r="7535" spans="2:7">
      <c r="B7535" s="98"/>
      <c r="C7535" s="98"/>
      <c r="E7535" s="2"/>
      <c r="F7535" s="2"/>
      <c r="G7535" s="2"/>
    </row>
    <row r="7536" spans="2:7">
      <c r="B7536" s="98"/>
      <c r="C7536" s="98"/>
      <c r="E7536" s="2"/>
      <c r="F7536" s="2"/>
      <c r="G7536" s="2"/>
    </row>
    <row r="7537" spans="2:7">
      <c r="B7537" s="98"/>
      <c r="C7537" s="98"/>
      <c r="E7537" s="2"/>
      <c r="F7537" s="2"/>
      <c r="G7537" s="2"/>
    </row>
    <row r="7538" spans="2:7">
      <c r="B7538" s="98"/>
      <c r="C7538" s="98"/>
      <c r="E7538" s="2"/>
      <c r="F7538" s="2"/>
      <c r="G7538" s="2"/>
    </row>
    <row r="7539" spans="2:7">
      <c r="B7539" s="98"/>
      <c r="C7539" s="98"/>
      <c r="E7539" s="2"/>
      <c r="F7539" s="2"/>
      <c r="G7539" s="2"/>
    </row>
    <row r="7540" spans="2:7">
      <c r="B7540" s="98"/>
      <c r="C7540" s="98"/>
      <c r="E7540" s="2"/>
      <c r="F7540" s="2"/>
      <c r="G7540" s="2"/>
    </row>
    <row r="7541" spans="2:7">
      <c r="B7541" s="98"/>
      <c r="C7541" s="98"/>
      <c r="E7541" s="2"/>
      <c r="F7541" s="2"/>
      <c r="G7541" s="2"/>
    </row>
    <row r="7542" spans="2:7">
      <c r="B7542" s="98"/>
      <c r="C7542" s="98"/>
      <c r="E7542" s="2"/>
      <c r="F7542" s="2"/>
      <c r="G7542" s="2"/>
    </row>
    <row r="7543" spans="2:7">
      <c r="B7543" s="98"/>
      <c r="C7543" s="98"/>
      <c r="E7543" s="2"/>
      <c r="F7543" s="2"/>
      <c r="G7543" s="2"/>
    </row>
    <row r="7544" spans="2:7">
      <c r="B7544" s="98"/>
      <c r="C7544" s="98"/>
      <c r="E7544" s="2"/>
      <c r="F7544" s="2"/>
      <c r="G7544" s="2"/>
    </row>
    <row r="7545" spans="2:7">
      <c r="B7545" s="98"/>
      <c r="C7545" s="98"/>
      <c r="E7545" s="2"/>
      <c r="F7545" s="2"/>
      <c r="G7545" s="2"/>
    </row>
    <row r="7546" spans="2:7">
      <c r="B7546" s="98"/>
      <c r="C7546" s="98"/>
      <c r="E7546" s="2"/>
      <c r="F7546" s="2"/>
      <c r="G7546" s="2"/>
    </row>
    <row r="7547" spans="2:7">
      <c r="B7547" s="98"/>
      <c r="C7547" s="98"/>
      <c r="E7547" s="2"/>
      <c r="F7547" s="2"/>
      <c r="G7547" s="2"/>
    </row>
    <row r="7548" spans="2:7">
      <c r="B7548" s="98"/>
      <c r="C7548" s="98"/>
      <c r="E7548" s="2"/>
      <c r="F7548" s="2"/>
      <c r="G7548" s="2"/>
    </row>
    <row r="7549" spans="2:7">
      <c r="B7549" s="98"/>
      <c r="C7549" s="98"/>
      <c r="E7549" s="2"/>
      <c r="F7549" s="2"/>
      <c r="G7549" s="2"/>
    </row>
    <row r="7550" spans="2:7">
      <c r="B7550" s="98"/>
      <c r="C7550" s="98"/>
      <c r="E7550" s="2"/>
      <c r="F7550" s="2"/>
      <c r="G7550" s="2"/>
    </row>
    <row r="7551" spans="2:7">
      <c r="B7551" s="98"/>
      <c r="C7551" s="98"/>
      <c r="E7551" s="2"/>
      <c r="F7551" s="2"/>
      <c r="G7551" s="2"/>
    </row>
    <row r="7552" spans="2:7">
      <c r="B7552" s="98"/>
      <c r="C7552" s="98"/>
      <c r="E7552" s="2"/>
      <c r="F7552" s="2"/>
      <c r="G7552" s="2"/>
    </row>
    <row r="7553" spans="2:7">
      <c r="B7553" s="98"/>
      <c r="C7553" s="98"/>
      <c r="E7553" s="2"/>
      <c r="F7553" s="2"/>
      <c r="G7553" s="2"/>
    </row>
    <row r="7554" spans="2:7">
      <c r="B7554" s="98"/>
      <c r="C7554" s="98"/>
      <c r="E7554" s="2"/>
      <c r="F7554" s="2"/>
      <c r="G7554" s="2"/>
    </row>
    <row r="7555" spans="2:7">
      <c r="B7555" s="98"/>
      <c r="C7555" s="98"/>
      <c r="E7555" s="2"/>
      <c r="F7555" s="2"/>
      <c r="G7555" s="2"/>
    </row>
    <row r="7556" spans="2:7">
      <c r="B7556" s="98"/>
      <c r="C7556" s="98"/>
      <c r="E7556" s="2"/>
      <c r="F7556" s="2"/>
      <c r="G7556" s="2"/>
    </row>
    <row r="7557" spans="2:7">
      <c r="B7557" s="98"/>
      <c r="C7557" s="98"/>
      <c r="E7557" s="2"/>
      <c r="F7557" s="2"/>
      <c r="G7557" s="2"/>
    </row>
    <row r="7558" spans="2:7">
      <c r="B7558" s="98"/>
      <c r="C7558" s="98"/>
      <c r="E7558" s="2"/>
      <c r="F7558" s="2"/>
      <c r="G7558" s="2"/>
    </row>
    <row r="7559" spans="2:7">
      <c r="B7559" s="98"/>
      <c r="C7559" s="98"/>
      <c r="E7559" s="2"/>
      <c r="F7559" s="2"/>
      <c r="G7559" s="2"/>
    </row>
    <row r="7560" spans="2:7">
      <c r="B7560" s="98"/>
      <c r="C7560" s="98"/>
      <c r="E7560" s="2"/>
      <c r="F7560" s="2"/>
      <c r="G7560" s="2"/>
    </row>
    <row r="7561" spans="2:7">
      <c r="B7561" s="98"/>
      <c r="C7561" s="98"/>
      <c r="E7561" s="2"/>
      <c r="F7561" s="2"/>
      <c r="G7561" s="2"/>
    </row>
    <row r="7562" spans="2:7">
      <c r="B7562" s="98"/>
      <c r="C7562" s="98"/>
      <c r="E7562" s="2"/>
      <c r="F7562" s="2"/>
      <c r="G7562" s="2"/>
    </row>
    <row r="7563" spans="2:7">
      <c r="B7563" s="98"/>
      <c r="C7563" s="98"/>
      <c r="E7563" s="2"/>
      <c r="F7563" s="2"/>
      <c r="G7563" s="2"/>
    </row>
    <row r="7564" spans="2:7">
      <c r="B7564" s="98"/>
      <c r="C7564" s="98"/>
      <c r="E7564" s="2"/>
      <c r="F7564" s="2"/>
      <c r="G7564" s="2"/>
    </row>
    <row r="7565" spans="2:7">
      <c r="B7565" s="98"/>
      <c r="C7565" s="98"/>
      <c r="E7565" s="2"/>
      <c r="F7565" s="2"/>
      <c r="G7565" s="2"/>
    </row>
    <row r="7566" spans="2:7">
      <c r="B7566" s="98"/>
      <c r="C7566" s="98"/>
      <c r="E7566" s="2"/>
      <c r="F7566" s="2"/>
      <c r="G7566" s="2"/>
    </row>
    <row r="7567" spans="2:7">
      <c r="B7567" s="98"/>
      <c r="C7567" s="98"/>
      <c r="E7567" s="2"/>
      <c r="F7567" s="2"/>
      <c r="G7567" s="2"/>
    </row>
    <row r="7568" spans="2:7">
      <c r="B7568" s="98"/>
      <c r="C7568" s="98"/>
      <c r="E7568" s="2"/>
      <c r="F7568" s="2"/>
      <c r="G7568" s="2"/>
    </row>
    <row r="7569" spans="2:7">
      <c r="B7569" s="98"/>
      <c r="C7569" s="98"/>
      <c r="E7569" s="2"/>
      <c r="F7569" s="2"/>
      <c r="G7569" s="2"/>
    </row>
    <row r="7570" spans="2:7">
      <c r="B7570" s="98"/>
      <c r="C7570" s="98"/>
      <c r="E7570" s="2"/>
      <c r="F7570" s="2"/>
      <c r="G7570" s="2"/>
    </row>
    <row r="7571" spans="2:7">
      <c r="B7571" s="98"/>
      <c r="C7571" s="98"/>
      <c r="E7571" s="2"/>
      <c r="F7571" s="2"/>
      <c r="G7571" s="2"/>
    </row>
    <row r="7572" spans="2:7">
      <c r="B7572" s="98"/>
      <c r="C7572" s="98"/>
      <c r="E7572" s="2"/>
      <c r="F7572" s="2"/>
      <c r="G7572" s="2"/>
    </row>
    <row r="7573" spans="2:7">
      <c r="B7573" s="98"/>
      <c r="C7573" s="98"/>
      <c r="E7573" s="2"/>
      <c r="F7573" s="2"/>
      <c r="G7573" s="2"/>
    </row>
    <row r="7574" spans="2:7">
      <c r="B7574" s="98"/>
      <c r="C7574" s="98"/>
      <c r="E7574" s="2"/>
      <c r="F7574" s="2"/>
      <c r="G7574" s="2"/>
    </row>
    <row r="7575" spans="2:7">
      <c r="B7575" s="98"/>
      <c r="C7575" s="98"/>
      <c r="E7575" s="2"/>
      <c r="F7575" s="2"/>
      <c r="G7575" s="2"/>
    </row>
    <row r="7576" spans="2:7">
      <c r="B7576" s="98"/>
      <c r="C7576" s="98"/>
      <c r="E7576" s="2"/>
      <c r="F7576" s="2"/>
      <c r="G7576" s="2"/>
    </row>
    <row r="7577" spans="2:7">
      <c r="B7577" s="98"/>
      <c r="C7577" s="98"/>
      <c r="E7577" s="2"/>
      <c r="F7577" s="2"/>
      <c r="G7577" s="2"/>
    </row>
    <row r="7578" spans="2:7">
      <c r="B7578" s="98"/>
      <c r="C7578" s="98"/>
      <c r="E7578" s="2"/>
      <c r="F7578" s="2"/>
      <c r="G7578" s="2"/>
    </row>
    <row r="7579" spans="2:7">
      <c r="B7579" s="98"/>
      <c r="C7579" s="98"/>
      <c r="E7579" s="2"/>
      <c r="F7579" s="2"/>
      <c r="G7579" s="2"/>
    </row>
    <row r="7580" spans="2:7">
      <c r="B7580" s="98"/>
      <c r="C7580" s="98"/>
      <c r="E7580" s="2"/>
      <c r="F7580" s="2"/>
      <c r="G7580" s="2"/>
    </row>
    <row r="7581" spans="2:7">
      <c r="B7581" s="98"/>
      <c r="C7581" s="98"/>
      <c r="E7581" s="2"/>
      <c r="F7581" s="2"/>
      <c r="G7581" s="2"/>
    </row>
    <row r="7582" spans="2:7">
      <c r="B7582" s="98"/>
      <c r="C7582" s="98"/>
      <c r="E7582" s="2"/>
      <c r="F7582" s="2"/>
      <c r="G7582" s="2"/>
    </row>
    <row r="7583" spans="2:7">
      <c r="B7583" s="98"/>
      <c r="C7583" s="98"/>
      <c r="E7583" s="2"/>
      <c r="F7583" s="2"/>
      <c r="G7583" s="2"/>
    </row>
    <row r="7584" spans="2:7">
      <c r="B7584" s="98"/>
      <c r="C7584" s="98"/>
      <c r="E7584" s="2"/>
      <c r="F7584" s="2"/>
      <c r="G7584" s="2"/>
    </row>
    <row r="7585" spans="2:7">
      <c r="B7585" s="98"/>
      <c r="C7585" s="98"/>
      <c r="E7585" s="2"/>
      <c r="F7585" s="2"/>
      <c r="G7585" s="2"/>
    </row>
    <row r="7586" spans="2:7">
      <c r="B7586" s="98"/>
      <c r="C7586" s="98"/>
      <c r="E7586" s="2"/>
      <c r="F7586" s="2"/>
      <c r="G7586" s="2"/>
    </row>
    <row r="7587" spans="2:7">
      <c r="B7587" s="98"/>
      <c r="C7587" s="98"/>
      <c r="E7587" s="2"/>
      <c r="F7587" s="2"/>
      <c r="G7587" s="2"/>
    </row>
    <row r="7588" spans="2:7">
      <c r="B7588" s="98"/>
      <c r="C7588" s="98"/>
      <c r="E7588" s="2"/>
      <c r="F7588" s="2"/>
      <c r="G7588" s="2"/>
    </row>
    <row r="7589" spans="2:7">
      <c r="B7589" s="98"/>
      <c r="C7589" s="98"/>
      <c r="E7589" s="2"/>
      <c r="F7589" s="2"/>
      <c r="G7589" s="2"/>
    </row>
    <row r="7590" spans="2:7">
      <c r="B7590" s="98"/>
      <c r="C7590" s="98"/>
      <c r="E7590" s="2"/>
      <c r="F7590" s="2"/>
      <c r="G7590" s="2"/>
    </row>
    <row r="7591" spans="2:7">
      <c r="B7591" s="98"/>
      <c r="C7591" s="98"/>
      <c r="E7591" s="2"/>
      <c r="F7591" s="2"/>
      <c r="G7591" s="2"/>
    </row>
    <row r="7592" spans="2:7">
      <c r="B7592" s="98"/>
      <c r="C7592" s="98"/>
      <c r="E7592" s="2"/>
      <c r="F7592" s="2"/>
      <c r="G7592" s="2"/>
    </row>
    <row r="7593" spans="2:7">
      <c r="B7593" s="98"/>
      <c r="C7593" s="98"/>
      <c r="E7593" s="2"/>
      <c r="F7593" s="2"/>
      <c r="G7593" s="2"/>
    </row>
    <row r="7594" spans="2:7">
      <c r="B7594" s="98"/>
      <c r="C7594" s="98"/>
      <c r="E7594" s="2"/>
      <c r="F7594" s="2"/>
      <c r="G7594" s="2"/>
    </row>
    <row r="7595" spans="2:7">
      <c r="B7595" s="98"/>
      <c r="C7595" s="98"/>
      <c r="E7595" s="2"/>
      <c r="F7595" s="2"/>
      <c r="G7595" s="2"/>
    </row>
    <row r="7596" spans="2:7">
      <c r="B7596" s="98"/>
      <c r="C7596" s="98"/>
      <c r="E7596" s="2"/>
      <c r="F7596" s="2"/>
      <c r="G7596" s="2"/>
    </row>
    <row r="7597" spans="2:7">
      <c r="B7597" s="98"/>
      <c r="C7597" s="98"/>
      <c r="E7597" s="2"/>
      <c r="F7597" s="2"/>
      <c r="G7597" s="2"/>
    </row>
    <row r="7598" spans="2:7">
      <c r="B7598" s="98"/>
      <c r="C7598" s="98"/>
      <c r="E7598" s="2"/>
      <c r="F7598" s="2"/>
      <c r="G7598" s="2"/>
    </row>
    <row r="7599" spans="2:7">
      <c r="B7599" s="98"/>
      <c r="C7599" s="98"/>
      <c r="E7599" s="2"/>
      <c r="F7599" s="2"/>
      <c r="G7599" s="2"/>
    </row>
    <row r="7600" spans="2:7">
      <c r="B7600" s="98"/>
      <c r="C7600" s="98"/>
      <c r="E7600" s="2"/>
      <c r="F7600" s="2"/>
      <c r="G7600" s="2"/>
    </row>
    <row r="7601" spans="2:7">
      <c r="B7601" s="98"/>
      <c r="C7601" s="98"/>
      <c r="E7601" s="2"/>
      <c r="F7601" s="2"/>
      <c r="G7601" s="2"/>
    </row>
    <row r="7602" spans="2:7">
      <c r="B7602" s="98"/>
      <c r="C7602" s="98"/>
      <c r="E7602" s="2"/>
      <c r="F7602" s="2"/>
      <c r="G7602" s="2"/>
    </row>
    <row r="7603" spans="2:7">
      <c r="B7603" s="98"/>
      <c r="C7603" s="98"/>
      <c r="E7603" s="2"/>
      <c r="F7603" s="2"/>
      <c r="G7603" s="2"/>
    </row>
    <row r="7604" spans="2:7">
      <c r="B7604" s="98"/>
      <c r="C7604" s="98"/>
      <c r="E7604" s="2"/>
      <c r="F7604" s="2"/>
      <c r="G7604" s="2"/>
    </row>
    <row r="7605" spans="2:7">
      <c r="B7605" s="98"/>
      <c r="C7605" s="98"/>
      <c r="E7605" s="2"/>
      <c r="F7605" s="2"/>
      <c r="G7605" s="2"/>
    </row>
    <row r="7606" spans="2:7">
      <c r="B7606" s="98"/>
      <c r="C7606" s="98"/>
      <c r="E7606" s="2"/>
      <c r="F7606" s="2"/>
      <c r="G7606" s="2"/>
    </row>
    <row r="7607" spans="2:7">
      <c r="B7607" s="98"/>
      <c r="C7607" s="98"/>
      <c r="E7607" s="2"/>
      <c r="F7607" s="2"/>
      <c r="G7607" s="2"/>
    </row>
    <row r="7608" spans="2:7">
      <c r="B7608" s="98"/>
      <c r="C7608" s="98"/>
      <c r="E7608" s="2"/>
      <c r="F7608" s="2"/>
      <c r="G7608" s="2"/>
    </row>
    <row r="7609" spans="2:7">
      <c r="B7609" s="98"/>
      <c r="C7609" s="98"/>
      <c r="E7609" s="2"/>
      <c r="F7609" s="2"/>
      <c r="G7609" s="2"/>
    </row>
    <row r="7610" spans="2:7">
      <c r="B7610" s="98"/>
      <c r="C7610" s="98"/>
      <c r="E7610" s="2"/>
      <c r="F7610" s="2"/>
      <c r="G7610" s="2"/>
    </row>
    <row r="7611" spans="2:7">
      <c r="B7611" s="98"/>
      <c r="C7611" s="98"/>
      <c r="E7611" s="2"/>
      <c r="F7611" s="2"/>
      <c r="G7611" s="2"/>
    </row>
    <row r="7612" spans="2:7">
      <c r="B7612" s="98"/>
      <c r="C7612" s="98"/>
      <c r="E7612" s="2"/>
      <c r="F7612" s="2"/>
      <c r="G7612" s="2"/>
    </row>
    <row r="7613" spans="2:7">
      <c r="B7613" s="98"/>
      <c r="C7613" s="98"/>
      <c r="E7613" s="2"/>
      <c r="F7613" s="2"/>
      <c r="G7613" s="2"/>
    </row>
    <row r="7614" spans="2:7">
      <c r="B7614" s="98"/>
      <c r="C7614" s="98"/>
      <c r="E7614" s="2"/>
      <c r="F7614" s="2"/>
      <c r="G7614" s="2"/>
    </row>
    <row r="7615" spans="2:7">
      <c r="B7615" s="98"/>
      <c r="C7615" s="98"/>
      <c r="E7615" s="2"/>
      <c r="F7615" s="2"/>
      <c r="G7615" s="2"/>
    </row>
    <row r="7616" spans="2:7">
      <c r="B7616" s="98"/>
      <c r="C7616" s="98"/>
      <c r="E7616" s="2"/>
      <c r="F7616" s="2"/>
      <c r="G7616" s="2"/>
    </row>
    <row r="7617" spans="2:7">
      <c r="B7617" s="98"/>
      <c r="C7617" s="98"/>
      <c r="E7617" s="2"/>
      <c r="F7617" s="2"/>
      <c r="G7617" s="2"/>
    </row>
    <row r="7618" spans="2:7">
      <c r="B7618" s="98"/>
      <c r="C7618" s="98"/>
      <c r="E7618" s="2"/>
      <c r="F7618" s="2"/>
      <c r="G7618" s="2"/>
    </row>
    <row r="7619" spans="2:7">
      <c r="B7619" s="98"/>
      <c r="C7619" s="98"/>
      <c r="E7619" s="2"/>
      <c r="F7619" s="2"/>
      <c r="G7619" s="2"/>
    </row>
    <row r="7620" spans="2:7">
      <c r="B7620" s="98"/>
      <c r="C7620" s="98"/>
      <c r="E7620" s="2"/>
      <c r="F7620" s="2"/>
      <c r="G7620" s="2"/>
    </row>
    <row r="7621" spans="2:7">
      <c r="B7621" s="98"/>
      <c r="C7621" s="98"/>
      <c r="E7621" s="2"/>
      <c r="F7621" s="2"/>
      <c r="G7621" s="2"/>
    </row>
    <row r="7622" spans="2:7">
      <c r="B7622" s="98"/>
      <c r="C7622" s="98"/>
      <c r="E7622" s="2"/>
      <c r="F7622" s="2"/>
      <c r="G7622" s="2"/>
    </row>
    <row r="7623" spans="2:7">
      <c r="B7623" s="98"/>
      <c r="C7623" s="98"/>
      <c r="E7623" s="2"/>
      <c r="F7623" s="2"/>
      <c r="G7623" s="2"/>
    </row>
    <row r="7624" spans="2:7">
      <c r="B7624" s="98"/>
      <c r="C7624" s="98"/>
      <c r="E7624" s="2"/>
      <c r="F7624" s="2"/>
      <c r="G7624" s="2"/>
    </row>
    <row r="7625" spans="2:7">
      <c r="B7625" s="98"/>
      <c r="C7625" s="98"/>
      <c r="E7625" s="2"/>
      <c r="F7625" s="2"/>
      <c r="G7625" s="2"/>
    </row>
    <row r="7626" spans="2:7">
      <c r="B7626" s="98"/>
      <c r="C7626" s="98"/>
      <c r="E7626" s="2"/>
      <c r="F7626" s="2"/>
      <c r="G7626" s="2"/>
    </row>
    <row r="7627" spans="2:7">
      <c r="B7627" s="98"/>
      <c r="C7627" s="98"/>
      <c r="E7627" s="2"/>
      <c r="F7627" s="2"/>
      <c r="G7627" s="2"/>
    </row>
    <row r="7628" spans="2:7">
      <c r="B7628" s="98"/>
      <c r="C7628" s="98"/>
      <c r="E7628" s="2"/>
      <c r="F7628" s="2"/>
      <c r="G7628" s="2"/>
    </row>
    <row r="7629" spans="2:7">
      <c r="B7629" s="98"/>
      <c r="C7629" s="98"/>
      <c r="E7629" s="2"/>
      <c r="F7629" s="2"/>
      <c r="G7629" s="2"/>
    </row>
    <row r="7630" spans="2:7">
      <c r="B7630" s="98"/>
      <c r="C7630" s="98"/>
      <c r="E7630" s="2"/>
      <c r="F7630" s="2"/>
      <c r="G7630" s="2"/>
    </row>
    <row r="7631" spans="2:7">
      <c r="B7631" s="98"/>
      <c r="C7631" s="98"/>
      <c r="E7631" s="2"/>
      <c r="F7631" s="2"/>
      <c r="G7631" s="2"/>
    </row>
    <row r="7632" spans="2:7">
      <c r="B7632" s="98"/>
      <c r="C7632" s="98"/>
      <c r="E7632" s="2"/>
      <c r="F7632" s="2"/>
      <c r="G7632" s="2"/>
    </row>
    <row r="7633" spans="2:7">
      <c r="B7633" s="98"/>
      <c r="C7633" s="98"/>
      <c r="E7633" s="2"/>
      <c r="F7633" s="2"/>
      <c r="G7633" s="2"/>
    </row>
    <row r="7634" spans="2:7">
      <c r="B7634" s="98"/>
      <c r="C7634" s="98"/>
      <c r="E7634" s="2"/>
      <c r="F7634" s="2"/>
      <c r="G7634" s="2"/>
    </row>
    <row r="7635" spans="2:7">
      <c r="B7635" s="98"/>
      <c r="C7635" s="98"/>
      <c r="E7635" s="2"/>
      <c r="F7635" s="2"/>
      <c r="G7635" s="2"/>
    </row>
    <row r="7636" spans="2:7">
      <c r="B7636" s="98"/>
      <c r="C7636" s="98"/>
      <c r="E7636" s="2"/>
      <c r="F7636" s="2"/>
      <c r="G7636" s="2"/>
    </row>
    <row r="7637" spans="2:7">
      <c r="B7637" s="98"/>
      <c r="C7637" s="98"/>
      <c r="E7637" s="2"/>
      <c r="F7637" s="2"/>
      <c r="G7637" s="2"/>
    </row>
    <row r="7638" spans="2:7">
      <c r="B7638" s="98"/>
      <c r="C7638" s="98"/>
      <c r="E7638" s="2"/>
      <c r="F7638" s="2"/>
      <c r="G7638" s="2"/>
    </row>
    <row r="7639" spans="2:7">
      <c r="B7639" s="98"/>
      <c r="C7639" s="98"/>
      <c r="E7639" s="2"/>
      <c r="F7639" s="2"/>
      <c r="G7639" s="2"/>
    </row>
    <row r="7640" spans="2:7">
      <c r="B7640" s="98"/>
      <c r="C7640" s="98"/>
      <c r="E7640" s="2"/>
      <c r="F7640" s="2"/>
      <c r="G7640" s="2"/>
    </row>
    <row r="7641" spans="2:7">
      <c r="B7641" s="98"/>
      <c r="C7641" s="98"/>
      <c r="E7641" s="2"/>
      <c r="F7641" s="2"/>
      <c r="G7641" s="2"/>
    </row>
    <row r="7642" spans="2:7">
      <c r="B7642" s="98"/>
      <c r="C7642" s="98"/>
      <c r="E7642" s="2"/>
      <c r="F7642" s="2"/>
      <c r="G7642" s="2"/>
    </row>
    <row r="7643" spans="2:7">
      <c r="B7643" s="98"/>
      <c r="C7643" s="98"/>
      <c r="E7643" s="2"/>
      <c r="F7643" s="2"/>
      <c r="G7643" s="2"/>
    </row>
    <row r="7644" spans="2:7">
      <c r="B7644" s="98"/>
      <c r="C7644" s="98"/>
      <c r="E7644" s="2"/>
      <c r="F7644" s="2"/>
      <c r="G7644" s="2"/>
    </row>
    <row r="7645" spans="2:7">
      <c r="B7645" s="98"/>
      <c r="C7645" s="98"/>
      <c r="E7645" s="2"/>
      <c r="F7645" s="2"/>
      <c r="G7645" s="2"/>
    </row>
    <row r="7646" spans="2:7">
      <c r="B7646" s="98"/>
      <c r="C7646" s="98"/>
      <c r="E7646" s="2"/>
      <c r="F7646" s="2"/>
      <c r="G7646" s="2"/>
    </row>
    <row r="7647" spans="2:7">
      <c r="B7647" s="98"/>
      <c r="C7647" s="98"/>
      <c r="E7647" s="2"/>
      <c r="F7647" s="2"/>
      <c r="G7647" s="2"/>
    </row>
    <row r="7648" spans="2:7">
      <c r="B7648" s="98"/>
      <c r="C7648" s="98"/>
      <c r="E7648" s="2"/>
      <c r="F7648" s="2"/>
      <c r="G7648" s="2"/>
    </row>
    <row r="7649" spans="2:7">
      <c r="B7649" s="98"/>
      <c r="C7649" s="98"/>
      <c r="E7649" s="2"/>
      <c r="F7649" s="2"/>
      <c r="G7649" s="2"/>
    </row>
    <row r="7650" spans="2:7">
      <c r="B7650" s="98"/>
      <c r="C7650" s="98"/>
      <c r="E7650" s="2"/>
      <c r="F7650" s="2"/>
      <c r="G7650" s="2"/>
    </row>
    <row r="7651" spans="2:7">
      <c r="B7651" s="98"/>
      <c r="C7651" s="98"/>
      <c r="E7651" s="2"/>
      <c r="F7651" s="2"/>
      <c r="G7651" s="2"/>
    </row>
    <row r="7652" spans="2:7">
      <c r="B7652" s="98"/>
      <c r="C7652" s="98"/>
      <c r="E7652" s="2"/>
      <c r="F7652" s="2"/>
      <c r="G7652" s="2"/>
    </row>
    <row r="7653" spans="2:7">
      <c r="B7653" s="98"/>
      <c r="C7653" s="98"/>
      <c r="E7653" s="2"/>
      <c r="F7653" s="2"/>
      <c r="G7653" s="2"/>
    </row>
    <row r="7654" spans="2:7">
      <c r="B7654" s="98"/>
      <c r="C7654" s="98"/>
      <c r="E7654" s="2"/>
      <c r="F7654" s="2"/>
      <c r="G7654" s="2"/>
    </row>
    <row r="7655" spans="2:7">
      <c r="B7655" s="98"/>
      <c r="C7655" s="98"/>
      <c r="E7655" s="2"/>
      <c r="F7655" s="2"/>
      <c r="G7655" s="2"/>
    </row>
    <row r="7656" spans="2:7">
      <c r="B7656" s="98"/>
      <c r="C7656" s="98"/>
      <c r="E7656" s="2"/>
      <c r="F7656" s="2"/>
      <c r="G7656" s="2"/>
    </row>
    <row r="7657" spans="2:7">
      <c r="B7657" s="98"/>
      <c r="C7657" s="98"/>
      <c r="E7657" s="2"/>
      <c r="F7657" s="2"/>
      <c r="G7657" s="2"/>
    </row>
    <row r="7658" spans="2:7">
      <c r="B7658" s="98"/>
      <c r="C7658" s="98"/>
      <c r="E7658" s="2"/>
      <c r="F7658" s="2"/>
      <c r="G7658" s="2"/>
    </row>
    <row r="7659" spans="2:7">
      <c r="B7659" s="98"/>
      <c r="C7659" s="98"/>
      <c r="E7659" s="2"/>
      <c r="F7659" s="2"/>
      <c r="G7659" s="2"/>
    </row>
    <row r="7660" spans="2:7">
      <c r="B7660" s="98"/>
      <c r="C7660" s="98"/>
      <c r="E7660" s="2"/>
      <c r="F7660" s="2"/>
      <c r="G7660" s="2"/>
    </row>
    <row r="7661" spans="2:7">
      <c r="B7661" s="98"/>
      <c r="C7661" s="98"/>
      <c r="E7661" s="2"/>
      <c r="F7661" s="2"/>
      <c r="G7661" s="2"/>
    </row>
    <row r="7662" spans="2:7">
      <c r="B7662" s="98"/>
      <c r="C7662" s="98"/>
      <c r="E7662" s="2"/>
      <c r="F7662" s="2"/>
      <c r="G7662" s="2"/>
    </row>
    <row r="7663" spans="2:7">
      <c r="B7663" s="98"/>
      <c r="C7663" s="98"/>
      <c r="E7663" s="2"/>
      <c r="F7663" s="2"/>
      <c r="G7663" s="2"/>
    </row>
    <row r="7664" spans="2:7">
      <c r="B7664" s="98"/>
      <c r="C7664" s="98"/>
      <c r="E7664" s="2"/>
      <c r="F7664" s="2"/>
      <c r="G7664" s="2"/>
    </row>
    <row r="7665" spans="2:7">
      <c r="B7665" s="98"/>
      <c r="C7665" s="98"/>
      <c r="E7665" s="2"/>
      <c r="F7665" s="2"/>
      <c r="G7665" s="2"/>
    </row>
    <row r="7666" spans="2:7">
      <c r="B7666" s="98"/>
      <c r="C7666" s="98"/>
      <c r="E7666" s="2"/>
      <c r="F7666" s="2"/>
      <c r="G7666" s="2"/>
    </row>
    <row r="7667" spans="2:7">
      <c r="B7667" s="98"/>
      <c r="C7667" s="98"/>
      <c r="E7667" s="2"/>
      <c r="F7667" s="2"/>
      <c r="G7667" s="2"/>
    </row>
    <row r="7668" spans="2:7">
      <c r="B7668" s="98"/>
      <c r="C7668" s="98"/>
      <c r="E7668" s="2"/>
      <c r="F7668" s="2"/>
      <c r="G7668" s="2"/>
    </row>
    <row r="7669" spans="2:7">
      <c r="B7669" s="98"/>
      <c r="C7669" s="98"/>
      <c r="E7669" s="2"/>
      <c r="F7669" s="2"/>
      <c r="G7669" s="2"/>
    </row>
    <row r="7670" spans="2:7">
      <c r="B7670" s="98"/>
      <c r="C7670" s="98"/>
      <c r="E7670" s="2"/>
      <c r="F7670" s="2"/>
      <c r="G7670" s="2"/>
    </row>
    <row r="7671" spans="2:7">
      <c r="B7671" s="98"/>
      <c r="C7671" s="98"/>
      <c r="E7671" s="2"/>
      <c r="F7671" s="2"/>
      <c r="G7671" s="2"/>
    </row>
    <row r="7672" spans="2:7">
      <c r="B7672" s="98"/>
      <c r="C7672" s="98"/>
      <c r="E7672" s="2"/>
      <c r="F7672" s="2"/>
      <c r="G7672" s="2"/>
    </row>
    <row r="7673" spans="2:7">
      <c r="B7673" s="98"/>
      <c r="C7673" s="98"/>
      <c r="E7673" s="2"/>
      <c r="F7673" s="2"/>
      <c r="G7673" s="2"/>
    </row>
    <row r="7674" spans="2:7">
      <c r="B7674" s="98"/>
      <c r="C7674" s="98"/>
      <c r="E7674" s="2"/>
      <c r="F7674" s="2"/>
      <c r="G7674" s="2"/>
    </row>
    <row r="7675" spans="2:7">
      <c r="B7675" s="98"/>
      <c r="C7675" s="98"/>
      <c r="E7675" s="2"/>
      <c r="F7675" s="2"/>
      <c r="G7675" s="2"/>
    </row>
    <row r="7676" spans="2:7">
      <c r="B7676" s="98"/>
      <c r="C7676" s="98"/>
      <c r="E7676" s="2"/>
      <c r="F7676" s="2"/>
      <c r="G7676" s="2"/>
    </row>
    <row r="7677" spans="2:7">
      <c r="B7677" s="98"/>
      <c r="C7677" s="98"/>
      <c r="E7677" s="2"/>
      <c r="F7677" s="2"/>
      <c r="G7677" s="2"/>
    </row>
    <row r="7678" spans="2:7">
      <c r="B7678" s="98"/>
      <c r="C7678" s="98"/>
      <c r="E7678" s="2"/>
      <c r="F7678" s="2"/>
      <c r="G7678" s="2"/>
    </row>
    <row r="7679" spans="2:7">
      <c r="B7679" s="98"/>
      <c r="C7679" s="98"/>
      <c r="E7679" s="2"/>
      <c r="F7679" s="2"/>
      <c r="G7679" s="2"/>
    </row>
    <row r="7680" spans="2:7">
      <c r="B7680" s="98"/>
      <c r="C7680" s="98"/>
      <c r="E7680" s="2"/>
      <c r="F7680" s="2"/>
      <c r="G7680" s="2"/>
    </row>
    <row r="7681" spans="2:7">
      <c r="B7681" s="98"/>
      <c r="C7681" s="98"/>
      <c r="E7681" s="2"/>
      <c r="F7681" s="2"/>
      <c r="G7681" s="2"/>
    </row>
    <row r="7682" spans="2:7">
      <c r="B7682" s="98"/>
      <c r="C7682" s="98"/>
      <c r="E7682" s="2"/>
      <c r="F7682" s="2"/>
      <c r="G7682" s="2"/>
    </row>
    <row r="7683" spans="2:7">
      <c r="B7683" s="98"/>
      <c r="C7683" s="98"/>
      <c r="E7683" s="2"/>
      <c r="F7683" s="2"/>
      <c r="G7683" s="2"/>
    </row>
    <row r="7684" spans="2:7">
      <c r="B7684" s="98"/>
      <c r="C7684" s="98"/>
      <c r="E7684" s="2"/>
      <c r="F7684" s="2"/>
      <c r="G7684" s="2"/>
    </row>
    <row r="7685" spans="2:7">
      <c r="B7685" s="98"/>
      <c r="C7685" s="98"/>
      <c r="E7685" s="2"/>
      <c r="F7685" s="2"/>
      <c r="G7685" s="2"/>
    </row>
    <row r="7686" spans="2:7">
      <c r="B7686" s="98"/>
      <c r="C7686" s="98"/>
      <c r="E7686" s="2"/>
      <c r="F7686" s="2"/>
      <c r="G7686" s="2"/>
    </row>
    <row r="7687" spans="2:7">
      <c r="B7687" s="98"/>
      <c r="C7687" s="98"/>
      <c r="E7687" s="2"/>
      <c r="F7687" s="2"/>
      <c r="G7687" s="2"/>
    </row>
    <row r="7688" spans="2:7">
      <c r="B7688" s="98"/>
      <c r="C7688" s="98"/>
      <c r="E7688" s="2"/>
      <c r="F7688" s="2"/>
      <c r="G7688" s="2"/>
    </row>
    <row r="7689" spans="2:7">
      <c r="B7689" s="98"/>
      <c r="C7689" s="98"/>
      <c r="E7689" s="2"/>
      <c r="F7689" s="2"/>
      <c r="G7689" s="2"/>
    </row>
    <row r="7690" spans="2:7">
      <c r="B7690" s="98"/>
      <c r="C7690" s="98"/>
      <c r="E7690" s="2"/>
      <c r="F7690" s="2"/>
      <c r="G7690" s="2"/>
    </row>
    <row r="7691" spans="2:7">
      <c r="B7691" s="98"/>
      <c r="C7691" s="98"/>
      <c r="E7691" s="2"/>
      <c r="F7691" s="2"/>
      <c r="G7691" s="2"/>
    </row>
    <row r="7692" spans="2:7">
      <c r="B7692" s="98"/>
      <c r="C7692" s="98"/>
      <c r="E7692" s="2"/>
      <c r="F7692" s="2"/>
      <c r="G7692" s="2"/>
    </row>
    <row r="7693" spans="2:7">
      <c r="B7693" s="98"/>
      <c r="C7693" s="98"/>
      <c r="E7693" s="2"/>
      <c r="F7693" s="2"/>
      <c r="G7693" s="2"/>
    </row>
    <row r="7694" spans="2:7">
      <c r="B7694" s="98"/>
      <c r="C7694" s="98"/>
      <c r="E7694" s="2"/>
      <c r="F7694" s="2"/>
      <c r="G7694" s="2"/>
    </row>
    <row r="7695" spans="2:7">
      <c r="B7695" s="98"/>
      <c r="C7695" s="98"/>
      <c r="E7695" s="2"/>
      <c r="F7695" s="2"/>
      <c r="G7695" s="2"/>
    </row>
    <row r="7696" spans="2:7">
      <c r="B7696" s="98"/>
      <c r="C7696" s="98"/>
      <c r="E7696" s="2"/>
      <c r="F7696" s="2"/>
      <c r="G7696" s="2"/>
    </row>
    <row r="7697" spans="2:7">
      <c r="B7697" s="98"/>
      <c r="C7697" s="98"/>
      <c r="E7697" s="2"/>
      <c r="F7697" s="2"/>
      <c r="G7697" s="2"/>
    </row>
    <row r="7698" spans="2:7">
      <c r="B7698" s="98"/>
      <c r="C7698" s="98"/>
      <c r="E7698" s="2"/>
      <c r="F7698" s="2"/>
      <c r="G7698" s="2"/>
    </row>
    <row r="7699" spans="2:7">
      <c r="B7699" s="98"/>
      <c r="C7699" s="98"/>
      <c r="E7699" s="2"/>
      <c r="F7699" s="2"/>
      <c r="G7699" s="2"/>
    </row>
    <row r="7700" spans="2:7">
      <c r="B7700" s="98"/>
      <c r="C7700" s="98"/>
      <c r="E7700" s="2"/>
      <c r="F7700" s="2"/>
      <c r="G7700" s="2"/>
    </row>
    <row r="7701" spans="2:7">
      <c r="B7701" s="98"/>
      <c r="C7701" s="98"/>
      <c r="E7701" s="2"/>
      <c r="F7701" s="2"/>
      <c r="G7701" s="2"/>
    </row>
    <row r="7702" spans="2:7">
      <c r="B7702" s="98"/>
      <c r="C7702" s="98"/>
      <c r="E7702" s="2"/>
      <c r="F7702" s="2"/>
      <c r="G7702" s="2"/>
    </row>
    <row r="7703" spans="2:7">
      <c r="B7703" s="98"/>
      <c r="C7703" s="98"/>
      <c r="E7703" s="2"/>
      <c r="F7703" s="2"/>
      <c r="G7703" s="2"/>
    </row>
    <row r="7704" spans="2:7">
      <c r="B7704" s="98"/>
      <c r="C7704" s="98"/>
      <c r="E7704" s="2"/>
      <c r="F7704" s="2"/>
      <c r="G7704" s="2"/>
    </row>
    <row r="7705" spans="2:7">
      <c r="B7705" s="98"/>
      <c r="C7705" s="98"/>
      <c r="E7705" s="2"/>
      <c r="F7705" s="2"/>
      <c r="G7705" s="2"/>
    </row>
    <row r="7706" spans="2:7">
      <c r="B7706" s="98"/>
      <c r="C7706" s="98"/>
      <c r="E7706" s="2"/>
      <c r="F7706" s="2"/>
      <c r="G7706" s="2"/>
    </row>
    <row r="7707" spans="2:7">
      <c r="B7707" s="98"/>
      <c r="C7707" s="98"/>
      <c r="E7707" s="2"/>
      <c r="F7707" s="2"/>
      <c r="G7707" s="2"/>
    </row>
    <row r="7708" spans="2:7">
      <c r="B7708" s="98"/>
      <c r="C7708" s="98"/>
      <c r="E7708" s="2"/>
      <c r="F7708" s="2"/>
      <c r="G7708" s="2"/>
    </row>
    <row r="7709" spans="2:7">
      <c r="B7709" s="98"/>
      <c r="C7709" s="98"/>
      <c r="E7709" s="2"/>
      <c r="F7709" s="2"/>
      <c r="G7709" s="2"/>
    </row>
    <row r="7710" spans="2:7">
      <c r="B7710" s="98"/>
      <c r="C7710" s="98"/>
      <c r="E7710" s="2"/>
      <c r="F7710" s="2"/>
      <c r="G7710" s="2"/>
    </row>
    <row r="7711" spans="2:7">
      <c r="B7711" s="98"/>
      <c r="C7711" s="98"/>
      <c r="E7711" s="2"/>
      <c r="F7711" s="2"/>
      <c r="G7711" s="2"/>
    </row>
    <row r="7712" spans="2:7">
      <c r="B7712" s="98"/>
      <c r="C7712" s="98"/>
      <c r="E7712" s="2"/>
      <c r="F7712" s="2"/>
      <c r="G7712" s="2"/>
    </row>
    <row r="7713" spans="2:7">
      <c r="B7713" s="98"/>
      <c r="C7713" s="98"/>
      <c r="E7713" s="2"/>
      <c r="F7713" s="2"/>
      <c r="G7713" s="2"/>
    </row>
    <row r="7714" spans="2:7">
      <c r="B7714" s="98"/>
      <c r="C7714" s="98"/>
      <c r="E7714" s="2"/>
      <c r="F7714" s="2"/>
      <c r="G7714" s="2"/>
    </row>
    <row r="7715" spans="2:7">
      <c r="B7715" s="98"/>
      <c r="C7715" s="98"/>
      <c r="E7715" s="2"/>
      <c r="F7715" s="2"/>
      <c r="G7715" s="2"/>
    </row>
    <row r="7716" spans="2:7">
      <c r="B7716" s="98"/>
      <c r="C7716" s="98"/>
      <c r="E7716" s="2"/>
      <c r="F7716" s="2"/>
      <c r="G7716" s="2"/>
    </row>
    <row r="7717" spans="2:7">
      <c r="B7717" s="98"/>
      <c r="C7717" s="98"/>
      <c r="E7717" s="2"/>
      <c r="F7717" s="2"/>
      <c r="G7717" s="2"/>
    </row>
    <row r="7718" spans="2:7">
      <c r="B7718" s="98"/>
      <c r="C7718" s="98"/>
      <c r="E7718" s="2"/>
      <c r="F7718" s="2"/>
      <c r="G7718" s="2"/>
    </row>
    <row r="7719" spans="2:7">
      <c r="B7719" s="98"/>
      <c r="C7719" s="98"/>
      <c r="E7719" s="2"/>
      <c r="F7719" s="2"/>
      <c r="G7719" s="2"/>
    </row>
    <row r="7720" spans="2:7">
      <c r="B7720" s="98"/>
      <c r="C7720" s="98"/>
      <c r="E7720" s="2"/>
      <c r="F7720" s="2"/>
      <c r="G7720" s="2"/>
    </row>
    <row r="7721" spans="2:7">
      <c r="B7721" s="98"/>
      <c r="C7721" s="98"/>
      <c r="E7721" s="2"/>
      <c r="F7721" s="2"/>
      <c r="G7721" s="2"/>
    </row>
    <row r="7722" spans="2:7">
      <c r="B7722" s="98"/>
      <c r="C7722" s="98"/>
      <c r="E7722" s="2"/>
      <c r="F7722" s="2"/>
      <c r="G7722" s="2"/>
    </row>
    <row r="7723" spans="2:7">
      <c r="B7723" s="98"/>
      <c r="C7723" s="98"/>
      <c r="E7723" s="2"/>
      <c r="F7723" s="2"/>
      <c r="G7723" s="2"/>
    </row>
    <row r="7724" spans="2:7">
      <c r="B7724" s="98"/>
      <c r="C7724" s="98"/>
      <c r="E7724" s="2"/>
      <c r="F7724" s="2"/>
      <c r="G7724" s="2"/>
    </row>
    <row r="7725" spans="2:7">
      <c r="B7725" s="98"/>
      <c r="C7725" s="98"/>
      <c r="E7725" s="2"/>
      <c r="F7725" s="2"/>
      <c r="G7725" s="2"/>
    </row>
    <row r="7726" spans="2:7">
      <c r="B7726" s="98"/>
      <c r="C7726" s="98"/>
      <c r="E7726" s="2"/>
      <c r="F7726" s="2"/>
      <c r="G7726" s="2"/>
    </row>
    <row r="7727" spans="2:7">
      <c r="B7727" s="98"/>
      <c r="C7727" s="98"/>
      <c r="E7727" s="2"/>
      <c r="F7727" s="2"/>
      <c r="G7727" s="2"/>
    </row>
    <row r="7728" spans="2:7">
      <c r="B7728" s="98"/>
      <c r="C7728" s="98"/>
      <c r="E7728" s="2"/>
      <c r="F7728" s="2"/>
      <c r="G7728" s="2"/>
    </row>
    <row r="7729" spans="2:7">
      <c r="B7729" s="98"/>
      <c r="C7729" s="98"/>
      <c r="E7729" s="2"/>
      <c r="F7729" s="2"/>
      <c r="G7729" s="2"/>
    </row>
    <row r="7730" spans="2:7">
      <c r="B7730" s="98"/>
      <c r="C7730" s="98"/>
      <c r="E7730" s="2"/>
      <c r="F7730" s="2"/>
      <c r="G7730" s="2"/>
    </row>
    <row r="7731" spans="2:7">
      <c r="B7731" s="98"/>
      <c r="C7731" s="98"/>
      <c r="E7731" s="2"/>
      <c r="F7731" s="2"/>
      <c r="G7731" s="2"/>
    </row>
    <row r="7732" spans="2:7">
      <c r="B7732" s="98"/>
      <c r="C7732" s="98"/>
      <c r="E7732" s="2"/>
      <c r="F7732" s="2"/>
      <c r="G7732" s="2"/>
    </row>
    <row r="7733" spans="2:7">
      <c r="B7733" s="98"/>
      <c r="C7733" s="98"/>
      <c r="E7733" s="2"/>
      <c r="F7733" s="2"/>
      <c r="G7733" s="2"/>
    </row>
    <row r="7734" spans="2:7">
      <c r="B7734" s="98"/>
      <c r="C7734" s="98"/>
      <c r="E7734" s="2"/>
      <c r="F7734" s="2"/>
      <c r="G7734" s="2"/>
    </row>
    <row r="7735" spans="2:7">
      <c r="B7735" s="98"/>
      <c r="C7735" s="98"/>
      <c r="E7735" s="2"/>
      <c r="F7735" s="2"/>
      <c r="G7735" s="2"/>
    </row>
    <row r="7736" spans="2:7">
      <c r="B7736" s="98"/>
      <c r="C7736" s="98"/>
      <c r="E7736" s="2"/>
      <c r="F7736" s="2"/>
      <c r="G7736" s="2"/>
    </row>
    <row r="7737" spans="2:7">
      <c r="B7737" s="98"/>
      <c r="C7737" s="98"/>
      <c r="E7737" s="2"/>
      <c r="F7737" s="2"/>
      <c r="G7737" s="2"/>
    </row>
    <row r="7738" spans="2:7">
      <c r="B7738" s="98"/>
      <c r="C7738" s="98"/>
      <c r="E7738" s="2"/>
      <c r="F7738" s="2"/>
      <c r="G7738" s="2"/>
    </row>
    <row r="7739" spans="2:7">
      <c r="B7739" s="98"/>
      <c r="C7739" s="98"/>
      <c r="E7739" s="2"/>
      <c r="F7739" s="2"/>
      <c r="G7739" s="2"/>
    </row>
    <row r="7740" spans="2:7">
      <c r="B7740" s="98"/>
      <c r="C7740" s="98"/>
      <c r="E7740" s="2"/>
      <c r="F7740" s="2"/>
      <c r="G7740" s="2"/>
    </row>
    <row r="7741" spans="2:7">
      <c r="B7741" s="98"/>
      <c r="C7741" s="98"/>
      <c r="E7741" s="2"/>
      <c r="F7741" s="2"/>
      <c r="G7741" s="2"/>
    </row>
    <row r="7742" spans="2:7">
      <c r="B7742" s="98"/>
      <c r="C7742" s="98"/>
      <c r="E7742" s="2"/>
      <c r="F7742" s="2"/>
      <c r="G7742" s="2"/>
    </row>
    <row r="7743" spans="2:7">
      <c r="B7743" s="98"/>
      <c r="C7743" s="98"/>
      <c r="E7743" s="2"/>
      <c r="F7743" s="2"/>
      <c r="G7743" s="2"/>
    </row>
    <row r="7744" spans="2:7">
      <c r="B7744" s="98"/>
      <c r="C7744" s="98"/>
      <c r="E7744" s="2"/>
      <c r="F7744" s="2"/>
      <c r="G7744" s="2"/>
    </row>
    <row r="7745" spans="2:7">
      <c r="B7745" s="98"/>
      <c r="C7745" s="98"/>
      <c r="E7745" s="2"/>
      <c r="F7745" s="2"/>
      <c r="G7745" s="2"/>
    </row>
    <row r="7746" spans="2:7">
      <c r="B7746" s="98"/>
      <c r="C7746" s="98"/>
      <c r="E7746" s="2"/>
      <c r="F7746" s="2"/>
      <c r="G7746" s="2"/>
    </row>
    <row r="7747" spans="2:7">
      <c r="B7747" s="98"/>
      <c r="C7747" s="98"/>
      <c r="E7747" s="2"/>
      <c r="F7747" s="2"/>
      <c r="G7747" s="2"/>
    </row>
    <row r="7748" spans="2:7">
      <c r="B7748" s="98"/>
      <c r="C7748" s="98"/>
      <c r="E7748" s="2"/>
      <c r="F7748" s="2"/>
      <c r="G7748" s="2"/>
    </row>
    <row r="7749" spans="2:7">
      <c r="B7749" s="98"/>
      <c r="C7749" s="98"/>
      <c r="E7749" s="2"/>
      <c r="F7749" s="2"/>
      <c r="G7749" s="2"/>
    </row>
    <row r="7750" spans="2:7">
      <c r="B7750" s="98"/>
      <c r="C7750" s="98"/>
      <c r="E7750" s="2"/>
      <c r="F7750" s="2"/>
      <c r="G7750" s="2"/>
    </row>
    <row r="7751" spans="2:7">
      <c r="B7751" s="98"/>
      <c r="C7751" s="98"/>
      <c r="E7751" s="2"/>
      <c r="F7751" s="2"/>
      <c r="G7751" s="2"/>
    </row>
    <row r="7752" spans="2:7">
      <c r="B7752" s="98"/>
      <c r="C7752" s="98"/>
      <c r="E7752" s="2"/>
      <c r="F7752" s="2"/>
      <c r="G7752" s="2"/>
    </row>
    <row r="7753" spans="2:7">
      <c r="B7753" s="98"/>
      <c r="C7753" s="98"/>
      <c r="E7753" s="2"/>
      <c r="F7753" s="2"/>
      <c r="G7753" s="2"/>
    </row>
    <row r="7754" spans="2:7">
      <c r="B7754" s="98"/>
      <c r="C7754" s="98"/>
      <c r="E7754" s="2"/>
      <c r="F7754" s="2"/>
      <c r="G7754" s="2"/>
    </row>
    <row r="7755" spans="2:7">
      <c r="B7755" s="98"/>
      <c r="C7755" s="98"/>
      <c r="E7755" s="2"/>
      <c r="F7755" s="2"/>
      <c r="G7755" s="2"/>
    </row>
    <row r="7756" spans="2:7">
      <c r="B7756" s="98"/>
      <c r="C7756" s="98"/>
      <c r="E7756" s="2"/>
      <c r="F7756" s="2"/>
      <c r="G7756" s="2"/>
    </row>
    <row r="7757" spans="2:7">
      <c r="B7757" s="98"/>
      <c r="C7757" s="98"/>
      <c r="E7757" s="2"/>
      <c r="F7757" s="2"/>
      <c r="G7757" s="2"/>
    </row>
    <row r="7758" spans="2:7">
      <c r="B7758" s="98"/>
      <c r="C7758" s="98"/>
      <c r="E7758" s="2"/>
      <c r="F7758" s="2"/>
      <c r="G7758" s="2"/>
    </row>
    <row r="7759" spans="2:7">
      <c r="B7759" s="98"/>
      <c r="C7759" s="98"/>
      <c r="E7759" s="2"/>
      <c r="F7759" s="2"/>
      <c r="G7759" s="2"/>
    </row>
    <row r="7760" spans="2:7">
      <c r="B7760" s="98"/>
      <c r="C7760" s="98"/>
      <c r="E7760" s="2"/>
      <c r="F7760" s="2"/>
      <c r="G7760" s="2"/>
    </row>
    <row r="7761" spans="2:7">
      <c r="B7761" s="98"/>
      <c r="C7761" s="98"/>
      <c r="E7761" s="2"/>
      <c r="F7761" s="2"/>
      <c r="G7761" s="2"/>
    </row>
    <row r="7762" spans="2:7">
      <c r="B7762" s="98"/>
      <c r="C7762" s="98"/>
      <c r="E7762" s="2"/>
      <c r="F7762" s="2"/>
      <c r="G7762" s="2"/>
    </row>
    <row r="7763" spans="2:7">
      <c r="B7763" s="98"/>
      <c r="C7763" s="98"/>
      <c r="E7763" s="2"/>
      <c r="F7763" s="2"/>
      <c r="G7763" s="2"/>
    </row>
    <row r="7764" spans="2:7">
      <c r="B7764" s="98"/>
      <c r="C7764" s="98"/>
      <c r="E7764" s="2"/>
      <c r="F7764" s="2"/>
      <c r="G7764" s="2"/>
    </row>
    <row r="7765" spans="2:7">
      <c r="B7765" s="98"/>
      <c r="C7765" s="98"/>
      <c r="E7765" s="2"/>
      <c r="F7765" s="2"/>
      <c r="G7765" s="2"/>
    </row>
    <row r="7766" spans="2:7">
      <c r="B7766" s="98"/>
      <c r="C7766" s="98"/>
      <c r="E7766" s="2"/>
      <c r="F7766" s="2"/>
      <c r="G7766" s="2"/>
    </row>
    <row r="7767" spans="2:7">
      <c r="B7767" s="98"/>
      <c r="C7767" s="98"/>
      <c r="E7767" s="2"/>
      <c r="F7767" s="2"/>
      <c r="G7767" s="2"/>
    </row>
    <row r="7768" spans="2:7">
      <c r="B7768" s="98"/>
      <c r="C7768" s="98"/>
      <c r="E7768" s="2"/>
      <c r="F7768" s="2"/>
      <c r="G7768" s="2"/>
    </row>
    <row r="7769" spans="2:7">
      <c r="B7769" s="98"/>
      <c r="C7769" s="98"/>
      <c r="E7769" s="2"/>
      <c r="F7769" s="2"/>
      <c r="G7769" s="2"/>
    </row>
    <row r="7770" spans="2:7">
      <c r="B7770" s="98"/>
      <c r="C7770" s="98"/>
      <c r="E7770" s="2"/>
      <c r="F7770" s="2"/>
      <c r="G7770" s="2"/>
    </row>
    <row r="7771" spans="2:7">
      <c r="B7771" s="98"/>
      <c r="C7771" s="98"/>
      <c r="E7771" s="2"/>
      <c r="F7771" s="2"/>
      <c r="G7771" s="2"/>
    </row>
    <row r="7772" spans="2:7">
      <c r="B7772" s="98"/>
      <c r="C7772" s="98"/>
      <c r="E7772" s="2"/>
      <c r="F7772" s="2"/>
      <c r="G7772" s="2"/>
    </row>
    <row r="7773" spans="2:7">
      <c r="B7773" s="98"/>
      <c r="C7773" s="98"/>
      <c r="E7773" s="2"/>
      <c r="F7773" s="2"/>
      <c r="G7773" s="2"/>
    </row>
    <row r="7774" spans="2:7">
      <c r="B7774" s="98"/>
      <c r="C7774" s="98"/>
      <c r="E7774" s="2"/>
      <c r="F7774" s="2"/>
      <c r="G7774" s="2"/>
    </row>
    <row r="7775" spans="2:7">
      <c r="B7775" s="98"/>
      <c r="C7775" s="98"/>
      <c r="E7775" s="2"/>
      <c r="F7775" s="2"/>
      <c r="G7775" s="2"/>
    </row>
    <row r="7776" spans="2:7">
      <c r="B7776" s="98"/>
      <c r="C7776" s="98"/>
      <c r="E7776" s="2"/>
      <c r="F7776" s="2"/>
      <c r="G7776" s="2"/>
    </row>
    <row r="7777" spans="2:7">
      <c r="B7777" s="98"/>
      <c r="C7777" s="98"/>
      <c r="E7777" s="2"/>
      <c r="F7777" s="2"/>
      <c r="G7777" s="2"/>
    </row>
    <row r="7778" spans="2:7">
      <c r="B7778" s="98"/>
      <c r="C7778" s="98"/>
      <c r="E7778" s="2"/>
      <c r="F7778" s="2"/>
      <c r="G7778" s="2"/>
    </row>
    <row r="7779" spans="2:7">
      <c r="B7779" s="98"/>
      <c r="C7779" s="98"/>
      <c r="E7779" s="2"/>
      <c r="F7779" s="2"/>
      <c r="G7779" s="2"/>
    </row>
    <row r="7780" spans="2:7">
      <c r="B7780" s="98"/>
      <c r="C7780" s="98"/>
      <c r="E7780" s="2"/>
      <c r="F7780" s="2"/>
      <c r="G7780" s="2"/>
    </row>
    <row r="7781" spans="2:7">
      <c r="B7781" s="98"/>
      <c r="C7781" s="98"/>
      <c r="E7781" s="2"/>
      <c r="F7781" s="2"/>
      <c r="G7781" s="2"/>
    </row>
    <row r="7782" spans="2:7">
      <c r="B7782" s="98"/>
      <c r="C7782" s="98"/>
      <c r="E7782" s="2"/>
      <c r="F7782" s="2"/>
      <c r="G7782" s="2"/>
    </row>
    <row r="7783" spans="2:7">
      <c r="B7783" s="98"/>
      <c r="C7783" s="98"/>
      <c r="E7783" s="2"/>
      <c r="F7783" s="2"/>
      <c r="G7783" s="2"/>
    </row>
    <row r="7784" spans="2:7">
      <c r="B7784" s="98"/>
      <c r="C7784" s="98"/>
      <c r="E7784" s="2"/>
      <c r="F7784" s="2"/>
      <c r="G7784" s="2"/>
    </row>
    <row r="7785" spans="2:7">
      <c r="B7785" s="98"/>
      <c r="C7785" s="98"/>
      <c r="E7785" s="2"/>
      <c r="F7785" s="2"/>
      <c r="G7785" s="2"/>
    </row>
    <row r="7786" spans="2:7">
      <c r="B7786" s="98"/>
      <c r="C7786" s="98"/>
      <c r="E7786" s="2"/>
      <c r="F7786" s="2"/>
      <c r="G7786" s="2"/>
    </row>
    <row r="7787" spans="2:7">
      <c r="B7787" s="98"/>
      <c r="C7787" s="98"/>
      <c r="E7787" s="2"/>
      <c r="F7787" s="2"/>
      <c r="G7787" s="2"/>
    </row>
    <row r="7788" spans="2:7">
      <c r="B7788" s="98"/>
      <c r="C7788" s="98"/>
      <c r="E7788" s="2"/>
      <c r="F7788" s="2"/>
      <c r="G7788" s="2"/>
    </row>
    <row r="7789" spans="2:7">
      <c r="B7789" s="98"/>
      <c r="C7789" s="98"/>
      <c r="E7789" s="2"/>
      <c r="F7789" s="2"/>
      <c r="G7789" s="2"/>
    </row>
    <row r="7790" spans="2:7">
      <c r="B7790" s="98"/>
      <c r="C7790" s="98"/>
      <c r="E7790" s="2"/>
      <c r="F7790" s="2"/>
      <c r="G7790" s="2"/>
    </row>
    <row r="7791" spans="2:7">
      <c r="B7791" s="98"/>
      <c r="C7791" s="98"/>
      <c r="E7791" s="2"/>
      <c r="F7791" s="2"/>
      <c r="G7791" s="2"/>
    </row>
    <row r="7792" spans="2:7">
      <c r="B7792" s="98"/>
      <c r="C7792" s="98"/>
      <c r="E7792" s="2"/>
      <c r="F7792" s="2"/>
      <c r="G7792" s="2"/>
    </row>
    <row r="7793" spans="2:7">
      <c r="B7793" s="98"/>
      <c r="C7793" s="98"/>
      <c r="E7793" s="2"/>
      <c r="F7793" s="2"/>
      <c r="G7793" s="2"/>
    </row>
    <row r="7794" spans="2:7">
      <c r="B7794" s="98"/>
      <c r="C7794" s="98"/>
      <c r="E7794" s="2"/>
      <c r="F7794" s="2"/>
      <c r="G7794" s="2"/>
    </row>
    <row r="7795" spans="2:7">
      <c r="B7795" s="98"/>
      <c r="C7795" s="98"/>
      <c r="E7795" s="2"/>
      <c r="F7795" s="2"/>
      <c r="G7795" s="2"/>
    </row>
    <row r="7796" spans="2:7">
      <c r="B7796" s="98"/>
      <c r="C7796" s="98"/>
      <c r="E7796" s="2"/>
      <c r="F7796" s="2"/>
      <c r="G7796" s="2"/>
    </row>
    <row r="7797" spans="2:7">
      <c r="B7797" s="98"/>
      <c r="C7797" s="98"/>
      <c r="E7797" s="2"/>
      <c r="F7797" s="2"/>
      <c r="G7797" s="2"/>
    </row>
    <row r="7798" spans="2:7">
      <c r="B7798" s="98"/>
      <c r="C7798" s="98"/>
      <c r="E7798" s="2"/>
      <c r="F7798" s="2"/>
      <c r="G7798" s="2"/>
    </row>
    <row r="7799" spans="2:7">
      <c r="B7799" s="98"/>
      <c r="C7799" s="98"/>
      <c r="E7799" s="2"/>
      <c r="F7799" s="2"/>
      <c r="G7799" s="2"/>
    </row>
    <row r="7800" spans="2:7">
      <c r="B7800" s="98"/>
      <c r="C7800" s="98"/>
      <c r="E7800" s="2"/>
      <c r="F7800" s="2"/>
      <c r="G7800" s="2"/>
    </row>
    <row r="7801" spans="2:7">
      <c r="B7801" s="98"/>
      <c r="C7801" s="98"/>
      <c r="E7801" s="2"/>
      <c r="F7801" s="2"/>
      <c r="G7801" s="2"/>
    </row>
    <row r="7802" spans="2:7">
      <c r="B7802" s="98"/>
      <c r="C7802" s="98"/>
      <c r="E7802" s="2"/>
      <c r="F7802" s="2"/>
      <c r="G7802" s="2"/>
    </row>
    <row r="7803" spans="2:7">
      <c r="B7803" s="98"/>
      <c r="C7803" s="98"/>
      <c r="E7803" s="2"/>
      <c r="F7803" s="2"/>
      <c r="G7803" s="2"/>
    </row>
    <row r="7804" spans="2:7">
      <c r="B7804" s="98"/>
      <c r="C7804" s="98"/>
      <c r="E7804" s="2"/>
      <c r="F7804" s="2"/>
      <c r="G7804" s="2"/>
    </row>
    <row r="7805" spans="2:7">
      <c r="B7805" s="98"/>
      <c r="C7805" s="98"/>
      <c r="E7805" s="2"/>
      <c r="F7805" s="2"/>
      <c r="G7805" s="2"/>
    </row>
    <row r="7806" spans="2:7">
      <c r="B7806" s="98"/>
      <c r="C7806" s="98"/>
      <c r="E7806" s="2"/>
      <c r="F7806" s="2"/>
      <c r="G7806" s="2"/>
    </row>
    <row r="7807" spans="2:7">
      <c r="B7807" s="98"/>
      <c r="C7807" s="98"/>
      <c r="E7807" s="2"/>
      <c r="F7807" s="2"/>
      <c r="G7807" s="2"/>
    </row>
    <row r="7808" spans="2:7">
      <c r="B7808" s="98"/>
      <c r="C7808" s="98"/>
      <c r="E7808" s="2"/>
      <c r="F7808" s="2"/>
      <c r="G7808" s="2"/>
    </row>
    <row r="7809" spans="2:7">
      <c r="B7809" s="98"/>
      <c r="C7809" s="98"/>
      <c r="E7809" s="2"/>
      <c r="F7809" s="2"/>
      <c r="G7809" s="2"/>
    </row>
    <row r="7810" spans="2:7">
      <c r="B7810" s="98"/>
      <c r="C7810" s="98"/>
      <c r="E7810" s="2"/>
      <c r="F7810" s="2"/>
      <c r="G7810" s="2"/>
    </row>
    <row r="7811" spans="2:7">
      <c r="B7811" s="98"/>
      <c r="C7811" s="98"/>
      <c r="E7811" s="2"/>
      <c r="F7811" s="2"/>
      <c r="G7811" s="2"/>
    </row>
    <row r="7812" spans="2:7">
      <c r="B7812" s="98"/>
      <c r="C7812" s="98"/>
      <c r="E7812" s="2"/>
      <c r="F7812" s="2"/>
      <c r="G7812" s="2"/>
    </row>
    <row r="7813" spans="2:7">
      <c r="B7813" s="98"/>
      <c r="C7813" s="98"/>
      <c r="E7813" s="2"/>
      <c r="F7813" s="2"/>
      <c r="G7813" s="2"/>
    </row>
    <row r="7814" spans="2:7">
      <c r="B7814" s="98"/>
      <c r="C7814" s="98"/>
      <c r="E7814" s="2"/>
      <c r="F7814" s="2"/>
      <c r="G7814" s="2"/>
    </row>
    <row r="7815" spans="2:7">
      <c r="B7815" s="98"/>
      <c r="C7815" s="98"/>
      <c r="E7815" s="2"/>
      <c r="F7815" s="2"/>
      <c r="G7815" s="2"/>
    </row>
    <row r="7816" spans="2:7">
      <c r="B7816" s="98"/>
      <c r="C7816" s="98"/>
      <c r="E7816" s="2"/>
      <c r="F7816" s="2"/>
      <c r="G7816" s="2"/>
    </row>
    <row r="7817" spans="2:7">
      <c r="B7817" s="98"/>
      <c r="C7817" s="98"/>
      <c r="E7817" s="2"/>
      <c r="F7817" s="2"/>
      <c r="G7817" s="2"/>
    </row>
    <row r="7818" spans="2:7">
      <c r="B7818" s="98"/>
      <c r="C7818" s="98"/>
      <c r="E7818" s="2"/>
      <c r="F7818" s="2"/>
      <c r="G7818" s="2"/>
    </row>
    <row r="7819" spans="2:7">
      <c r="B7819" s="98"/>
      <c r="C7819" s="98"/>
      <c r="E7819" s="2"/>
      <c r="F7819" s="2"/>
      <c r="G7819" s="2"/>
    </row>
    <row r="7820" spans="2:7">
      <c r="B7820" s="98"/>
      <c r="C7820" s="98"/>
      <c r="E7820" s="2"/>
      <c r="F7820" s="2"/>
      <c r="G7820" s="2"/>
    </row>
    <row r="7821" spans="2:7">
      <c r="B7821" s="98"/>
      <c r="C7821" s="98"/>
      <c r="E7821" s="2"/>
      <c r="F7821" s="2"/>
      <c r="G7821" s="2"/>
    </row>
    <row r="7822" spans="2:7">
      <c r="B7822" s="98"/>
      <c r="C7822" s="98"/>
      <c r="E7822" s="2"/>
      <c r="F7822" s="2"/>
      <c r="G7822" s="2"/>
    </row>
    <row r="7823" spans="2:7">
      <c r="B7823" s="98"/>
      <c r="C7823" s="98"/>
      <c r="E7823" s="2"/>
      <c r="F7823" s="2"/>
      <c r="G7823" s="2"/>
    </row>
    <row r="7824" spans="2:7">
      <c r="B7824" s="98"/>
      <c r="C7824" s="98"/>
      <c r="E7824" s="2"/>
      <c r="F7824" s="2"/>
      <c r="G7824" s="2"/>
    </row>
    <row r="7825" spans="2:7">
      <c r="B7825" s="98"/>
      <c r="C7825" s="98"/>
      <c r="E7825" s="2"/>
      <c r="F7825" s="2"/>
      <c r="G7825" s="2"/>
    </row>
    <row r="7826" spans="2:7">
      <c r="B7826" s="98"/>
      <c r="C7826" s="98"/>
      <c r="E7826" s="2"/>
      <c r="F7826" s="2"/>
      <c r="G7826" s="2"/>
    </row>
    <row r="7827" spans="2:7">
      <c r="B7827" s="98"/>
      <c r="C7827" s="98"/>
      <c r="E7827" s="2"/>
      <c r="F7827" s="2"/>
      <c r="G7827" s="2"/>
    </row>
    <row r="7828" spans="2:7">
      <c r="B7828" s="98"/>
      <c r="C7828" s="98"/>
      <c r="E7828" s="2"/>
      <c r="F7828" s="2"/>
      <c r="G7828" s="2"/>
    </row>
    <row r="7829" spans="2:7">
      <c r="B7829" s="98"/>
      <c r="C7829" s="98"/>
      <c r="E7829" s="2"/>
      <c r="F7829" s="2"/>
      <c r="G7829" s="2"/>
    </row>
    <row r="7830" spans="2:7">
      <c r="B7830" s="98"/>
      <c r="C7830" s="98"/>
      <c r="E7830" s="2"/>
      <c r="F7830" s="2"/>
      <c r="G7830" s="2"/>
    </row>
    <row r="7831" spans="2:7">
      <c r="B7831" s="98"/>
      <c r="C7831" s="98"/>
      <c r="E7831" s="2"/>
      <c r="F7831" s="2"/>
      <c r="G7831" s="2"/>
    </row>
    <row r="7832" spans="2:7">
      <c r="B7832" s="98"/>
      <c r="C7832" s="98"/>
      <c r="E7832" s="2"/>
      <c r="F7832" s="2"/>
      <c r="G7832" s="2"/>
    </row>
    <row r="7833" spans="2:7">
      <c r="B7833" s="98"/>
      <c r="C7833" s="98"/>
      <c r="E7833" s="2"/>
      <c r="F7833" s="2"/>
      <c r="G7833" s="2"/>
    </row>
    <row r="7834" spans="2:7">
      <c r="B7834" s="98"/>
      <c r="C7834" s="98"/>
      <c r="E7834" s="2"/>
      <c r="F7834" s="2"/>
      <c r="G7834" s="2"/>
    </row>
    <row r="7835" spans="2:7">
      <c r="B7835" s="98"/>
      <c r="C7835" s="98"/>
      <c r="E7835" s="2"/>
      <c r="F7835" s="2"/>
      <c r="G7835" s="2"/>
    </row>
    <row r="7836" spans="2:7">
      <c r="B7836" s="98"/>
      <c r="C7836" s="98"/>
      <c r="E7836" s="2"/>
      <c r="F7836" s="2"/>
      <c r="G7836" s="2"/>
    </row>
    <row r="7837" spans="2:7">
      <c r="B7837" s="98"/>
      <c r="C7837" s="98"/>
      <c r="E7837" s="2"/>
      <c r="F7837" s="2"/>
      <c r="G7837" s="2"/>
    </row>
    <row r="7838" spans="2:7">
      <c r="B7838" s="98"/>
      <c r="C7838" s="98"/>
      <c r="E7838" s="2"/>
      <c r="F7838" s="2"/>
      <c r="G7838" s="2"/>
    </row>
    <row r="7839" spans="2:7">
      <c r="B7839" s="98"/>
      <c r="C7839" s="98"/>
      <c r="E7839" s="2"/>
      <c r="F7839" s="2"/>
      <c r="G7839" s="2"/>
    </row>
    <row r="7840" spans="2:7">
      <c r="B7840" s="98"/>
      <c r="C7840" s="98"/>
      <c r="E7840" s="2"/>
      <c r="F7840" s="2"/>
      <c r="G7840" s="2"/>
    </row>
    <row r="7841" spans="2:7">
      <c r="B7841" s="98"/>
      <c r="C7841" s="98"/>
      <c r="E7841" s="2"/>
      <c r="F7841" s="2"/>
      <c r="G7841" s="2"/>
    </row>
    <row r="7842" spans="2:7">
      <c r="B7842" s="98"/>
      <c r="C7842" s="98"/>
      <c r="E7842" s="2"/>
      <c r="F7842" s="2"/>
      <c r="G7842" s="2"/>
    </row>
    <row r="7843" spans="2:7">
      <c r="B7843" s="98"/>
      <c r="C7843" s="98"/>
      <c r="E7843" s="2"/>
      <c r="F7843" s="2"/>
      <c r="G7843" s="2"/>
    </row>
    <row r="7844" spans="2:7">
      <c r="B7844" s="98"/>
      <c r="C7844" s="98"/>
      <c r="E7844" s="2"/>
      <c r="F7844" s="2"/>
      <c r="G7844" s="2"/>
    </row>
    <row r="7845" spans="2:7">
      <c r="B7845" s="98"/>
      <c r="C7845" s="98"/>
      <c r="E7845" s="2"/>
      <c r="F7845" s="2"/>
      <c r="G7845" s="2"/>
    </row>
    <row r="7846" spans="2:7">
      <c r="B7846" s="98"/>
      <c r="C7846" s="98"/>
      <c r="E7846" s="2"/>
      <c r="F7846" s="2"/>
      <c r="G7846" s="2"/>
    </row>
    <row r="7847" spans="2:7">
      <c r="B7847" s="98"/>
      <c r="C7847" s="98"/>
      <c r="E7847" s="2"/>
      <c r="F7847" s="2"/>
      <c r="G7847" s="2"/>
    </row>
    <row r="7848" spans="2:7">
      <c r="B7848" s="98"/>
      <c r="C7848" s="98"/>
      <c r="E7848" s="2"/>
      <c r="F7848" s="2"/>
      <c r="G7848" s="2"/>
    </row>
    <row r="7849" spans="2:7">
      <c r="B7849" s="98"/>
      <c r="C7849" s="98"/>
      <c r="E7849" s="2"/>
      <c r="F7849" s="2"/>
      <c r="G7849" s="2"/>
    </row>
    <row r="7850" spans="2:7">
      <c r="B7850" s="98"/>
      <c r="C7850" s="98"/>
      <c r="E7850" s="2"/>
      <c r="F7850" s="2"/>
      <c r="G7850" s="2"/>
    </row>
    <row r="7851" spans="2:7">
      <c r="B7851" s="98"/>
      <c r="C7851" s="98"/>
      <c r="E7851" s="2"/>
      <c r="F7851" s="2"/>
      <c r="G7851" s="2"/>
    </row>
    <row r="7852" spans="2:7">
      <c r="B7852" s="98"/>
      <c r="C7852" s="98"/>
      <c r="E7852" s="2"/>
      <c r="F7852" s="2"/>
      <c r="G7852" s="2"/>
    </row>
    <row r="7853" spans="2:7">
      <c r="B7853" s="98"/>
      <c r="C7853" s="98"/>
      <c r="E7853" s="2"/>
      <c r="F7853" s="2"/>
      <c r="G7853" s="2"/>
    </row>
    <row r="7854" spans="2:7">
      <c r="B7854" s="98"/>
      <c r="C7854" s="98"/>
      <c r="E7854" s="2"/>
      <c r="F7854" s="2"/>
      <c r="G7854" s="2"/>
    </row>
    <row r="7855" spans="2:7">
      <c r="B7855" s="98"/>
      <c r="C7855" s="98"/>
      <c r="E7855" s="2"/>
      <c r="F7855" s="2"/>
      <c r="G7855" s="2"/>
    </row>
    <row r="7856" spans="2:7">
      <c r="B7856" s="98"/>
      <c r="C7856" s="98"/>
      <c r="E7856" s="2"/>
      <c r="F7856" s="2"/>
      <c r="G7856" s="2"/>
    </row>
    <row r="7857" spans="2:7">
      <c r="B7857" s="98"/>
      <c r="C7857" s="98"/>
      <c r="E7857" s="2"/>
      <c r="F7857" s="2"/>
      <c r="G7857" s="2"/>
    </row>
    <row r="7858" spans="2:7">
      <c r="B7858" s="98"/>
      <c r="C7858" s="98"/>
      <c r="E7858" s="2"/>
      <c r="F7858" s="2"/>
      <c r="G7858" s="2"/>
    </row>
    <row r="7859" spans="2:7">
      <c r="B7859" s="98"/>
      <c r="C7859" s="98"/>
      <c r="E7859" s="2"/>
      <c r="F7859" s="2"/>
      <c r="G7859" s="2"/>
    </row>
    <row r="7860" spans="2:7">
      <c r="B7860" s="98"/>
      <c r="C7860" s="98"/>
      <c r="E7860" s="2"/>
      <c r="F7860" s="2"/>
      <c r="G7860" s="2"/>
    </row>
    <row r="7861" spans="2:7">
      <c r="B7861" s="98"/>
      <c r="C7861" s="98"/>
      <c r="E7861" s="2"/>
      <c r="F7861" s="2"/>
      <c r="G7861" s="2"/>
    </row>
    <row r="7862" spans="2:7">
      <c r="B7862" s="98"/>
      <c r="C7862" s="98"/>
      <c r="E7862" s="2"/>
      <c r="F7862" s="2"/>
      <c r="G7862" s="2"/>
    </row>
    <row r="7863" spans="2:7">
      <c r="B7863" s="98"/>
      <c r="C7863" s="98"/>
      <c r="E7863" s="2"/>
      <c r="F7863" s="2"/>
      <c r="G7863" s="2"/>
    </row>
    <row r="7864" spans="2:7">
      <c r="B7864" s="98"/>
      <c r="C7864" s="98"/>
      <c r="E7864" s="2"/>
      <c r="F7864" s="2"/>
      <c r="G7864" s="2"/>
    </row>
    <row r="7865" spans="2:7">
      <c r="B7865" s="98"/>
      <c r="C7865" s="98"/>
      <c r="E7865" s="2"/>
      <c r="F7865" s="2"/>
      <c r="G7865" s="2"/>
    </row>
    <row r="7866" spans="2:7">
      <c r="B7866" s="98"/>
      <c r="C7866" s="98"/>
      <c r="E7866" s="2"/>
      <c r="F7866" s="2"/>
      <c r="G7866" s="2"/>
    </row>
    <row r="7867" spans="2:7">
      <c r="B7867" s="98"/>
      <c r="C7867" s="98"/>
      <c r="E7867" s="2"/>
      <c r="F7867" s="2"/>
      <c r="G7867" s="2"/>
    </row>
    <row r="7868" spans="2:7">
      <c r="B7868" s="98"/>
      <c r="C7868" s="98"/>
      <c r="E7868" s="2"/>
      <c r="F7868" s="2"/>
      <c r="G7868" s="2"/>
    </row>
    <row r="7869" spans="2:7">
      <c r="B7869" s="98"/>
      <c r="C7869" s="98"/>
      <c r="E7869" s="2"/>
      <c r="F7869" s="2"/>
      <c r="G7869" s="2"/>
    </row>
    <row r="7870" spans="2:7">
      <c r="B7870" s="98"/>
      <c r="C7870" s="98"/>
      <c r="E7870" s="2"/>
      <c r="F7870" s="2"/>
      <c r="G7870" s="2"/>
    </row>
    <row r="7871" spans="2:7">
      <c r="B7871" s="98"/>
      <c r="C7871" s="98"/>
      <c r="E7871" s="2"/>
      <c r="F7871" s="2"/>
      <c r="G7871" s="2"/>
    </row>
    <row r="7872" spans="2:7">
      <c r="B7872" s="98"/>
      <c r="C7872" s="98"/>
      <c r="E7872" s="2"/>
      <c r="F7872" s="2"/>
      <c r="G7872" s="2"/>
    </row>
    <row r="7873" spans="2:7">
      <c r="B7873" s="98"/>
      <c r="C7873" s="98"/>
      <c r="E7873" s="2"/>
      <c r="F7873" s="2"/>
      <c r="G7873" s="2"/>
    </row>
    <row r="7874" spans="2:7">
      <c r="B7874" s="98"/>
      <c r="C7874" s="98"/>
      <c r="E7874" s="2"/>
      <c r="F7874" s="2"/>
      <c r="G7874" s="2"/>
    </row>
    <row r="7875" spans="2:7">
      <c r="B7875" s="98"/>
      <c r="C7875" s="98"/>
      <c r="E7875" s="2"/>
      <c r="F7875" s="2"/>
      <c r="G7875" s="2"/>
    </row>
    <row r="7876" spans="2:7">
      <c r="B7876" s="98"/>
      <c r="C7876" s="98"/>
      <c r="E7876" s="2"/>
      <c r="F7876" s="2"/>
      <c r="G7876" s="2"/>
    </row>
    <row r="7877" spans="2:7">
      <c r="B7877" s="98"/>
      <c r="C7877" s="98"/>
      <c r="E7877" s="2"/>
      <c r="F7877" s="2"/>
      <c r="G7877" s="2"/>
    </row>
    <row r="7878" spans="2:7">
      <c r="B7878" s="98"/>
      <c r="C7878" s="98"/>
      <c r="E7878" s="2"/>
      <c r="F7878" s="2"/>
      <c r="G7878" s="2"/>
    </row>
    <row r="7879" spans="2:7">
      <c r="B7879" s="98"/>
      <c r="C7879" s="98"/>
      <c r="E7879" s="2"/>
      <c r="F7879" s="2"/>
      <c r="G7879" s="2"/>
    </row>
    <row r="7880" spans="2:7">
      <c r="B7880" s="98"/>
      <c r="C7880" s="98"/>
      <c r="E7880" s="2"/>
      <c r="F7880" s="2"/>
      <c r="G7880" s="2"/>
    </row>
    <row r="7881" spans="2:7">
      <c r="B7881" s="98"/>
      <c r="C7881" s="98"/>
      <c r="E7881" s="2"/>
      <c r="F7881" s="2"/>
      <c r="G7881" s="2"/>
    </row>
    <row r="7882" spans="2:7">
      <c r="B7882" s="98"/>
      <c r="C7882" s="98"/>
      <c r="E7882" s="2"/>
      <c r="F7882" s="2"/>
      <c r="G7882" s="2"/>
    </row>
    <row r="7883" spans="2:7">
      <c r="B7883" s="98"/>
      <c r="C7883" s="98"/>
      <c r="E7883" s="2"/>
      <c r="F7883" s="2"/>
      <c r="G7883" s="2"/>
    </row>
    <row r="7884" spans="2:7">
      <c r="B7884" s="98"/>
      <c r="C7884" s="98"/>
      <c r="E7884" s="2"/>
      <c r="F7884" s="2"/>
      <c r="G7884" s="2"/>
    </row>
    <row r="7885" spans="2:7">
      <c r="B7885" s="98"/>
      <c r="C7885" s="98"/>
      <c r="E7885" s="2"/>
      <c r="F7885" s="2"/>
      <c r="G7885" s="2"/>
    </row>
    <row r="7886" spans="2:7">
      <c r="B7886" s="98"/>
      <c r="C7886" s="98"/>
      <c r="E7886" s="2"/>
      <c r="F7886" s="2"/>
      <c r="G7886" s="2"/>
    </row>
    <row r="7887" spans="2:7">
      <c r="B7887" s="98"/>
      <c r="C7887" s="98"/>
      <c r="E7887" s="2"/>
      <c r="F7887" s="2"/>
      <c r="G7887" s="2"/>
    </row>
    <row r="7888" spans="2:7">
      <c r="B7888" s="98"/>
      <c r="C7888" s="98"/>
      <c r="E7888" s="2"/>
      <c r="F7888" s="2"/>
      <c r="G7888" s="2"/>
    </row>
    <row r="7889" spans="2:7">
      <c r="B7889" s="98"/>
      <c r="C7889" s="98"/>
      <c r="E7889" s="2"/>
      <c r="F7889" s="2"/>
      <c r="G7889" s="2"/>
    </row>
    <row r="7890" spans="2:7">
      <c r="B7890" s="98"/>
      <c r="C7890" s="98"/>
      <c r="E7890" s="2"/>
      <c r="F7890" s="2"/>
      <c r="G7890" s="2"/>
    </row>
    <row r="7891" spans="2:7">
      <c r="B7891" s="98"/>
      <c r="C7891" s="98"/>
      <c r="E7891" s="2"/>
      <c r="F7891" s="2"/>
      <c r="G7891" s="2"/>
    </row>
    <row r="7892" spans="2:7">
      <c r="B7892" s="98"/>
      <c r="C7892" s="98"/>
      <c r="E7892" s="2"/>
      <c r="F7892" s="2"/>
      <c r="G7892" s="2"/>
    </row>
    <row r="7893" spans="2:7">
      <c r="B7893" s="98"/>
      <c r="C7893" s="98"/>
      <c r="E7893" s="2"/>
      <c r="F7893" s="2"/>
      <c r="G7893" s="2"/>
    </row>
    <row r="7894" spans="2:7">
      <c r="B7894" s="98"/>
      <c r="C7894" s="98"/>
      <c r="E7894" s="2"/>
      <c r="F7894" s="2"/>
      <c r="G7894" s="2"/>
    </row>
    <row r="7895" spans="2:7">
      <c r="B7895" s="98"/>
      <c r="C7895" s="98"/>
      <c r="E7895" s="2"/>
      <c r="F7895" s="2"/>
      <c r="G7895" s="2"/>
    </row>
    <row r="7896" spans="2:7">
      <c r="B7896" s="98"/>
      <c r="C7896" s="98"/>
      <c r="E7896" s="2"/>
      <c r="F7896" s="2"/>
      <c r="G7896" s="2"/>
    </row>
    <row r="7897" spans="2:7">
      <c r="B7897" s="98"/>
      <c r="C7897" s="98"/>
      <c r="E7897" s="2"/>
      <c r="F7897" s="2"/>
      <c r="G7897" s="2"/>
    </row>
    <row r="7898" spans="2:7">
      <c r="B7898" s="98"/>
      <c r="C7898" s="98"/>
      <c r="E7898" s="2"/>
      <c r="F7898" s="2"/>
      <c r="G7898" s="2"/>
    </row>
    <row r="7899" spans="2:7">
      <c r="B7899" s="98"/>
      <c r="C7899" s="98"/>
      <c r="E7899" s="2"/>
      <c r="F7899" s="2"/>
      <c r="G7899" s="2"/>
    </row>
    <row r="7900" spans="2:7">
      <c r="B7900" s="98"/>
      <c r="C7900" s="98"/>
      <c r="E7900" s="2"/>
      <c r="F7900" s="2"/>
      <c r="G7900" s="2"/>
    </row>
    <row r="7901" spans="2:7">
      <c r="B7901" s="98"/>
      <c r="C7901" s="98"/>
      <c r="E7901" s="2"/>
      <c r="F7901" s="2"/>
      <c r="G7901" s="2"/>
    </row>
    <row r="7902" spans="2:7">
      <c r="B7902" s="98"/>
      <c r="C7902" s="98"/>
      <c r="E7902" s="2"/>
      <c r="F7902" s="2"/>
      <c r="G7902" s="2"/>
    </row>
    <row r="7903" spans="2:7">
      <c r="B7903" s="98"/>
      <c r="C7903" s="98"/>
      <c r="E7903" s="2"/>
      <c r="F7903" s="2"/>
      <c r="G7903" s="2"/>
    </row>
    <row r="7904" spans="2:7">
      <c r="B7904" s="98"/>
      <c r="C7904" s="98"/>
      <c r="E7904" s="2"/>
      <c r="F7904" s="2"/>
      <c r="G7904" s="2"/>
    </row>
    <row r="7905" spans="2:7">
      <c r="B7905" s="98"/>
      <c r="C7905" s="98"/>
      <c r="E7905" s="2"/>
      <c r="F7905" s="2"/>
      <c r="G7905" s="2"/>
    </row>
    <row r="7906" spans="2:7">
      <c r="B7906" s="98"/>
      <c r="C7906" s="98"/>
      <c r="E7906" s="2"/>
      <c r="F7906" s="2"/>
      <c r="G7906" s="2"/>
    </row>
    <row r="7907" spans="2:7">
      <c r="B7907" s="98"/>
      <c r="C7907" s="98"/>
      <c r="E7907" s="2"/>
      <c r="F7907" s="2"/>
      <c r="G7907" s="2"/>
    </row>
    <row r="7908" spans="2:7">
      <c r="B7908" s="98"/>
      <c r="C7908" s="98"/>
      <c r="E7908" s="2"/>
      <c r="F7908" s="2"/>
      <c r="G7908" s="2"/>
    </row>
    <row r="7909" spans="2:7">
      <c r="B7909" s="98"/>
      <c r="C7909" s="98"/>
      <c r="E7909" s="2"/>
      <c r="F7909" s="2"/>
      <c r="G7909" s="2"/>
    </row>
    <row r="7910" spans="2:7">
      <c r="B7910" s="98"/>
      <c r="C7910" s="98"/>
      <c r="E7910" s="2"/>
      <c r="F7910" s="2"/>
      <c r="G7910" s="2"/>
    </row>
    <row r="7911" spans="2:7">
      <c r="B7911" s="98"/>
      <c r="C7911" s="98"/>
      <c r="E7911" s="2"/>
      <c r="F7911" s="2"/>
      <c r="G7911" s="2"/>
    </row>
    <row r="7912" spans="2:7">
      <c r="B7912" s="98"/>
      <c r="C7912" s="98"/>
      <c r="E7912" s="2"/>
      <c r="F7912" s="2"/>
      <c r="G7912" s="2"/>
    </row>
    <row r="7913" spans="2:7">
      <c r="B7913" s="98"/>
      <c r="C7913" s="98"/>
      <c r="E7913" s="2"/>
      <c r="F7913" s="2"/>
      <c r="G7913" s="2"/>
    </row>
    <row r="7914" spans="2:7">
      <c r="B7914" s="98"/>
      <c r="C7914" s="98"/>
      <c r="E7914" s="2"/>
      <c r="F7914" s="2"/>
      <c r="G7914" s="2"/>
    </row>
    <row r="7915" spans="2:7">
      <c r="B7915" s="98"/>
      <c r="C7915" s="98"/>
      <c r="E7915" s="2"/>
      <c r="F7915" s="2"/>
      <c r="G7915" s="2"/>
    </row>
    <row r="7916" spans="2:7">
      <c r="B7916" s="98"/>
      <c r="C7916" s="98"/>
      <c r="E7916" s="2"/>
      <c r="F7916" s="2"/>
      <c r="G7916" s="2"/>
    </row>
    <row r="7917" spans="2:7">
      <c r="B7917" s="98"/>
      <c r="C7917" s="98"/>
      <c r="E7917" s="2"/>
      <c r="F7917" s="2"/>
      <c r="G7917" s="2"/>
    </row>
    <row r="7918" spans="2:7">
      <c r="B7918" s="98"/>
      <c r="C7918" s="98"/>
      <c r="E7918" s="2"/>
      <c r="F7918" s="2"/>
      <c r="G7918" s="2"/>
    </row>
    <row r="7919" spans="2:7">
      <c r="B7919" s="98"/>
      <c r="C7919" s="98"/>
      <c r="E7919" s="2"/>
      <c r="F7919" s="2"/>
      <c r="G7919" s="2"/>
    </row>
    <row r="7920" spans="2:7">
      <c r="B7920" s="98"/>
      <c r="C7920" s="98"/>
      <c r="E7920" s="2"/>
      <c r="F7920" s="2"/>
      <c r="G7920" s="2"/>
    </row>
    <row r="7921" spans="2:7">
      <c r="B7921" s="98"/>
      <c r="C7921" s="98"/>
      <c r="E7921" s="2"/>
      <c r="F7921" s="2"/>
      <c r="G7921" s="2"/>
    </row>
    <row r="7922" spans="2:7">
      <c r="B7922" s="98"/>
      <c r="C7922" s="98"/>
      <c r="E7922" s="2"/>
      <c r="F7922" s="2"/>
      <c r="G7922" s="2"/>
    </row>
    <row r="7923" spans="2:7">
      <c r="B7923" s="98"/>
      <c r="C7923" s="98"/>
      <c r="E7923" s="2"/>
      <c r="F7923" s="2"/>
      <c r="G7923" s="2"/>
    </row>
    <row r="7924" spans="2:7">
      <c r="B7924" s="98"/>
      <c r="C7924" s="98"/>
      <c r="E7924" s="2"/>
      <c r="F7924" s="2"/>
      <c r="G7924" s="2"/>
    </row>
    <row r="7925" spans="2:7">
      <c r="B7925" s="98"/>
      <c r="C7925" s="98"/>
      <c r="E7925" s="2"/>
      <c r="F7925" s="2"/>
      <c r="G7925" s="2"/>
    </row>
    <row r="7926" spans="2:7">
      <c r="B7926" s="98"/>
      <c r="C7926" s="98"/>
      <c r="E7926" s="2"/>
      <c r="F7926" s="2"/>
      <c r="G7926" s="2"/>
    </row>
    <row r="7927" spans="2:7">
      <c r="B7927" s="98"/>
      <c r="C7927" s="98"/>
      <c r="E7927" s="2"/>
      <c r="F7927" s="2"/>
      <c r="G7927" s="2"/>
    </row>
    <row r="7928" spans="2:7">
      <c r="B7928" s="98"/>
      <c r="C7928" s="98"/>
      <c r="E7928" s="2"/>
      <c r="F7928" s="2"/>
      <c r="G7928" s="2"/>
    </row>
    <row r="7929" spans="2:7">
      <c r="B7929" s="98"/>
      <c r="C7929" s="98"/>
      <c r="E7929" s="2"/>
      <c r="F7929" s="2"/>
      <c r="G7929" s="2"/>
    </row>
    <row r="7930" spans="2:7">
      <c r="B7930" s="98"/>
      <c r="C7930" s="98"/>
      <c r="E7930" s="2"/>
      <c r="F7930" s="2"/>
      <c r="G7930" s="2"/>
    </row>
    <row r="7931" spans="2:7">
      <c r="B7931" s="98"/>
      <c r="C7931" s="98"/>
      <c r="E7931" s="2"/>
      <c r="F7931" s="2"/>
      <c r="G7931" s="2"/>
    </row>
    <row r="7932" spans="2:7">
      <c r="B7932" s="98"/>
      <c r="C7932" s="98"/>
      <c r="E7932" s="2"/>
      <c r="F7932" s="2"/>
      <c r="G7932" s="2"/>
    </row>
    <row r="7933" spans="2:7">
      <c r="B7933" s="98"/>
      <c r="C7933" s="98"/>
      <c r="E7933" s="2"/>
      <c r="F7933" s="2"/>
      <c r="G7933" s="2"/>
    </row>
    <row r="7934" spans="2:7">
      <c r="B7934" s="98"/>
      <c r="C7934" s="98"/>
      <c r="E7934" s="2"/>
      <c r="F7934" s="2"/>
      <c r="G7934" s="2"/>
    </row>
    <row r="7935" spans="2:7">
      <c r="B7935" s="98"/>
      <c r="C7935" s="98"/>
      <c r="E7935" s="2"/>
      <c r="F7935" s="2"/>
      <c r="G7935" s="2"/>
    </row>
    <row r="7936" spans="2:7">
      <c r="B7936" s="98"/>
      <c r="C7936" s="98"/>
      <c r="E7936" s="2"/>
      <c r="F7936" s="2"/>
      <c r="G7936" s="2"/>
    </row>
    <row r="7937" spans="2:7">
      <c r="B7937" s="98"/>
      <c r="C7937" s="98"/>
      <c r="E7937" s="2"/>
      <c r="F7937" s="2"/>
      <c r="G7937" s="2"/>
    </row>
    <row r="7938" spans="2:7">
      <c r="B7938" s="98"/>
      <c r="C7938" s="98"/>
      <c r="E7938" s="2"/>
      <c r="F7938" s="2"/>
      <c r="G7938" s="2"/>
    </row>
    <row r="7939" spans="2:7">
      <c r="B7939" s="98"/>
      <c r="C7939" s="98"/>
      <c r="E7939" s="2"/>
      <c r="F7939" s="2"/>
      <c r="G7939" s="2"/>
    </row>
    <row r="7940" spans="2:7">
      <c r="B7940" s="98"/>
      <c r="C7940" s="98"/>
      <c r="E7940" s="2"/>
      <c r="F7940" s="2"/>
      <c r="G7940" s="2"/>
    </row>
    <row r="7941" spans="2:7">
      <c r="B7941" s="98"/>
      <c r="C7941" s="98"/>
      <c r="E7941" s="2"/>
      <c r="F7941" s="2"/>
      <c r="G7941" s="2"/>
    </row>
    <row r="7942" spans="2:7">
      <c r="B7942" s="98"/>
      <c r="C7942" s="98"/>
      <c r="E7942" s="2"/>
      <c r="F7942" s="2"/>
      <c r="G7942" s="2"/>
    </row>
    <row r="7943" spans="2:7">
      <c r="B7943" s="98"/>
      <c r="C7943" s="98"/>
      <c r="E7943" s="2"/>
      <c r="F7943" s="2"/>
      <c r="G7943" s="2"/>
    </row>
    <row r="7944" spans="2:7">
      <c r="B7944" s="98"/>
      <c r="C7944" s="98"/>
      <c r="E7944" s="2"/>
      <c r="F7944" s="2"/>
      <c r="G7944" s="2"/>
    </row>
    <row r="7945" spans="2:7">
      <c r="B7945" s="98"/>
      <c r="C7945" s="98"/>
      <c r="E7945" s="2"/>
      <c r="F7945" s="2"/>
      <c r="G7945" s="2"/>
    </row>
    <row r="7946" spans="2:7">
      <c r="B7946" s="98"/>
      <c r="C7946" s="98"/>
      <c r="E7946" s="2"/>
      <c r="F7946" s="2"/>
      <c r="G7946" s="2"/>
    </row>
    <row r="7947" spans="2:7">
      <c r="B7947" s="98"/>
      <c r="C7947" s="98"/>
      <c r="E7947" s="2"/>
      <c r="F7947" s="2"/>
      <c r="G7947" s="2"/>
    </row>
    <row r="7948" spans="2:7">
      <c r="B7948" s="98"/>
      <c r="C7948" s="98"/>
      <c r="E7948" s="2"/>
      <c r="F7948" s="2"/>
      <c r="G7948" s="2"/>
    </row>
    <row r="7949" spans="2:7">
      <c r="B7949" s="98"/>
      <c r="C7949" s="98"/>
      <c r="E7949" s="2"/>
      <c r="F7949" s="2"/>
      <c r="G7949" s="2"/>
    </row>
    <row r="7950" spans="2:7">
      <c r="B7950" s="98"/>
      <c r="C7950" s="98"/>
      <c r="E7950" s="2"/>
      <c r="F7950" s="2"/>
      <c r="G7950" s="2"/>
    </row>
    <row r="7951" spans="2:7">
      <c r="B7951" s="98"/>
      <c r="C7951" s="98"/>
      <c r="E7951" s="2"/>
      <c r="F7951" s="2"/>
      <c r="G7951" s="2"/>
    </row>
    <row r="7952" spans="2:7">
      <c r="B7952" s="98"/>
      <c r="C7952" s="98"/>
      <c r="E7952" s="2"/>
      <c r="F7952" s="2"/>
      <c r="G7952" s="2"/>
    </row>
    <row r="7953" spans="2:7">
      <c r="B7953" s="98"/>
      <c r="C7953" s="98"/>
      <c r="E7953" s="2"/>
      <c r="F7953" s="2"/>
      <c r="G7953" s="2"/>
    </row>
    <row r="7954" spans="2:7">
      <c r="B7954" s="98"/>
      <c r="C7954" s="98"/>
      <c r="E7954" s="2"/>
      <c r="F7954" s="2"/>
      <c r="G7954" s="2"/>
    </row>
    <row r="7955" spans="2:7">
      <c r="B7955" s="98"/>
      <c r="C7955" s="98"/>
      <c r="E7955" s="2"/>
      <c r="F7955" s="2"/>
      <c r="G7955" s="2"/>
    </row>
    <row r="7956" spans="2:7">
      <c r="B7956" s="98"/>
      <c r="C7956" s="98"/>
      <c r="E7956" s="2"/>
      <c r="F7956" s="2"/>
      <c r="G7956" s="2"/>
    </row>
    <row r="7957" spans="2:7">
      <c r="B7957" s="98"/>
      <c r="C7957" s="98"/>
      <c r="E7957" s="2"/>
      <c r="F7957" s="2"/>
      <c r="G7957" s="2"/>
    </row>
    <row r="7958" spans="2:7">
      <c r="B7958" s="98"/>
      <c r="C7958" s="98"/>
      <c r="E7958" s="2"/>
      <c r="F7958" s="2"/>
      <c r="G7958" s="2"/>
    </row>
    <row r="7959" spans="2:7">
      <c r="B7959" s="98"/>
      <c r="C7959" s="98"/>
      <c r="E7959" s="2"/>
      <c r="F7959" s="2"/>
      <c r="G7959" s="2"/>
    </row>
    <row r="7960" spans="2:7">
      <c r="B7960" s="98"/>
      <c r="C7960" s="98"/>
      <c r="E7960" s="2"/>
      <c r="F7960" s="2"/>
      <c r="G7960" s="2"/>
    </row>
    <row r="7961" spans="2:7">
      <c r="B7961" s="98"/>
      <c r="C7961" s="98"/>
      <c r="E7961" s="2"/>
      <c r="F7961" s="2"/>
      <c r="G7961" s="2"/>
    </row>
    <row r="7962" spans="2:7">
      <c r="B7962" s="98"/>
      <c r="C7962" s="98"/>
      <c r="E7962" s="2"/>
      <c r="F7962" s="2"/>
      <c r="G7962" s="2"/>
    </row>
    <row r="7963" spans="2:7">
      <c r="B7963" s="98"/>
      <c r="C7963" s="98"/>
      <c r="E7963" s="2"/>
      <c r="F7963" s="2"/>
      <c r="G7963" s="2"/>
    </row>
    <row r="7964" spans="2:7">
      <c r="B7964" s="98"/>
      <c r="C7964" s="98"/>
      <c r="E7964" s="2"/>
      <c r="F7964" s="2"/>
      <c r="G7964" s="2"/>
    </row>
    <row r="7965" spans="2:7">
      <c r="B7965" s="98"/>
      <c r="C7965" s="98"/>
      <c r="E7965" s="2"/>
      <c r="F7965" s="2"/>
      <c r="G7965" s="2"/>
    </row>
    <row r="7966" spans="2:7">
      <c r="B7966" s="98"/>
      <c r="C7966" s="98"/>
      <c r="E7966" s="2"/>
      <c r="F7966" s="2"/>
      <c r="G7966" s="2"/>
    </row>
    <row r="7967" spans="2:7">
      <c r="B7967" s="98"/>
      <c r="C7967" s="98"/>
      <c r="E7967" s="2"/>
      <c r="F7967" s="2"/>
      <c r="G7967" s="2"/>
    </row>
    <row r="7968" spans="2:7">
      <c r="B7968" s="98"/>
      <c r="C7968" s="98"/>
      <c r="E7968" s="2"/>
      <c r="F7968" s="2"/>
      <c r="G7968" s="2"/>
    </row>
    <row r="7969" spans="2:7">
      <c r="B7969" s="98"/>
      <c r="C7969" s="98"/>
      <c r="E7969" s="2"/>
      <c r="F7969" s="2"/>
      <c r="G7969" s="2"/>
    </row>
    <row r="7970" spans="2:7">
      <c r="B7970" s="98"/>
      <c r="C7970" s="98"/>
      <c r="E7970" s="2"/>
      <c r="F7970" s="2"/>
      <c r="G7970" s="2"/>
    </row>
    <row r="7971" spans="2:7">
      <c r="B7971" s="98"/>
      <c r="C7971" s="98"/>
      <c r="E7971" s="2"/>
      <c r="F7971" s="2"/>
      <c r="G7971" s="2"/>
    </row>
    <row r="7972" spans="2:7">
      <c r="B7972" s="98"/>
      <c r="C7972" s="98"/>
      <c r="E7972" s="2"/>
      <c r="F7972" s="2"/>
      <c r="G7972" s="2"/>
    </row>
    <row r="7973" spans="2:7">
      <c r="B7973" s="98"/>
      <c r="C7973" s="98"/>
      <c r="E7973" s="2"/>
      <c r="F7973" s="2"/>
      <c r="G7973" s="2"/>
    </row>
    <row r="7974" spans="2:7">
      <c r="B7974" s="98"/>
      <c r="C7974" s="98"/>
      <c r="E7974" s="2"/>
      <c r="F7974" s="2"/>
      <c r="G7974" s="2"/>
    </row>
    <row r="7975" spans="2:7">
      <c r="B7975" s="98"/>
      <c r="C7975" s="98"/>
      <c r="E7975" s="2"/>
      <c r="F7975" s="2"/>
      <c r="G7975" s="2"/>
    </row>
    <row r="7976" spans="2:7">
      <c r="B7976" s="98"/>
      <c r="C7976" s="98"/>
      <c r="E7976" s="2"/>
      <c r="F7976" s="2"/>
      <c r="G7976" s="2"/>
    </row>
    <row r="7977" spans="2:7">
      <c r="B7977" s="98"/>
      <c r="C7977" s="98"/>
      <c r="E7977" s="2"/>
      <c r="F7977" s="2"/>
      <c r="G7977" s="2"/>
    </row>
    <row r="7978" spans="2:7">
      <c r="B7978" s="98"/>
      <c r="C7978" s="98"/>
      <c r="E7978" s="2"/>
      <c r="F7978" s="2"/>
      <c r="G7978" s="2"/>
    </row>
    <row r="7979" spans="2:7">
      <c r="B7979" s="98"/>
      <c r="C7979" s="98"/>
      <c r="E7979" s="2"/>
      <c r="F7979" s="2"/>
      <c r="G7979" s="2"/>
    </row>
    <row r="7980" spans="2:7">
      <c r="B7980" s="98"/>
      <c r="C7980" s="98"/>
      <c r="E7980" s="2"/>
      <c r="F7980" s="2"/>
      <c r="G7980" s="2"/>
    </row>
    <row r="7981" spans="2:7">
      <c r="B7981" s="98"/>
      <c r="C7981" s="98"/>
      <c r="E7981" s="2"/>
      <c r="F7981" s="2"/>
      <c r="G7981" s="2"/>
    </row>
    <row r="7982" spans="2:7">
      <c r="B7982" s="98"/>
      <c r="C7982" s="98"/>
      <c r="E7982" s="2"/>
      <c r="F7982" s="2"/>
      <c r="G7982" s="2"/>
    </row>
    <row r="7983" spans="2:7">
      <c r="B7983" s="98"/>
      <c r="C7983" s="98"/>
      <c r="E7983" s="2"/>
      <c r="F7983" s="2"/>
      <c r="G7983" s="2"/>
    </row>
    <row r="7984" spans="2:7">
      <c r="B7984" s="98"/>
      <c r="C7984" s="98"/>
      <c r="E7984" s="2"/>
      <c r="F7984" s="2"/>
      <c r="G7984" s="2"/>
    </row>
    <row r="7985" spans="2:7">
      <c r="B7985" s="98"/>
      <c r="C7985" s="98"/>
      <c r="E7985" s="2"/>
      <c r="F7985" s="2"/>
      <c r="G7985" s="2"/>
    </row>
    <row r="7986" spans="2:7">
      <c r="B7986" s="98"/>
      <c r="C7986" s="98"/>
      <c r="E7986" s="2"/>
      <c r="F7986" s="2"/>
      <c r="G7986" s="2"/>
    </row>
    <row r="7987" spans="2:7">
      <c r="B7987" s="98"/>
      <c r="C7987" s="98"/>
      <c r="E7987" s="2"/>
      <c r="F7987" s="2"/>
      <c r="G7987" s="2"/>
    </row>
    <row r="7988" spans="2:7">
      <c r="B7988" s="98"/>
      <c r="C7988" s="98"/>
      <c r="E7988" s="2"/>
      <c r="F7988" s="2"/>
      <c r="G7988" s="2"/>
    </row>
    <row r="7989" spans="2:7">
      <c r="B7989" s="98"/>
      <c r="C7989" s="98"/>
      <c r="E7989" s="2"/>
      <c r="F7989" s="2"/>
      <c r="G7989" s="2"/>
    </row>
    <row r="7990" spans="2:7">
      <c r="B7990" s="98"/>
      <c r="C7990" s="98"/>
      <c r="E7990" s="2"/>
      <c r="F7990" s="2"/>
      <c r="G7990" s="2"/>
    </row>
    <row r="7991" spans="2:7">
      <c r="B7991" s="98"/>
      <c r="C7991" s="98"/>
      <c r="E7991" s="2"/>
      <c r="F7991" s="2"/>
      <c r="G7991" s="2"/>
    </row>
    <row r="7992" spans="2:7">
      <c r="B7992" s="98"/>
      <c r="C7992" s="98"/>
      <c r="E7992" s="2"/>
      <c r="F7992" s="2"/>
      <c r="G7992" s="2"/>
    </row>
    <row r="7993" spans="2:7">
      <c r="B7993" s="98"/>
      <c r="C7993" s="98"/>
      <c r="E7993" s="2"/>
      <c r="F7993" s="2"/>
      <c r="G7993" s="2"/>
    </row>
    <row r="7994" spans="2:7">
      <c r="B7994" s="98"/>
      <c r="C7994" s="98"/>
      <c r="E7994" s="2"/>
      <c r="F7994" s="2"/>
      <c r="G7994" s="2"/>
    </row>
    <row r="7995" spans="2:7">
      <c r="B7995" s="98"/>
      <c r="C7995" s="98"/>
      <c r="E7995" s="2"/>
      <c r="F7995" s="2"/>
      <c r="G7995" s="2"/>
    </row>
    <row r="7996" spans="2:7">
      <c r="B7996" s="98"/>
      <c r="C7996" s="98"/>
      <c r="E7996" s="2"/>
      <c r="F7996" s="2"/>
      <c r="G7996" s="2"/>
    </row>
    <row r="7997" spans="2:7">
      <c r="B7997" s="98"/>
      <c r="C7997" s="98"/>
      <c r="E7997" s="2"/>
      <c r="F7997" s="2"/>
      <c r="G7997" s="2"/>
    </row>
    <row r="7998" spans="2:7">
      <c r="B7998" s="98"/>
      <c r="C7998" s="98"/>
      <c r="E7998" s="2"/>
      <c r="F7998" s="2"/>
      <c r="G7998" s="2"/>
    </row>
    <row r="7999" spans="2:7">
      <c r="B7999" s="98"/>
      <c r="C7999" s="98"/>
      <c r="E7999" s="2"/>
      <c r="F7999" s="2"/>
      <c r="G7999" s="2"/>
    </row>
    <row r="8000" spans="2:7">
      <c r="B8000" s="98"/>
      <c r="C8000" s="98"/>
      <c r="E8000" s="2"/>
      <c r="F8000" s="2"/>
      <c r="G8000" s="2"/>
    </row>
    <row r="8001" spans="2:7">
      <c r="B8001" s="98"/>
      <c r="C8001" s="98"/>
      <c r="E8001" s="2"/>
      <c r="F8001" s="2"/>
      <c r="G8001" s="2"/>
    </row>
    <row r="8002" spans="2:7">
      <c r="B8002" s="98"/>
      <c r="C8002" s="98"/>
      <c r="E8002" s="2"/>
      <c r="F8002" s="2"/>
      <c r="G8002" s="2"/>
    </row>
    <row r="8003" spans="2:7">
      <c r="B8003" s="98"/>
      <c r="C8003" s="98"/>
      <c r="E8003" s="2"/>
      <c r="F8003" s="2"/>
      <c r="G8003" s="2"/>
    </row>
    <row r="8004" spans="2:7">
      <c r="B8004" s="98"/>
      <c r="C8004" s="98"/>
      <c r="E8004" s="2"/>
      <c r="F8004" s="2"/>
      <c r="G8004" s="2"/>
    </row>
    <row r="8005" spans="2:7">
      <c r="B8005" s="98"/>
      <c r="C8005" s="98"/>
      <c r="E8005" s="2"/>
      <c r="F8005" s="2"/>
      <c r="G8005" s="2"/>
    </row>
    <row r="8006" spans="2:7">
      <c r="B8006" s="98"/>
      <c r="C8006" s="98"/>
      <c r="E8006" s="2"/>
      <c r="F8006" s="2"/>
      <c r="G8006" s="2"/>
    </row>
    <row r="8007" spans="2:7">
      <c r="B8007" s="98"/>
      <c r="C8007" s="98"/>
      <c r="E8007" s="2"/>
      <c r="F8007" s="2"/>
      <c r="G8007" s="2"/>
    </row>
    <row r="8008" spans="2:7">
      <c r="B8008" s="98"/>
      <c r="C8008" s="98"/>
      <c r="E8008" s="2"/>
      <c r="F8008" s="2"/>
      <c r="G8008" s="2"/>
    </row>
    <row r="8009" spans="2:7">
      <c r="B8009" s="98"/>
      <c r="C8009" s="98"/>
      <c r="E8009" s="2"/>
      <c r="F8009" s="2"/>
      <c r="G8009" s="2"/>
    </row>
    <row r="8010" spans="2:7">
      <c r="B8010" s="98"/>
      <c r="C8010" s="98"/>
      <c r="E8010" s="2"/>
      <c r="F8010" s="2"/>
      <c r="G8010" s="2"/>
    </row>
    <row r="8011" spans="2:7">
      <c r="B8011" s="98"/>
      <c r="C8011" s="98"/>
      <c r="E8011" s="2"/>
      <c r="F8011" s="2"/>
      <c r="G8011" s="2"/>
    </row>
    <row r="8012" spans="2:7">
      <c r="B8012" s="98"/>
      <c r="C8012" s="98"/>
      <c r="E8012" s="2"/>
      <c r="F8012" s="2"/>
      <c r="G8012" s="2"/>
    </row>
    <row r="8013" spans="2:7">
      <c r="B8013" s="98"/>
      <c r="C8013" s="98"/>
      <c r="E8013" s="2"/>
      <c r="F8013" s="2"/>
      <c r="G8013" s="2"/>
    </row>
    <row r="8014" spans="2:7">
      <c r="B8014" s="98"/>
      <c r="C8014" s="98"/>
      <c r="E8014" s="2"/>
      <c r="F8014" s="2"/>
      <c r="G8014" s="2"/>
    </row>
    <row r="8015" spans="2:7">
      <c r="B8015" s="98"/>
      <c r="C8015" s="98"/>
      <c r="E8015" s="2"/>
      <c r="F8015" s="2"/>
      <c r="G8015" s="2"/>
    </row>
    <row r="8016" spans="2:7">
      <c r="B8016" s="98"/>
      <c r="C8016" s="98"/>
      <c r="E8016" s="2"/>
      <c r="F8016" s="2"/>
      <c r="G8016" s="2"/>
    </row>
    <row r="8017" spans="2:7">
      <c r="B8017" s="98"/>
      <c r="C8017" s="98"/>
      <c r="E8017" s="2"/>
      <c r="F8017" s="2"/>
      <c r="G8017" s="2"/>
    </row>
    <row r="8018" spans="2:7">
      <c r="B8018" s="98"/>
      <c r="C8018" s="98"/>
      <c r="E8018" s="2"/>
      <c r="F8018" s="2"/>
      <c r="G8018" s="2"/>
    </row>
    <row r="8019" spans="2:7">
      <c r="B8019" s="98"/>
      <c r="C8019" s="98"/>
      <c r="E8019" s="2"/>
      <c r="F8019" s="2"/>
      <c r="G8019" s="2"/>
    </row>
    <row r="8020" spans="2:7">
      <c r="B8020" s="98"/>
      <c r="C8020" s="98"/>
      <c r="E8020" s="2"/>
      <c r="F8020" s="2"/>
      <c r="G8020" s="2"/>
    </row>
    <row r="8021" spans="2:7">
      <c r="B8021" s="98"/>
      <c r="C8021" s="98"/>
      <c r="E8021" s="2"/>
      <c r="F8021" s="2"/>
      <c r="G8021" s="2"/>
    </row>
    <row r="8022" spans="2:7">
      <c r="B8022" s="98"/>
      <c r="C8022" s="98"/>
      <c r="E8022" s="2"/>
      <c r="F8022" s="2"/>
      <c r="G8022" s="2"/>
    </row>
    <row r="8023" spans="2:7">
      <c r="B8023" s="98"/>
      <c r="C8023" s="98"/>
      <c r="E8023" s="2"/>
      <c r="F8023" s="2"/>
      <c r="G8023" s="2"/>
    </row>
    <row r="8024" spans="2:7">
      <c r="B8024" s="98"/>
      <c r="C8024" s="98"/>
      <c r="E8024" s="2"/>
      <c r="F8024" s="2"/>
      <c r="G8024" s="2"/>
    </row>
    <row r="8025" spans="2:7">
      <c r="B8025" s="98"/>
      <c r="C8025" s="98"/>
      <c r="E8025" s="2"/>
      <c r="F8025" s="2"/>
      <c r="G8025" s="2"/>
    </row>
    <row r="8026" spans="2:7">
      <c r="B8026" s="98"/>
      <c r="C8026" s="98"/>
      <c r="E8026" s="2"/>
      <c r="F8026" s="2"/>
      <c r="G8026" s="2"/>
    </row>
    <row r="8027" spans="2:7">
      <c r="B8027" s="98"/>
      <c r="C8027" s="98"/>
      <c r="E8027" s="2"/>
      <c r="F8027" s="2"/>
      <c r="G8027" s="2"/>
    </row>
    <row r="8028" spans="2:7">
      <c r="B8028" s="98"/>
      <c r="C8028" s="98"/>
      <c r="E8028" s="2"/>
      <c r="F8028" s="2"/>
      <c r="G8028" s="2"/>
    </row>
    <row r="8029" spans="2:7">
      <c r="B8029" s="98"/>
      <c r="C8029" s="98"/>
      <c r="E8029" s="2"/>
      <c r="F8029" s="2"/>
      <c r="G8029" s="2"/>
    </row>
    <row r="8030" spans="2:7">
      <c r="B8030" s="98"/>
      <c r="C8030" s="98"/>
      <c r="E8030" s="2"/>
      <c r="F8030" s="2"/>
      <c r="G8030" s="2"/>
    </row>
    <row r="8031" spans="2:7">
      <c r="B8031" s="98"/>
      <c r="C8031" s="98"/>
      <c r="E8031" s="2"/>
      <c r="F8031" s="2"/>
      <c r="G8031" s="2"/>
    </row>
    <row r="8032" spans="2:7">
      <c r="B8032" s="98"/>
      <c r="C8032" s="98"/>
      <c r="E8032" s="2"/>
      <c r="F8032" s="2"/>
      <c r="G8032" s="2"/>
    </row>
    <row r="8033" spans="2:7">
      <c r="B8033" s="98"/>
      <c r="C8033" s="98"/>
      <c r="E8033" s="2"/>
      <c r="F8033" s="2"/>
      <c r="G8033" s="2"/>
    </row>
    <row r="8034" spans="2:7">
      <c r="B8034" s="98"/>
      <c r="C8034" s="98"/>
      <c r="E8034" s="2"/>
      <c r="F8034" s="2"/>
      <c r="G8034" s="2"/>
    </row>
    <row r="8035" spans="2:7">
      <c r="B8035" s="98"/>
      <c r="C8035" s="98"/>
      <c r="E8035" s="2"/>
      <c r="F8035" s="2"/>
      <c r="G8035" s="2"/>
    </row>
    <row r="8036" spans="2:7">
      <c r="B8036" s="98"/>
      <c r="C8036" s="98"/>
      <c r="E8036" s="2"/>
      <c r="F8036" s="2"/>
      <c r="G8036" s="2"/>
    </row>
    <row r="8037" spans="2:7">
      <c r="B8037" s="98"/>
      <c r="C8037" s="98"/>
      <c r="E8037" s="2"/>
      <c r="F8037" s="2"/>
      <c r="G8037" s="2"/>
    </row>
    <row r="8038" spans="2:7">
      <c r="B8038" s="98"/>
      <c r="C8038" s="98"/>
      <c r="E8038" s="2"/>
      <c r="F8038" s="2"/>
      <c r="G8038" s="2"/>
    </row>
    <row r="8039" spans="2:7">
      <c r="B8039" s="98"/>
      <c r="C8039" s="98"/>
      <c r="E8039" s="2"/>
      <c r="F8039" s="2"/>
      <c r="G8039" s="2"/>
    </row>
    <row r="8040" spans="2:7">
      <c r="B8040" s="98"/>
      <c r="C8040" s="98"/>
      <c r="E8040" s="2"/>
      <c r="F8040" s="2"/>
      <c r="G8040" s="2"/>
    </row>
    <row r="8041" spans="2:7">
      <c r="B8041" s="98"/>
      <c r="C8041" s="98"/>
      <c r="E8041" s="2"/>
      <c r="F8041" s="2"/>
      <c r="G8041" s="2"/>
    </row>
    <row r="8042" spans="2:7">
      <c r="B8042" s="98"/>
      <c r="C8042" s="98"/>
      <c r="E8042" s="2"/>
      <c r="F8042" s="2"/>
      <c r="G8042" s="2"/>
    </row>
    <row r="8043" spans="2:7">
      <c r="B8043" s="98"/>
      <c r="C8043" s="98"/>
      <c r="E8043" s="2"/>
      <c r="F8043" s="2"/>
      <c r="G8043" s="2"/>
    </row>
    <row r="8044" spans="2:7">
      <c r="B8044" s="98"/>
      <c r="C8044" s="98"/>
      <c r="E8044" s="2"/>
      <c r="F8044" s="2"/>
      <c r="G8044" s="2"/>
    </row>
    <row r="8045" spans="2:7">
      <c r="B8045" s="98"/>
      <c r="C8045" s="98"/>
      <c r="E8045" s="2"/>
      <c r="F8045" s="2"/>
      <c r="G8045" s="2"/>
    </row>
    <row r="8046" spans="2:7">
      <c r="B8046" s="98"/>
      <c r="C8046" s="98"/>
      <c r="E8046" s="2"/>
      <c r="F8046" s="2"/>
      <c r="G8046" s="2"/>
    </row>
    <row r="8047" spans="2:7">
      <c r="B8047" s="98"/>
      <c r="C8047" s="98"/>
      <c r="E8047" s="2"/>
      <c r="F8047" s="2"/>
      <c r="G8047" s="2"/>
    </row>
    <row r="8048" spans="2:7">
      <c r="B8048" s="98"/>
      <c r="C8048" s="98"/>
      <c r="E8048" s="2"/>
      <c r="F8048" s="2"/>
      <c r="G8048" s="2"/>
    </row>
    <row r="8049" spans="2:7">
      <c r="B8049" s="98"/>
      <c r="C8049" s="98"/>
      <c r="E8049" s="2"/>
      <c r="F8049" s="2"/>
      <c r="G8049" s="2"/>
    </row>
    <row r="8050" spans="2:7">
      <c r="B8050" s="98"/>
      <c r="C8050" s="98"/>
      <c r="E8050" s="2"/>
      <c r="F8050" s="2"/>
      <c r="G8050" s="2"/>
    </row>
    <row r="8051" spans="2:7">
      <c r="B8051" s="98"/>
      <c r="C8051" s="98"/>
      <c r="E8051" s="2"/>
      <c r="F8051" s="2"/>
      <c r="G8051" s="2"/>
    </row>
    <row r="8052" spans="2:7">
      <c r="B8052" s="98"/>
      <c r="C8052" s="98"/>
      <c r="E8052" s="2"/>
      <c r="F8052" s="2"/>
      <c r="G8052" s="2"/>
    </row>
    <row r="8053" spans="2:7">
      <c r="B8053" s="98"/>
      <c r="C8053" s="98"/>
      <c r="E8053" s="2"/>
      <c r="F8053" s="2"/>
      <c r="G8053" s="2"/>
    </row>
    <row r="8054" spans="2:7">
      <c r="B8054" s="98"/>
      <c r="C8054" s="98"/>
      <c r="E8054" s="2"/>
      <c r="F8054" s="2"/>
      <c r="G8054" s="2"/>
    </row>
    <row r="8055" spans="2:7">
      <c r="B8055" s="98"/>
      <c r="C8055" s="98"/>
      <c r="E8055" s="2"/>
      <c r="F8055" s="2"/>
      <c r="G8055" s="2"/>
    </row>
    <row r="8056" spans="2:7">
      <c r="B8056" s="98"/>
      <c r="C8056" s="98"/>
      <c r="E8056" s="2"/>
      <c r="F8056" s="2"/>
      <c r="G8056" s="2"/>
    </row>
    <row r="8057" spans="2:7">
      <c r="B8057" s="98"/>
      <c r="C8057" s="98"/>
      <c r="E8057" s="2"/>
      <c r="F8057" s="2"/>
      <c r="G8057" s="2"/>
    </row>
    <row r="8058" spans="2:7">
      <c r="B8058" s="98"/>
      <c r="C8058" s="98"/>
      <c r="E8058" s="2"/>
      <c r="F8058" s="2"/>
      <c r="G8058" s="2"/>
    </row>
    <row r="8059" spans="2:7">
      <c r="B8059" s="98"/>
      <c r="C8059" s="98"/>
      <c r="E8059" s="2"/>
      <c r="F8059" s="2"/>
      <c r="G8059" s="2"/>
    </row>
    <row r="8060" spans="2:7">
      <c r="B8060" s="98"/>
      <c r="C8060" s="98"/>
      <c r="E8060" s="2"/>
      <c r="F8060" s="2"/>
      <c r="G8060" s="2"/>
    </row>
    <row r="8061" spans="2:7">
      <c r="B8061" s="98"/>
      <c r="C8061" s="98"/>
      <c r="E8061" s="2"/>
      <c r="F8061" s="2"/>
      <c r="G8061" s="2"/>
    </row>
    <row r="8062" spans="2:7">
      <c r="B8062" s="98"/>
      <c r="C8062" s="98"/>
      <c r="E8062" s="2"/>
      <c r="F8062" s="2"/>
      <c r="G8062" s="2"/>
    </row>
    <row r="8063" spans="2:7">
      <c r="B8063" s="98"/>
      <c r="C8063" s="98"/>
      <c r="E8063" s="2"/>
      <c r="F8063" s="2"/>
      <c r="G8063" s="2"/>
    </row>
    <row r="8064" spans="2:7">
      <c r="B8064" s="98"/>
      <c r="C8064" s="98"/>
      <c r="E8064" s="2"/>
      <c r="F8064" s="2"/>
      <c r="G8064" s="2"/>
    </row>
    <row r="8065" spans="2:7">
      <c r="B8065" s="98"/>
      <c r="C8065" s="98"/>
      <c r="E8065" s="2"/>
      <c r="F8065" s="2"/>
      <c r="G8065" s="2"/>
    </row>
    <row r="8066" spans="2:7">
      <c r="B8066" s="98"/>
      <c r="C8066" s="98"/>
      <c r="E8066" s="2"/>
      <c r="F8066" s="2"/>
      <c r="G8066" s="2"/>
    </row>
    <row r="8067" spans="2:7">
      <c r="B8067" s="98"/>
      <c r="C8067" s="98"/>
      <c r="E8067" s="2"/>
      <c r="F8067" s="2"/>
      <c r="G8067" s="2"/>
    </row>
    <row r="8068" spans="2:7">
      <c r="B8068" s="98"/>
      <c r="C8068" s="98"/>
      <c r="E8068" s="2"/>
      <c r="F8068" s="2"/>
      <c r="G8068" s="2"/>
    </row>
    <row r="8069" spans="2:7">
      <c r="B8069" s="98"/>
      <c r="C8069" s="98"/>
      <c r="E8069" s="2"/>
      <c r="F8069" s="2"/>
      <c r="G8069" s="2"/>
    </row>
    <row r="8070" spans="2:7">
      <c r="B8070" s="98"/>
      <c r="C8070" s="98"/>
      <c r="E8070" s="2"/>
      <c r="F8070" s="2"/>
      <c r="G8070" s="2"/>
    </row>
    <row r="8071" spans="2:7">
      <c r="B8071" s="98"/>
      <c r="C8071" s="98"/>
      <c r="E8071" s="2"/>
      <c r="F8071" s="2"/>
      <c r="G8071" s="2"/>
    </row>
    <row r="8072" spans="2:7">
      <c r="B8072" s="98"/>
      <c r="C8072" s="98"/>
      <c r="E8072" s="2"/>
      <c r="F8072" s="2"/>
      <c r="G8072" s="2"/>
    </row>
    <row r="8073" spans="2:7">
      <c r="B8073" s="98"/>
      <c r="C8073" s="98"/>
      <c r="E8073" s="2"/>
      <c r="F8073" s="2"/>
      <c r="G8073" s="2"/>
    </row>
    <row r="8074" spans="2:7">
      <c r="B8074" s="98"/>
      <c r="C8074" s="98"/>
      <c r="E8074" s="2"/>
      <c r="F8074" s="2"/>
      <c r="G8074" s="2"/>
    </row>
    <row r="8075" spans="2:7">
      <c r="B8075" s="98"/>
      <c r="C8075" s="98"/>
      <c r="E8075" s="2"/>
      <c r="F8075" s="2"/>
      <c r="G8075" s="2"/>
    </row>
    <row r="8076" spans="2:7">
      <c r="B8076" s="98"/>
      <c r="C8076" s="98"/>
      <c r="E8076" s="2"/>
      <c r="F8076" s="2"/>
      <c r="G8076" s="2"/>
    </row>
    <row r="8077" spans="2:7">
      <c r="B8077" s="98"/>
      <c r="C8077" s="98"/>
      <c r="E8077" s="2"/>
      <c r="F8077" s="2"/>
      <c r="G8077" s="2"/>
    </row>
    <row r="8078" spans="2:7">
      <c r="B8078" s="98"/>
      <c r="C8078" s="98"/>
      <c r="E8078" s="2"/>
      <c r="F8078" s="2"/>
      <c r="G8078" s="2"/>
    </row>
    <row r="8079" spans="2:7">
      <c r="B8079" s="98"/>
      <c r="C8079" s="98"/>
      <c r="E8079" s="2"/>
      <c r="F8079" s="2"/>
      <c r="G8079" s="2"/>
    </row>
    <row r="8080" spans="2:7">
      <c r="B8080" s="98"/>
      <c r="C8080" s="98"/>
      <c r="E8080" s="2"/>
      <c r="F8080" s="2"/>
      <c r="G8080" s="2"/>
    </row>
    <row r="8081" spans="2:7">
      <c r="B8081" s="98"/>
      <c r="C8081" s="98"/>
      <c r="E8081" s="2"/>
      <c r="F8081" s="2"/>
      <c r="G8081" s="2"/>
    </row>
    <row r="8082" spans="2:7">
      <c r="B8082" s="98"/>
      <c r="C8082" s="98"/>
      <c r="E8082" s="2"/>
      <c r="F8082" s="2"/>
      <c r="G8082" s="2"/>
    </row>
    <row r="8083" spans="2:7">
      <c r="B8083" s="98"/>
      <c r="C8083" s="98"/>
      <c r="E8083" s="2"/>
      <c r="F8083" s="2"/>
      <c r="G8083" s="2"/>
    </row>
    <row r="8084" spans="2:7">
      <c r="B8084" s="98"/>
      <c r="C8084" s="98"/>
      <c r="E8084" s="2"/>
      <c r="F8084" s="2"/>
      <c r="G8084" s="2"/>
    </row>
    <row r="8085" spans="2:7">
      <c r="B8085" s="98"/>
      <c r="C8085" s="98"/>
      <c r="E8085" s="2"/>
      <c r="F8085" s="2"/>
      <c r="G8085" s="2"/>
    </row>
    <row r="8086" spans="2:7">
      <c r="B8086" s="98"/>
      <c r="C8086" s="98"/>
      <c r="E8086" s="2"/>
      <c r="F8086" s="2"/>
      <c r="G8086" s="2"/>
    </row>
    <row r="8087" spans="2:7">
      <c r="B8087" s="98"/>
      <c r="C8087" s="98"/>
      <c r="E8087" s="2"/>
      <c r="F8087" s="2"/>
      <c r="G8087" s="2"/>
    </row>
    <row r="8088" spans="2:7">
      <c r="B8088" s="98"/>
      <c r="C8088" s="98"/>
      <c r="E8088" s="2"/>
      <c r="F8088" s="2"/>
      <c r="G8088" s="2"/>
    </row>
    <row r="8089" spans="2:7">
      <c r="B8089" s="98"/>
      <c r="C8089" s="98"/>
      <c r="E8089" s="2"/>
      <c r="F8089" s="2"/>
      <c r="G8089" s="2"/>
    </row>
    <row r="8090" spans="2:7">
      <c r="B8090" s="98"/>
      <c r="C8090" s="98"/>
      <c r="E8090" s="2"/>
      <c r="F8090" s="2"/>
      <c r="G8090" s="2"/>
    </row>
    <row r="8091" spans="2:7">
      <c r="B8091" s="98"/>
      <c r="C8091" s="98"/>
      <c r="E8091" s="2"/>
      <c r="F8091" s="2"/>
      <c r="G8091" s="2"/>
    </row>
    <row r="8092" spans="2:7">
      <c r="B8092" s="98"/>
      <c r="C8092" s="98"/>
      <c r="E8092" s="2"/>
      <c r="F8092" s="2"/>
      <c r="G8092" s="2"/>
    </row>
    <row r="8093" spans="2:7">
      <c r="B8093" s="98"/>
      <c r="C8093" s="98"/>
      <c r="E8093" s="2"/>
      <c r="F8093" s="2"/>
      <c r="G8093" s="2"/>
    </row>
    <row r="8094" spans="2:7">
      <c r="B8094" s="98"/>
      <c r="C8094" s="98"/>
      <c r="E8094" s="2"/>
      <c r="F8094" s="2"/>
      <c r="G8094" s="2"/>
    </row>
    <row r="8095" spans="2:7">
      <c r="B8095" s="98"/>
      <c r="C8095" s="98"/>
      <c r="E8095" s="2"/>
      <c r="F8095" s="2"/>
      <c r="G8095" s="2"/>
    </row>
    <row r="8096" spans="2:7">
      <c r="B8096" s="98"/>
      <c r="C8096" s="98"/>
      <c r="E8096" s="2"/>
      <c r="F8096" s="2"/>
      <c r="G8096" s="2"/>
    </row>
    <row r="8097" spans="2:7">
      <c r="B8097" s="98"/>
      <c r="C8097" s="98"/>
      <c r="E8097" s="2"/>
      <c r="F8097" s="2"/>
      <c r="G8097" s="2"/>
    </row>
    <row r="8098" spans="2:7">
      <c r="B8098" s="98"/>
      <c r="C8098" s="98"/>
      <c r="E8098" s="2"/>
      <c r="F8098" s="2"/>
      <c r="G8098" s="2"/>
    </row>
    <row r="8099" spans="2:7">
      <c r="B8099" s="98"/>
      <c r="C8099" s="98"/>
      <c r="E8099" s="2"/>
      <c r="F8099" s="2"/>
      <c r="G8099" s="2"/>
    </row>
    <row r="8100" spans="2:7">
      <c r="B8100" s="98"/>
      <c r="C8100" s="98"/>
      <c r="E8100" s="2"/>
      <c r="F8100" s="2"/>
      <c r="G8100" s="2"/>
    </row>
    <row r="8101" spans="2:7">
      <c r="B8101" s="98"/>
      <c r="C8101" s="98"/>
      <c r="E8101" s="2"/>
      <c r="F8101" s="2"/>
      <c r="G8101" s="2"/>
    </row>
    <row r="8102" spans="2:7">
      <c r="B8102" s="98"/>
      <c r="C8102" s="98"/>
      <c r="E8102" s="2"/>
      <c r="F8102" s="2"/>
      <c r="G8102" s="2"/>
    </row>
    <row r="8103" spans="2:7">
      <c r="B8103" s="98"/>
      <c r="C8103" s="98"/>
      <c r="E8103" s="2"/>
      <c r="F8103" s="2"/>
      <c r="G8103" s="2"/>
    </row>
    <row r="8104" spans="2:7">
      <c r="B8104" s="98"/>
      <c r="C8104" s="98"/>
      <c r="E8104" s="2"/>
      <c r="F8104" s="2"/>
      <c r="G8104" s="2"/>
    </row>
    <row r="8105" spans="2:7">
      <c r="B8105" s="98"/>
      <c r="C8105" s="98"/>
      <c r="E8105" s="2"/>
      <c r="F8105" s="2"/>
      <c r="G8105" s="2"/>
    </row>
    <row r="8106" spans="2:7">
      <c r="B8106" s="98"/>
      <c r="C8106" s="98"/>
      <c r="E8106" s="2"/>
      <c r="F8106" s="2"/>
      <c r="G8106" s="2"/>
    </row>
    <row r="8107" spans="2:7">
      <c r="B8107" s="98"/>
      <c r="C8107" s="98"/>
      <c r="E8107" s="2"/>
      <c r="F8107" s="2"/>
      <c r="G8107" s="2"/>
    </row>
    <row r="8108" spans="2:7">
      <c r="B8108" s="98"/>
      <c r="C8108" s="98"/>
      <c r="E8108" s="2"/>
      <c r="F8108" s="2"/>
      <c r="G8108" s="2"/>
    </row>
    <row r="8109" spans="2:7">
      <c r="B8109" s="98"/>
      <c r="C8109" s="98"/>
      <c r="E8109" s="2"/>
      <c r="F8109" s="2"/>
      <c r="G8109" s="2"/>
    </row>
    <row r="8110" spans="2:7">
      <c r="B8110" s="98"/>
      <c r="C8110" s="98"/>
      <c r="E8110" s="2"/>
      <c r="F8110" s="2"/>
      <c r="G8110" s="2"/>
    </row>
    <row r="8111" spans="2:7">
      <c r="B8111" s="98"/>
      <c r="C8111" s="98"/>
      <c r="E8111" s="2"/>
      <c r="F8111" s="2"/>
      <c r="G8111" s="2"/>
    </row>
    <row r="8112" spans="2:7">
      <c r="B8112" s="98"/>
      <c r="C8112" s="98"/>
      <c r="E8112" s="2"/>
      <c r="F8112" s="2"/>
      <c r="G8112" s="2"/>
    </row>
    <row r="8113" spans="2:7">
      <c r="B8113" s="98"/>
      <c r="C8113" s="98"/>
      <c r="E8113" s="2"/>
      <c r="F8113" s="2"/>
      <c r="G8113" s="2"/>
    </row>
    <row r="8114" spans="2:7">
      <c r="B8114" s="98"/>
      <c r="C8114" s="98"/>
      <c r="E8114" s="2"/>
      <c r="F8114" s="2"/>
      <c r="G8114" s="2"/>
    </row>
    <row r="8115" spans="2:7">
      <c r="B8115" s="98"/>
      <c r="C8115" s="98"/>
      <c r="E8115" s="2"/>
      <c r="F8115" s="2"/>
      <c r="G8115" s="2"/>
    </row>
    <row r="8116" spans="2:7">
      <c r="B8116" s="98"/>
      <c r="C8116" s="98"/>
      <c r="E8116" s="2"/>
      <c r="F8116" s="2"/>
      <c r="G8116" s="2"/>
    </row>
    <row r="8117" spans="2:7">
      <c r="B8117" s="98"/>
      <c r="C8117" s="98"/>
      <c r="E8117" s="2"/>
      <c r="F8117" s="2"/>
      <c r="G8117" s="2"/>
    </row>
    <row r="8118" spans="2:7">
      <c r="B8118" s="98"/>
      <c r="C8118" s="98"/>
      <c r="E8118" s="2"/>
      <c r="F8118" s="2"/>
      <c r="G8118" s="2"/>
    </row>
    <row r="8119" spans="2:7">
      <c r="B8119" s="98"/>
      <c r="C8119" s="98"/>
      <c r="E8119" s="2"/>
      <c r="F8119" s="2"/>
      <c r="G8119" s="2"/>
    </row>
    <row r="8120" spans="2:7">
      <c r="B8120" s="98"/>
      <c r="C8120" s="98"/>
      <c r="E8120" s="2"/>
      <c r="F8120" s="2"/>
      <c r="G8120" s="2"/>
    </row>
    <row r="8121" spans="2:7">
      <c r="B8121" s="98"/>
      <c r="C8121" s="98"/>
      <c r="E8121" s="2"/>
      <c r="F8121" s="2"/>
      <c r="G8121" s="2"/>
    </row>
    <row r="8122" spans="2:7">
      <c r="B8122" s="98"/>
      <c r="C8122" s="98"/>
      <c r="E8122" s="2"/>
      <c r="F8122" s="2"/>
      <c r="G8122" s="2"/>
    </row>
    <row r="8123" spans="2:7">
      <c r="B8123" s="98"/>
      <c r="C8123" s="98"/>
      <c r="E8123" s="2"/>
      <c r="F8123" s="2"/>
      <c r="G8123" s="2"/>
    </row>
    <row r="8124" spans="2:7">
      <c r="B8124" s="98"/>
      <c r="C8124" s="98"/>
      <c r="E8124" s="2"/>
      <c r="F8124" s="2"/>
      <c r="G8124" s="2"/>
    </row>
    <row r="8125" spans="2:7">
      <c r="B8125" s="98"/>
      <c r="C8125" s="98"/>
      <c r="E8125" s="2"/>
      <c r="F8125" s="2"/>
      <c r="G8125" s="2"/>
    </row>
    <row r="8126" spans="2:7">
      <c r="B8126" s="98"/>
      <c r="C8126" s="98"/>
      <c r="E8126" s="2"/>
      <c r="F8126" s="2"/>
      <c r="G8126" s="2"/>
    </row>
    <row r="8127" spans="2:7">
      <c r="B8127" s="98"/>
      <c r="C8127" s="98"/>
      <c r="E8127" s="2"/>
      <c r="F8127" s="2"/>
      <c r="G8127" s="2"/>
    </row>
    <row r="8128" spans="2:7">
      <c r="B8128" s="98"/>
      <c r="C8128" s="98"/>
      <c r="E8128" s="2"/>
      <c r="F8128" s="2"/>
      <c r="G8128" s="2"/>
    </row>
    <row r="8129" spans="2:7">
      <c r="B8129" s="98"/>
      <c r="C8129" s="98"/>
      <c r="E8129" s="2"/>
      <c r="F8129" s="2"/>
      <c r="G8129" s="2"/>
    </row>
    <row r="8130" spans="2:7">
      <c r="B8130" s="98"/>
      <c r="C8130" s="98"/>
      <c r="E8130" s="2"/>
      <c r="F8130" s="2"/>
      <c r="G8130" s="2"/>
    </row>
    <row r="8131" spans="2:7">
      <c r="B8131" s="98"/>
      <c r="C8131" s="98"/>
      <c r="E8131" s="2"/>
      <c r="F8131" s="2"/>
      <c r="G8131" s="2"/>
    </row>
    <row r="8132" spans="2:7">
      <c r="B8132" s="98"/>
      <c r="C8132" s="98"/>
      <c r="E8132" s="2"/>
      <c r="F8132" s="2"/>
      <c r="G8132" s="2"/>
    </row>
    <row r="8133" spans="2:7">
      <c r="B8133" s="98"/>
      <c r="C8133" s="98"/>
      <c r="E8133" s="2"/>
      <c r="F8133" s="2"/>
      <c r="G8133" s="2"/>
    </row>
    <row r="8134" spans="2:7">
      <c r="B8134" s="98"/>
      <c r="C8134" s="98"/>
      <c r="E8134" s="2"/>
      <c r="F8134" s="2"/>
      <c r="G8134" s="2"/>
    </row>
    <row r="8135" spans="2:7">
      <c r="B8135" s="98"/>
      <c r="C8135" s="98"/>
      <c r="E8135" s="2"/>
      <c r="F8135" s="2"/>
      <c r="G8135" s="2"/>
    </row>
    <row r="8136" spans="2:7">
      <c r="B8136" s="98"/>
      <c r="C8136" s="98"/>
      <c r="E8136" s="2"/>
      <c r="F8136" s="2"/>
      <c r="G8136" s="2"/>
    </row>
    <row r="8137" spans="2:7">
      <c r="B8137" s="98"/>
      <c r="C8137" s="98"/>
      <c r="E8137" s="2"/>
      <c r="F8137" s="2"/>
      <c r="G8137" s="2"/>
    </row>
    <row r="8138" spans="2:7">
      <c r="B8138" s="98"/>
      <c r="C8138" s="98"/>
      <c r="E8138" s="2"/>
      <c r="F8138" s="2"/>
      <c r="G8138" s="2"/>
    </row>
    <row r="8139" spans="2:7">
      <c r="B8139" s="98"/>
      <c r="C8139" s="98"/>
      <c r="E8139" s="2"/>
      <c r="F8139" s="2"/>
      <c r="G8139" s="2"/>
    </row>
    <row r="8140" spans="2:7">
      <c r="B8140" s="98"/>
      <c r="C8140" s="98"/>
      <c r="E8140" s="2"/>
      <c r="F8140" s="2"/>
      <c r="G8140" s="2"/>
    </row>
    <row r="8141" spans="2:7">
      <c r="B8141" s="98"/>
      <c r="C8141" s="98"/>
      <c r="E8141" s="2"/>
      <c r="F8141" s="2"/>
      <c r="G8141" s="2"/>
    </row>
    <row r="8142" spans="2:7">
      <c r="B8142" s="98"/>
      <c r="C8142" s="98"/>
      <c r="E8142" s="2"/>
      <c r="F8142" s="2"/>
      <c r="G8142" s="2"/>
    </row>
    <row r="8143" spans="2:7">
      <c r="B8143" s="98"/>
      <c r="C8143" s="98"/>
      <c r="E8143" s="2"/>
      <c r="F8143" s="2"/>
      <c r="G8143" s="2"/>
    </row>
    <row r="8144" spans="2:7">
      <c r="B8144" s="98"/>
      <c r="C8144" s="98"/>
      <c r="E8144" s="2"/>
      <c r="F8144" s="2"/>
      <c r="G8144" s="2"/>
    </row>
    <row r="8145" spans="2:7">
      <c r="B8145" s="98"/>
      <c r="C8145" s="98"/>
      <c r="E8145" s="2"/>
      <c r="F8145" s="2"/>
      <c r="G8145" s="2"/>
    </row>
    <row r="8146" spans="2:7">
      <c r="B8146" s="98"/>
      <c r="C8146" s="98"/>
      <c r="E8146" s="2"/>
      <c r="F8146" s="2"/>
      <c r="G8146" s="2"/>
    </row>
    <row r="8147" spans="2:7">
      <c r="B8147" s="98"/>
      <c r="C8147" s="98"/>
      <c r="E8147" s="2"/>
      <c r="F8147" s="2"/>
      <c r="G8147" s="2"/>
    </row>
    <row r="8148" spans="2:7">
      <c r="B8148" s="98"/>
      <c r="C8148" s="98"/>
      <c r="E8148" s="2"/>
      <c r="F8148" s="2"/>
      <c r="G8148" s="2"/>
    </row>
    <row r="8149" spans="2:7">
      <c r="B8149" s="98"/>
      <c r="C8149" s="98"/>
      <c r="E8149" s="2"/>
      <c r="F8149" s="2"/>
      <c r="G8149" s="2"/>
    </row>
    <row r="8150" spans="2:7">
      <c r="B8150" s="98"/>
      <c r="C8150" s="98"/>
      <c r="E8150" s="2"/>
      <c r="F8150" s="2"/>
      <c r="G8150" s="2"/>
    </row>
    <row r="8151" spans="2:7">
      <c r="B8151" s="98"/>
      <c r="C8151" s="98"/>
      <c r="E8151" s="2"/>
      <c r="F8151" s="2"/>
      <c r="G8151" s="2"/>
    </row>
    <row r="8152" spans="2:7">
      <c r="B8152" s="98"/>
      <c r="C8152" s="98"/>
      <c r="E8152" s="2"/>
      <c r="F8152" s="2"/>
      <c r="G8152" s="2"/>
    </row>
    <row r="8153" spans="2:7">
      <c r="B8153" s="98"/>
      <c r="C8153" s="98"/>
      <c r="E8153" s="2"/>
      <c r="F8153" s="2"/>
      <c r="G8153" s="2"/>
    </row>
    <row r="8154" spans="2:7">
      <c r="B8154" s="98"/>
      <c r="C8154" s="98"/>
      <c r="E8154" s="2"/>
      <c r="F8154" s="2"/>
      <c r="G8154" s="2"/>
    </row>
    <row r="8155" spans="2:7">
      <c r="B8155" s="98"/>
      <c r="C8155" s="98"/>
      <c r="E8155" s="2"/>
      <c r="F8155" s="2"/>
      <c r="G8155" s="2"/>
    </row>
    <row r="8156" spans="2:7">
      <c r="B8156" s="98"/>
      <c r="C8156" s="98"/>
      <c r="E8156" s="2"/>
      <c r="F8156" s="2"/>
      <c r="G8156" s="2"/>
    </row>
    <row r="8157" spans="2:7">
      <c r="B8157" s="98"/>
      <c r="C8157" s="98"/>
      <c r="E8157" s="2"/>
      <c r="F8157" s="2"/>
      <c r="G8157" s="2"/>
    </row>
    <row r="8158" spans="2:7">
      <c r="B8158" s="98"/>
      <c r="C8158" s="98"/>
      <c r="E8158" s="2"/>
      <c r="F8158" s="2"/>
      <c r="G8158" s="2"/>
    </row>
    <row r="8159" spans="2:7">
      <c r="B8159" s="98"/>
      <c r="C8159" s="98"/>
      <c r="E8159" s="2"/>
      <c r="F8159" s="2"/>
      <c r="G8159" s="2"/>
    </row>
    <row r="8160" spans="2:7">
      <c r="B8160" s="98"/>
      <c r="C8160" s="98"/>
      <c r="E8160" s="2"/>
      <c r="F8160" s="2"/>
      <c r="G8160" s="2"/>
    </row>
    <row r="8161" spans="2:7">
      <c r="B8161" s="98"/>
      <c r="C8161" s="98"/>
      <c r="E8161" s="2"/>
      <c r="F8161" s="2"/>
      <c r="G8161" s="2"/>
    </row>
    <row r="8162" spans="2:7">
      <c r="B8162" s="98"/>
      <c r="C8162" s="98"/>
      <c r="E8162" s="2"/>
      <c r="F8162" s="2"/>
      <c r="G8162" s="2"/>
    </row>
    <row r="8163" spans="2:7">
      <c r="B8163" s="98"/>
      <c r="C8163" s="98"/>
      <c r="E8163" s="2"/>
      <c r="F8163" s="2"/>
      <c r="G8163" s="2"/>
    </row>
    <row r="8164" spans="2:7">
      <c r="B8164" s="98"/>
      <c r="C8164" s="98"/>
      <c r="E8164" s="2"/>
      <c r="F8164" s="2"/>
      <c r="G8164" s="2"/>
    </row>
    <row r="8165" spans="2:7">
      <c r="B8165" s="98"/>
      <c r="C8165" s="98"/>
      <c r="E8165" s="2"/>
      <c r="F8165" s="2"/>
      <c r="G8165" s="2"/>
    </row>
    <row r="8166" spans="2:7">
      <c r="B8166" s="98"/>
      <c r="C8166" s="98"/>
      <c r="E8166" s="2"/>
      <c r="F8166" s="2"/>
      <c r="G8166" s="2"/>
    </row>
    <row r="8167" spans="2:7">
      <c r="B8167" s="98"/>
      <c r="C8167" s="98"/>
      <c r="E8167" s="2"/>
      <c r="F8167" s="2"/>
      <c r="G8167" s="2"/>
    </row>
    <row r="8168" spans="2:7">
      <c r="B8168" s="98"/>
      <c r="C8168" s="98"/>
      <c r="E8168" s="2"/>
      <c r="F8168" s="2"/>
      <c r="G8168" s="2"/>
    </row>
    <row r="8169" spans="2:7">
      <c r="B8169" s="98"/>
      <c r="C8169" s="98"/>
      <c r="E8169" s="2"/>
      <c r="F8169" s="2"/>
      <c r="G8169" s="2"/>
    </row>
    <row r="8170" spans="2:7">
      <c r="B8170" s="98"/>
      <c r="C8170" s="98"/>
      <c r="E8170" s="2"/>
      <c r="F8170" s="2"/>
      <c r="G8170" s="2"/>
    </row>
    <row r="8171" spans="2:7">
      <c r="B8171" s="98"/>
      <c r="C8171" s="98"/>
      <c r="E8171" s="2"/>
      <c r="F8171" s="2"/>
      <c r="G8171" s="2"/>
    </row>
    <row r="8172" spans="2:7">
      <c r="B8172" s="98"/>
      <c r="C8172" s="98"/>
      <c r="E8172" s="2"/>
      <c r="F8172" s="2"/>
      <c r="G8172" s="2"/>
    </row>
    <row r="8173" spans="2:7">
      <c r="B8173" s="98"/>
      <c r="C8173" s="98"/>
      <c r="E8173" s="2"/>
      <c r="F8173" s="2"/>
      <c r="G8173" s="2"/>
    </row>
    <row r="8174" spans="2:7">
      <c r="B8174" s="98"/>
      <c r="C8174" s="98"/>
      <c r="E8174" s="2"/>
      <c r="F8174" s="2"/>
      <c r="G8174" s="2"/>
    </row>
    <row r="8175" spans="2:7">
      <c r="B8175" s="98"/>
      <c r="C8175" s="98"/>
      <c r="E8175" s="2"/>
      <c r="F8175" s="2"/>
      <c r="G8175" s="2"/>
    </row>
    <row r="8176" spans="2:7">
      <c r="B8176" s="98"/>
      <c r="C8176" s="98"/>
      <c r="E8176" s="2"/>
      <c r="F8176" s="2"/>
      <c r="G8176" s="2"/>
    </row>
    <row r="8177" spans="2:7">
      <c r="B8177" s="98"/>
      <c r="C8177" s="98"/>
      <c r="E8177" s="2"/>
      <c r="F8177" s="2"/>
      <c r="G8177" s="2"/>
    </row>
    <row r="8178" spans="2:7">
      <c r="B8178" s="98"/>
      <c r="C8178" s="98"/>
      <c r="E8178" s="2"/>
      <c r="F8178" s="2"/>
      <c r="G8178" s="2"/>
    </row>
    <row r="8179" spans="2:7">
      <c r="B8179" s="98"/>
      <c r="C8179" s="98"/>
      <c r="E8179" s="2"/>
      <c r="F8179" s="2"/>
      <c r="G8179" s="2"/>
    </row>
    <row r="8180" spans="2:7">
      <c r="B8180" s="98"/>
      <c r="C8180" s="98"/>
      <c r="E8180" s="2"/>
      <c r="F8180" s="2"/>
      <c r="G8180" s="2"/>
    </row>
    <row r="8181" spans="2:7">
      <c r="B8181" s="98"/>
      <c r="C8181" s="98"/>
      <c r="E8181" s="2"/>
      <c r="F8181" s="2"/>
      <c r="G8181" s="2"/>
    </row>
    <row r="8182" spans="2:7">
      <c r="B8182" s="98"/>
      <c r="C8182" s="98"/>
      <c r="E8182" s="2"/>
      <c r="F8182" s="2"/>
      <c r="G8182" s="2"/>
    </row>
    <row r="8183" spans="2:7">
      <c r="B8183" s="98"/>
      <c r="C8183" s="98"/>
      <c r="E8183" s="2"/>
      <c r="F8183" s="2"/>
      <c r="G8183" s="2"/>
    </row>
    <row r="8184" spans="2:7">
      <c r="B8184" s="98"/>
      <c r="C8184" s="98"/>
      <c r="E8184" s="2"/>
      <c r="F8184" s="2"/>
      <c r="G8184" s="2"/>
    </row>
    <row r="8185" spans="2:7">
      <c r="B8185" s="98"/>
      <c r="C8185" s="98"/>
      <c r="E8185" s="2"/>
      <c r="F8185" s="2"/>
      <c r="G8185" s="2"/>
    </row>
    <row r="8186" spans="2:7">
      <c r="B8186" s="98"/>
      <c r="C8186" s="98"/>
      <c r="E8186" s="2"/>
      <c r="F8186" s="2"/>
      <c r="G8186" s="2"/>
    </row>
    <row r="8187" spans="2:7">
      <c r="B8187" s="98"/>
      <c r="C8187" s="98"/>
      <c r="E8187" s="2"/>
      <c r="F8187" s="2"/>
      <c r="G8187" s="2"/>
    </row>
    <row r="8188" spans="2:7">
      <c r="B8188" s="98"/>
      <c r="C8188" s="98"/>
      <c r="E8188" s="2"/>
      <c r="F8188" s="2"/>
      <c r="G8188" s="2"/>
    </row>
    <row r="8189" spans="2:7">
      <c r="B8189" s="98"/>
      <c r="C8189" s="98"/>
      <c r="E8189" s="2"/>
      <c r="F8189" s="2"/>
      <c r="G8189" s="2"/>
    </row>
    <row r="8190" spans="2:7">
      <c r="B8190" s="98"/>
      <c r="C8190" s="98"/>
      <c r="E8190" s="2"/>
      <c r="F8190" s="2"/>
      <c r="G8190" s="2"/>
    </row>
    <row r="8191" spans="2:7">
      <c r="B8191" s="98"/>
      <c r="C8191" s="98"/>
      <c r="E8191" s="2"/>
      <c r="F8191" s="2"/>
      <c r="G8191" s="2"/>
    </row>
    <row r="8192" spans="2:7">
      <c r="B8192" s="98"/>
      <c r="C8192" s="98"/>
      <c r="E8192" s="2"/>
      <c r="F8192" s="2"/>
      <c r="G8192" s="2"/>
    </row>
    <row r="8193" spans="2:7">
      <c r="B8193" s="98"/>
      <c r="C8193" s="98"/>
      <c r="E8193" s="2"/>
      <c r="F8193" s="2"/>
      <c r="G8193" s="2"/>
    </row>
    <row r="8194" spans="2:7">
      <c r="B8194" s="98"/>
      <c r="C8194" s="98"/>
      <c r="E8194" s="2"/>
      <c r="F8194" s="2"/>
      <c r="G8194" s="2"/>
    </row>
    <row r="8195" spans="2:7">
      <c r="B8195" s="98"/>
      <c r="C8195" s="98"/>
      <c r="E8195" s="2"/>
      <c r="F8195" s="2"/>
      <c r="G8195" s="2"/>
    </row>
    <row r="8196" spans="2:7">
      <c r="B8196" s="98"/>
      <c r="C8196" s="98"/>
      <c r="E8196" s="2"/>
      <c r="F8196" s="2"/>
      <c r="G8196" s="2"/>
    </row>
    <row r="8197" spans="2:7">
      <c r="B8197" s="98"/>
      <c r="C8197" s="98"/>
      <c r="E8197" s="2"/>
      <c r="F8197" s="2"/>
      <c r="G8197" s="2"/>
    </row>
    <row r="8198" spans="2:7">
      <c r="B8198" s="98"/>
      <c r="C8198" s="98"/>
      <c r="E8198" s="2"/>
      <c r="F8198" s="2"/>
      <c r="G8198" s="2"/>
    </row>
    <row r="8199" spans="2:7">
      <c r="B8199" s="98"/>
      <c r="C8199" s="98"/>
      <c r="E8199" s="2"/>
      <c r="F8199" s="2"/>
      <c r="G8199" s="2"/>
    </row>
    <row r="8200" spans="2:7">
      <c r="B8200" s="98"/>
      <c r="C8200" s="98"/>
      <c r="E8200" s="2"/>
      <c r="F8200" s="2"/>
      <c r="G8200" s="2"/>
    </row>
    <row r="8201" spans="2:7">
      <c r="B8201" s="98"/>
      <c r="C8201" s="98"/>
      <c r="E8201" s="2"/>
      <c r="F8201" s="2"/>
      <c r="G8201" s="2"/>
    </row>
    <row r="8202" spans="2:7">
      <c r="B8202" s="98"/>
      <c r="C8202" s="98"/>
      <c r="E8202" s="2"/>
      <c r="F8202" s="2"/>
      <c r="G8202" s="2"/>
    </row>
    <row r="8203" spans="2:7">
      <c r="B8203" s="98"/>
      <c r="C8203" s="98"/>
      <c r="E8203" s="2"/>
      <c r="F8203" s="2"/>
      <c r="G8203" s="2"/>
    </row>
    <row r="8204" spans="2:7">
      <c r="B8204" s="98"/>
      <c r="C8204" s="98"/>
      <c r="E8204" s="2"/>
      <c r="F8204" s="2"/>
      <c r="G8204" s="2"/>
    </row>
    <row r="8205" spans="2:7">
      <c r="B8205" s="98"/>
      <c r="C8205" s="98"/>
      <c r="E8205" s="2"/>
      <c r="F8205" s="2"/>
      <c r="G8205" s="2"/>
    </row>
    <row r="8206" spans="2:7">
      <c r="B8206" s="98"/>
      <c r="C8206" s="98"/>
      <c r="E8206" s="2"/>
      <c r="F8206" s="2"/>
      <c r="G8206" s="2"/>
    </row>
    <row r="8207" spans="2:7">
      <c r="B8207" s="98"/>
      <c r="C8207" s="98"/>
      <c r="E8207" s="2"/>
      <c r="F8207" s="2"/>
      <c r="G8207" s="2"/>
    </row>
    <row r="8208" spans="2:7">
      <c r="B8208" s="98"/>
      <c r="C8208" s="98"/>
      <c r="E8208" s="2"/>
      <c r="F8208" s="2"/>
      <c r="G8208" s="2"/>
    </row>
    <row r="8209" spans="2:7">
      <c r="B8209" s="98"/>
      <c r="C8209" s="98"/>
      <c r="E8209" s="2"/>
      <c r="F8209" s="2"/>
      <c r="G8209" s="2"/>
    </row>
    <row r="8210" spans="2:7">
      <c r="B8210" s="98"/>
      <c r="C8210" s="98"/>
      <c r="E8210" s="2"/>
      <c r="F8210" s="2"/>
      <c r="G8210" s="2"/>
    </row>
    <row r="8211" spans="2:7">
      <c r="B8211" s="98"/>
      <c r="C8211" s="98"/>
      <c r="E8211" s="2"/>
      <c r="F8211" s="2"/>
      <c r="G8211" s="2"/>
    </row>
    <row r="8212" spans="2:7">
      <c r="B8212" s="98"/>
      <c r="C8212" s="98"/>
      <c r="E8212" s="2"/>
      <c r="F8212" s="2"/>
      <c r="G8212" s="2"/>
    </row>
    <row r="8213" spans="2:7">
      <c r="B8213" s="98"/>
      <c r="C8213" s="98"/>
      <c r="E8213" s="2"/>
      <c r="F8213" s="2"/>
      <c r="G8213" s="2"/>
    </row>
    <row r="8214" spans="2:7">
      <c r="B8214" s="98"/>
      <c r="C8214" s="98"/>
      <c r="E8214" s="2"/>
      <c r="F8214" s="2"/>
      <c r="G8214" s="2"/>
    </row>
    <row r="8215" spans="2:7">
      <c r="B8215" s="98"/>
      <c r="C8215" s="98"/>
      <c r="E8215" s="2"/>
      <c r="F8215" s="2"/>
      <c r="G8215" s="2"/>
    </row>
    <row r="8216" spans="2:7">
      <c r="B8216" s="98"/>
      <c r="C8216" s="98"/>
      <c r="E8216" s="2"/>
      <c r="F8216" s="2"/>
      <c r="G8216" s="2"/>
    </row>
    <row r="8217" spans="2:7">
      <c r="B8217" s="98"/>
      <c r="C8217" s="98"/>
      <c r="E8217" s="2"/>
      <c r="F8217" s="2"/>
      <c r="G8217" s="2"/>
    </row>
    <row r="8218" spans="2:7">
      <c r="B8218" s="98"/>
      <c r="C8218" s="98"/>
      <c r="E8218" s="2"/>
      <c r="F8218" s="2"/>
      <c r="G8218" s="2"/>
    </row>
    <row r="8219" spans="2:7">
      <c r="B8219" s="98"/>
      <c r="C8219" s="98"/>
      <c r="E8219" s="2"/>
      <c r="F8219" s="2"/>
      <c r="G8219" s="2"/>
    </row>
    <row r="8220" spans="2:7">
      <c r="B8220" s="98"/>
      <c r="C8220" s="98"/>
      <c r="E8220" s="2"/>
      <c r="F8220" s="2"/>
      <c r="G8220" s="2"/>
    </row>
    <row r="8221" spans="2:7">
      <c r="B8221" s="98"/>
      <c r="C8221" s="98"/>
      <c r="E8221" s="2"/>
      <c r="F8221" s="2"/>
      <c r="G8221" s="2"/>
    </row>
    <row r="8222" spans="2:7">
      <c r="B8222" s="98"/>
      <c r="C8222" s="98"/>
      <c r="E8222" s="2"/>
      <c r="F8222" s="2"/>
      <c r="G8222" s="2"/>
    </row>
    <row r="8223" spans="2:7">
      <c r="B8223" s="98"/>
      <c r="C8223" s="98"/>
      <c r="E8223" s="2"/>
      <c r="F8223" s="2"/>
      <c r="G8223" s="2"/>
    </row>
    <row r="8224" spans="2:7">
      <c r="B8224" s="98"/>
      <c r="C8224" s="98"/>
      <c r="E8224" s="2"/>
      <c r="F8224" s="2"/>
      <c r="G8224" s="2"/>
    </row>
    <row r="8225" spans="2:7">
      <c r="B8225" s="98"/>
      <c r="C8225" s="98"/>
      <c r="E8225" s="2"/>
      <c r="F8225" s="2"/>
      <c r="G8225" s="2"/>
    </row>
    <row r="8226" spans="2:7">
      <c r="B8226" s="98"/>
      <c r="C8226" s="98"/>
      <c r="E8226" s="2"/>
      <c r="F8226" s="2"/>
      <c r="G8226" s="2"/>
    </row>
    <row r="8227" spans="2:7">
      <c r="B8227" s="98"/>
      <c r="C8227" s="98"/>
      <c r="E8227" s="2"/>
      <c r="F8227" s="2"/>
      <c r="G8227" s="2"/>
    </row>
    <row r="8228" spans="2:7">
      <c r="B8228" s="98"/>
      <c r="C8228" s="98"/>
      <c r="E8228" s="2"/>
      <c r="F8228" s="2"/>
      <c r="G8228" s="2"/>
    </row>
    <row r="8229" spans="2:7">
      <c r="B8229" s="98"/>
      <c r="C8229" s="98"/>
      <c r="E8229" s="2"/>
      <c r="F8229" s="2"/>
      <c r="G8229" s="2"/>
    </row>
    <row r="8230" spans="2:7">
      <c r="B8230" s="98"/>
      <c r="C8230" s="98"/>
      <c r="E8230" s="2"/>
      <c r="F8230" s="2"/>
      <c r="G8230" s="2"/>
    </row>
    <row r="8231" spans="2:7">
      <c r="B8231" s="98"/>
      <c r="C8231" s="98"/>
      <c r="E8231" s="2"/>
      <c r="F8231" s="2"/>
      <c r="G8231" s="2"/>
    </row>
    <row r="8232" spans="2:7">
      <c r="B8232" s="98"/>
      <c r="C8232" s="98"/>
      <c r="E8232" s="2"/>
      <c r="F8232" s="2"/>
      <c r="G8232" s="2"/>
    </row>
    <row r="8233" spans="2:7">
      <c r="B8233" s="98"/>
      <c r="C8233" s="98"/>
      <c r="E8233" s="2"/>
      <c r="F8233" s="2"/>
      <c r="G8233" s="2"/>
    </row>
    <row r="8234" spans="2:7">
      <c r="B8234" s="98"/>
      <c r="C8234" s="98"/>
      <c r="E8234" s="2"/>
      <c r="F8234" s="2"/>
      <c r="G8234" s="2"/>
    </row>
    <row r="8235" spans="2:7">
      <c r="B8235" s="98"/>
      <c r="C8235" s="98"/>
      <c r="E8235" s="2"/>
      <c r="F8235" s="2"/>
      <c r="G8235" s="2"/>
    </row>
    <row r="8236" spans="2:7">
      <c r="B8236" s="98"/>
      <c r="C8236" s="98"/>
      <c r="E8236" s="2"/>
      <c r="F8236" s="2"/>
      <c r="G8236" s="2"/>
    </row>
    <row r="8237" spans="2:7">
      <c r="B8237" s="98"/>
      <c r="C8237" s="98"/>
      <c r="E8237" s="2"/>
      <c r="F8237" s="2"/>
      <c r="G8237" s="2"/>
    </row>
    <row r="8238" spans="2:7">
      <c r="B8238" s="98"/>
      <c r="C8238" s="98"/>
      <c r="E8238" s="2"/>
      <c r="F8238" s="2"/>
      <c r="G8238" s="2"/>
    </row>
    <row r="8239" spans="2:7">
      <c r="B8239" s="98"/>
      <c r="C8239" s="98"/>
      <c r="E8239" s="2"/>
      <c r="F8239" s="2"/>
      <c r="G8239" s="2"/>
    </row>
    <row r="8240" spans="2:7">
      <c r="B8240" s="98"/>
      <c r="C8240" s="98"/>
      <c r="E8240" s="2"/>
      <c r="F8240" s="2"/>
      <c r="G8240" s="2"/>
    </row>
    <row r="8241" spans="2:7">
      <c r="B8241" s="98"/>
      <c r="C8241" s="98"/>
      <c r="E8241" s="2"/>
      <c r="F8241" s="2"/>
      <c r="G8241" s="2"/>
    </row>
    <row r="8242" spans="2:7">
      <c r="B8242" s="98"/>
      <c r="C8242" s="98"/>
      <c r="E8242" s="2"/>
      <c r="F8242" s="2"/>
      <c r="G8242" s="2"/>
    </row>
    <row r="8243" spans="2:7">
      <c r="B8243" s="98"/>
      <c r="C8243" s="98"/>
      <c r="E8243" s="2"/>
      <c r="F8243" s="2"/>
      <c r="G8243" s="2"/>
    </row>
    <row r="8244" spans="2:7">
      <c r="B8244" s="98"/>
      <c r="C8244" s="98"/>
      <c r="E8244" s="2"/>
      <c r="F8244" s="2"/>
      <c r="G8244" s="2"/>
    </row>
    <row r="8245" spans="2:7">
      <c r="B8245" s="98"/>
      <c r="C8245" s="98"/>
      <c r="E8245" s="2"/>
      <c r="F8245" s="2"/>
      <c r="G8245" s="2"/>
    </row>
    <row r="8246" spans="2:7">
      <c r="B8246" s="98"/>
      <c r="C8246" s="98"/>
      <c r="E8246" s="2"/>
      <c r="F8246" s="2"/>
      <c r="G8246" s="2"/>
    </row>
    <row r="8247" spans="2:7">
      <c r="B8247" s="98"/>
      <c r="C8247" s="98"/>
      <c r="E8247" s="2"/>
      <c r="F8247" s="2"/>
      <c r="G8247" s="2"/>
    </row>
    <row r="8248" spans="2:7">
      <c r="B8248" s="98"/>
      <c r="C8248" s="98"/>
      <c r="E8248" s="2"/>
      <c r="F8248" s="2"/>
      <c r="G8248" s="2"/>
    </row>
    <row r="8249" spans="2:7">
      <c r="B8249" s="98"/>
      <c r="C8249" s="98"/>
      <c r="E8249" s="2"/>
      <c r="F8249" s="2"/>
      <c r="G8249" s="2"/>
    </row>
    <row r="8250" spans="2:7">
      <c r="B8250" s="98"/>
      <c r="C8250" s="98"/>
      <c r="E8250" s="2"/>
      <c r="F8250" s="2"/>
      <c r="G8250" s="2"/>
    </row>
    <row r="8251" spans="2:7">
      <c r="B8251" s="98"/>
      <c r="C8251" s="98"/>
      <c r="E8251" s="2"/>
      <c r="F8251" s="2"/>
      <c r="G8251" s="2"/>
    </row>
    <row r="8252" spans="2:7">
      <c r="B8252" s="98"/>
      <c r="C8252" s="98"/>
      <c r="E8252" s="2"/>
      <c r="F8252" s="2"/>
      <c r="G8252" s="2"/>
    </row>
    <row r="8253" spans="2:7">
      <c r="B8253" s="98"/>
      <c r="C8253" s="98"/>
      <c r="E8253" s="2"/>
      <c r="F8253" s="2"/>
      <c r="G8253" s="2"/>
    </row>
    <row r="8254" spans="2:7">
      <c r="B8254" s="98"/>
      <c r="C8254" s="98"/>
      <c r="E8254" s="2"/>
      <c r="F8254" s="2"/>
      <c r="G8254" s="2"/>
    </row>
    <row r="8255" spans="2:7">
      <c r="B8255" s="98"/>
      <c r="C8255" s="98"/>
      <c r="E8255" s="2"/>
      <c r="F8255" s="2"/>
      <c r="G8255" s="2"/>
    </row>
    <row r="8256" spans="2:7">
      <c r="B8256" s="98"/>
      <c r="C8256" s="98"/>
      <c r="E8256" s="2"/>
      <c r="F8256" s="2"/>
      <c r="G8256" s="2"/>
    </row>
    <row r="8257" spans="2:7">
      <c r="B8257" s="98"/>
      <c r="C8257" s="98"/>
      <c r="E8257" s="2"/>
      <c r="F8257" s="2"/>
      <c r="G8257" s="2"/>
    </row>
    <row r="8258" spans="2:7">
      <c r="B8258" s="98"/>
      <c r="C8258" s="98"/>
      <c r="E8258" s="2"/>
      <c r="F8258" s="2"/>
      <c r="G8258" s="2"/>
    </row>
    <row r="8259" spans="2:7">
      <c r="B8259" s="98"/>
      <c r="C8259" s="98"/>
      <c r="E8259" s="2"/>
      <c r="F8259" s="2"/>
      <c r="G8259" s="2"/>
    </row>
    <row r="8260" spans="2:7">
      <c r="B8260" s="98"/>
      <c r="C8260" s="98"/>
      <c r="E8260" s="2"/>
      <c r="F8260" s="2"/>
      <c r="G8260" s="2"/>
    </row>
    <row r="8261" spans="2:7">
      <c r="B8261" s="98"/>
      <c r="C8261" s="98"/>
      <c r="E8261" s="2"/>
      <c r="F8261" s="2"/>
      <c r="G8261" s="2"/>
    </row>
    <row r="8262" spans="2:7">
      <c r="B8262" s="98"/>
      <c r="C8262" s="98"/>
      <c r="E8262" s="2"/>
      <c r="F8262" s="2"/>
      <c r="G8262" s="2"/>
    </row>
    <row r="8263" spans="2:7">
      <c r="B8263" s="98"/>
      <c r="C8263" s="98"/>
      <c r="E8263" s="2"/>
      <c r="F8263" s="2"/>
      <c r="G8263" s="2"/>
    </row>
    <row r="8264" spans="2:7">
      <c r="B8264" s="98"/>
      <c r="C8264" s="98"/>
      <c r="E8264" s="2"/>
      <c r="F8264" s="2"/>
      <c r="G8264" s="2"/>
    </row>
    <row r="8265" spans="2:7">
      <c r="B8265" s="98"/>
      <c r="C8265" s="98"/>
      <c r="E8265" s="2"/>
      <c r="F8265" s="2"/>
      <c r="G8265" s="2"/>
    </row>
    <row r="8266" spans="2:7">
      <c r="B8266" s="98"/>
      <c r="C8266" s="98"/>
      <c r="E8266" s="2"/>
      <c r="F8266" s="2"/>
      <c r="G8266" s="2"/>
    </row>
    <row r="8267" spans="2:7">
      <c r="B8267" s="98"/>
      <c r="C8267" s="98"/>
      <c r="E8267" s="2"/>
      <c r="F8267" s="2"/>
      <c r="G8267" s="2"/>
    </row>
    <row r="8268" spans="2:7">
      <c r="B8268" s="98"/>
      <c r="C8268" s="98"/>
      <c r="E8268" s="2"/>
      <c r="F8268" s="2"/>
      <c r="G8268" s="2"/>
    </row>
    <row r="8269" spans="2:7">
      <c r="B8269" s="98"/>
      <c r="C8269" s="98"/>
      <c r="E8269" s="2"/>
      <c r="F8269" s="2"/>
      <c r="G8269" s="2"/>
    </row>
    <row r="8270" spans="2:7">
      <c r="B8270" s="98"/>
      <c r="C8270" s="98"/>
      <c r="E8270" s="2"/>
      <c r="F8270" s="2"/>
      <c r="G8270" s="2"/>
    </row>
    <row r="8271" spans="2:7">
      <c r="B8271" s="98"/>
      <c r="C8271" s="98"/>
      <c r="E8271" s="2"/>
      <c r="F8271" s="2"/>
      <c r="G8271" s="2"/>
    </row>
    <row r="8272" spans="2:7">
      <c r="B8272" s="98"/>
      <c r="C8272" s="98"/>
      <c r="E8272" s="2"/>
      <c r="F8272" s="2"/>
      <c r="G8272" s="2"/>
    </row>
    <row r="8273" spans="2:7">
      <c r="B8273" s="98"/>
      <c r="C8273" s="98"/>
      <c r="E8273" s="2"/>
      <c r="F8273" s="2"/>
      <c r="G8273" s="2"/>
    </row>
    <row r="8274" spans="2:7">
      <c r="B8274" s="98"/>
      <c r="C8274" s="98"/>
      <c r="E8274" s="2"/>
      <c r="F8274" s="2"/>
      <c r="G8274" s="2"/>
    </row>
    <row r="8275" spans="2:7">
      <c r="B8275" s="98"/>
      <c r="C8275" s="98"/>
      <c r="E8275" s="2"/>
      <c r="F8275" s="2"/>
      <c r="G8275" s="2"/>
    </row>
    <row r="8276" spans="2:7">
      <c r="B8276" s="98"/>
      <c r="C8276" s="98"/>
      <c r="E8276" s="2"/>
      <c r="F8276" s="2"/>
      <c r="G8276" s="2"/>
    </row>
    <row r="8277" spans="2:7">
      <c r="B8277" s="98"/>
      <c r="C8277" s="98"/>
      <c r="E8277" s="2"/>
      <c r="F8277" s="2"/>
      <c r="G8277" s="2"/>
    </row>
    <row r="8278" spans="2:7">
      <c r="B8278" s="98"/>
      <c r="C8278" s="98"/>
      <c r="E8278" s="2"/>
      <c r="F8278" s="2"/>
      <c r="G8278" s="2"/>
    </row>
    <row r="8279" spans="2:7">
      <c r="B8279" s="98"/>
      <c r="C8279" s="98"/>
      <c r="E8279" s="2"/>
      <c r="F8279" s="2"/>
      <c r="G8279" s="2"/>
    </row>
    <row r="8280" spans="2:7">
      <c r="B8280" s="98"/>
      <c r="C8280" s="98"/>
      <c r="E8280" s="2"/>
      <c r="F8280" s="2"/>
      <c r="G8280" s="2"/>
    </row>
    <row r="8281" spans="2:7">
      <c r="B8281" s="98"/>
      <c r="C8281" s="98"/>
      <c r="E8281" s="2"/>
      <c r="F8281" s="2"/>
      <c r="G8281" s="2"/>
    </row>
    <row r="8282" spans="2:7">
      <c r="B8282" s="98"/>
      <c r="C8282" s="98"/>
      <c r="E8282" s="2"/>
      <c r="F8282" s="2"/>
      <c r="G8282" s="2"/>
    </row>
    <row r="8283" spans="2:7">
      <c r="B8283" s="98"/>
      <c r="C8283" s="98"/>
      <c r="E8283" s="2"/>
      <c r="F8283" s="2"/>
      <c r="G8283" s="2"/>
    </row>
    <row r="8284" spans="2:7">
      <c r="B8284" s="98"/>
      <c r="C8284" s="98"/>
      <c r="E8284" s="2"/>
      <c r="F8284" s="2"/>
      <c r="G8284" s="2"/>
    </row>
    <row r="8285" spans="2:7">
      <c r="B8285" s="98"/>
      <c r="C8285" s="98"/>
      <c r="E8285" s="2"/>
      <c r="F8285" s="2"/>
      <c r="G8285" s="2"/>
    </row>
    <row r="8286" spans="2:7">
      <c r="B8286" s="98"/>
      <c r="C8286" s="98"/>
      <c r="E8286" s="2"/>
      <c r="F8286" s="2"/>
      <c r="G8286" s="2"/>
    </row>
    <row r="8287" spans="2:7">
      <c r="B8287" s="98"/>
      <c r="C8287" s="98"/>
      <c r="E8287" s="2"/>
      <c r="F8287" s="2"/>
      <c r="G8287" s="2"/>
    </row>
    <row r="8288" spans="2:7">
      <c r="B8288" s="98"/>
      <c r="C8288" s="98"/>
      <c r="E8288" s="2"/>
      <c r="F8288" s="2"/>
      <c r="G8288" s="2"/>
    </row>
    <row r="8289" spans="2:7">
      <c r="B8289" s="98"/>
      <c r="C8289" s="98"/>
      <c r="E8289" s="2"/>
      <c r="F8289" s="2"/>
      <c r="G8289" s="2"/>
    </row>
    <row r="8290" spans="2:7">
      <c r="B8290" s="98"/>
      <c r="C8290" s="98"/>
      <c r="E8290" s="2"/>
      <c r="F8290" s="2"/>
      <c r="G8290" s="2"/>
    </row>
    <row r="8291" spans="2:7">
      <c r="B8291" s="98"/>
      <c r="C8291" s="98"/>
      <c r="E8291" s="2"/>
      <c r="F8291" s="2"/>
      <c r="G8291" s="2"/>
    </row>
    <row r="8292" spans="2:7">
      <c r="B8292" s="98"/>
      <c r="C8292" s="98"/>
      <c r="E8292" s="2"/>
      <c r="F8292" s="2"/>
      <c r="G8292" s="2"/>
    </row>
    <row r="8293" spans="2:7">
      <c r="B8293" s="98"/>
      <c r="C8293" s="98"/>
      <c r="E8293" s="2"/>
      <c r="F8293" s="2"/>
      <c r="G8293" s="2"/>
    </row>
    <row r="8294" spans="2:7">
      <c r="B8294" s="98"/>
      <c r="C8294" s="98"/>
      <c r="E8294" s="2"/>
      <c r="F8294" s="2"/>
      <c r="G8294" s="2"/>
    </row>
    <row r="8295" spans="2:7">
      <c r="B8295" s="98"/>
      <c r="C8295" s="98"/>
      <c r="E8295" s="2"/>
      <c r="F8295" s="2"/>
      <c r="G8295" s="2"/>
    </row>
    <row r="8296" spans="2:7">
      <c r="B8296" s="98"/>
      <c r="C8296" s="98"/>
      <c r="E8296" s="2"/>
      <c r="F8296" s="2"/>
      <c r="G8296" s="2"/>
    </row>
    <row r="8297" spans="2:7">
      <c r="B8297" s="98"/>
      <c r="C8297" s="98"/>
      <c r="E8297" s="2"/>
      <c r="F8297" s="2"/>
      <c r="G8297" s="2"/>
    </row>
    <row r="8298" spans="2:7">
      <c r="B8298" s="98"/>
      <c r="C8298" s="98"/>
      <c r="E8298" s="2"/>
      <c r="F8298" s="2"/>
      <c r="G8298" s="2"/>
    </row>
    <row r="8299" spans="2:7">
      <c r="B8299" s="98"/>
      <c r="C8299" s="98"/>
      <c r="E8299" s="2"/>
      <c r="F8299" s="2"/>
      <c r="G8299" s="2"/>
    </row>
    <row r="8300" spans="2:7">
      <c r="B8300" s="98"/>
      <c r="C8300" s="98"/>
      <c r="E8300" s="2"/>
      <c r="F8300" s="2"/>
      <c r="G8300" s="2"/>
    </row>
    <row r="8301" spans="2:7">
      <c r="B8301" s="98"/>
      <c r="C8301" s="98"/>
      <c r="E8301" s="2"/>
      <c r="F8301" s="2"/>
      <c r="G8301" s="2"/>
    </row>
    <row r="8302" spans="2:7">
      <c r="B8302" s="98"/>
      <c r="C8302" s="98"/>
      <c r="E8302" s="2"/>
      <c r="F8302" s="2"/>
      <c r="G8302" s="2"/>
    </row>
    <row r="8303" spans="2:7">
      <c r="B8303" s="98"/>
      <c r="C8303" s="98"/>
      <c r="E8303" s="2"/>
      <c r="F8303" s="2"/>
      <c r="G8303" s="2"/>
    </row>
    <row r="8304" spans="2:7">
      <c r="B8304" s="98"/>
      <c r="C8304" s="98"/>
      <c r="E8304" s="2"/>
      <c r="F8304" s="2"/>
      <c r="G8304" s="2"/>
    </row>
    <row r="8305" spans="2:7">
      <c r="B8305" s="98"/>
      <c r="C8305" s="98"/>
      <c r="E8305" s="2"/>
      <c r="F8305" s="2"/>
      <c r="G8305" s="2"/>
    </row>
    <row r="8306" spans="2:7">
      <c r="B8306" s="98"/>
      <c r="C8306" s="98"/>
      <c r="E8306" s="2"/>
      <c r="F8306" s="2"/>
      <c r="G8306" s="2"/>
    </row>
    <row r="8307" spans="2:7">
      <c r="B8307" s="98"/>
      <c r="C8307" s="98"/>
      <c r="E8307" s="2"/>
      <c r="F8307" s="2"/>
      <c r="G8307" s="2"/>
    </row>
    <row r="8308" spans="2:7">
      <c r="B8308" s="98"/>
      <c r="C8308" s="98"/>
      <c r="E8308" s="2"/>
      <c r="F8308" s="2"/>
      <c r="G8308" s="2"/>
    </row>
    <row r="8309" spans="2:7">
      <c r="B8309" s="98"/>
      <c r="C8309" s="98"/>
      <c r="E8309" s="2"/>
      <c r="F8309" s="2"/>
      <c r="G8309" s="2"/>
    </row>
    <row r="8310" spans="2:7">
      <c r="B8310" s="98"/>
      <c r="C8310" s="98"/>
      <c r="E8310" s="2"/>
      <c r="F8310" s="2"/>
      <c r="G8310" s="2"/>
    </row>
    <row r="8311" spans="2:7">
      <c r="B8311" s="98"/>
      <c r="C8311" s="98"/>
      <c r="E8311" s="2"/>
      <c r="F8311" s="2"/>
      <c r="G8311" s="2"/>
    </row>
    <row r="8312" spans="2:7">
      <c r="B8312" s="98"/>
      <c r="C8312" s="98"/>
      <c r="E8312" s="2"/>
      <c r="F8312" s="2"/>
      <c r="G8312" s="2"/>
    </row>
    <row r="8313" spans="2:7">
      <c r="B8313" s="98"/>
      <c r="C8313" s="98"/>
      <c r="E8313" s="2"/>
      <c r="F8313" s="2"/>
      <c r="G8313" s="2"/>
    </row>
    <row r="8314" spans="2:7">
      <c r="B8314" s="98"/>
      <c r="C8314" s="98"/>
      <c r="E8314" s="2"/>
      <c r="F8314" s="2"/>
      <c r="G8314" s="2"/>
    </row>
    <row r="8315" spans="2:7">
      <c r="B8315" s="98"/>
      <c r="C8315" s="98"/>
      <c r="E8315" s="2"/>
      <c r="F8315" s="2"/>
      <c r="G8315" s="2"/>
    </row>
    <row r="8316" spans="2:7">
      <c r="B8316" s="98"/>
      <c r="C8316" s="98"/>
      <c r="E8316" s="2"/>
      <c r="F8316" s="2"/>
      <c r="G8316" s="2"/>
    </row>
    <row r="8317" spans="2:7">
      <c r="B8317" s="98"/>
      <c r="C8317" s="98"/>
      <c r="E8317" s="2"/>
      <c r="F8317" s="2"/>
      <c r="G8317" s="2"/>
    </row>
    <row r="8318" spans="2:7">
      <c r="B8318" s="98"/>
      <c r="C8318" s="98"/>
      <c r="E8318" s="2"/>
      <c r="F8318" s="2"/>
      <c r="G8318" s="2"/>
    </row>
    <row r="8319" spans="2:7">
      <c r="B8319" s="98"/>
      <c r="C8319" s="98"/>
      <c r="E8319" s="2"/>
      <c r="F8319" s="2"/>
      <c r="G8319" s="2"/>
    </row>
    <row r="8320" spans="2:7">
      <c r="B8320" s="98"/>
      <c r="C8320" s="98"/>
      <c r="E8320" s="2"/>
      <c r="F8320" s="2"/>
      <c r="G8320" s="2"/>
    </row>
    <row r="8321" spans="2:7">
      <c r="B8321" s="98"/>
      <c r="C8321" s="98"/>
      <c r="E8321" s="2"/>
      <c r="F8321" s="2"/>
      <c r="G8321" s="2"/>
    </row>
    <row r="8322" spans="2:7">
      <c r="B8322" s="98"/>
      <c r="C8322" s="98"/>
      <c r="E8322" s="2"/>
      <c r="F8322" s="2"/>
      <c r="G8322" s="2"/>
    </row>
    <row r="8323" spans="2:7">
      <c r="B8323" s="98"/>
      <c r="C8323" s="98"/>
      <c r="E8323" s="2"/>
      <c r="F8323" s="2"/>
      <c r="G8323" s="2"/>
    </row>
    <row r="8324" spans="2:7">
      <c r="B8324" s="98"/>
      <c r="C8324" s="98"/>
      <c r="E8324" s="2"/>
      <c r="F8324" s="2"/>
      <c r="G8324" s="2"/>
    </row>
    <row r="8325" spans="2:7">
      <c r="B8325" s="98"/>
      <c r="C8325" s="98"/>
      <c r="E8325" s="2"/>
      <c r="F8325" s="2"/>
      <c r="G8325" s="2"/>
    </row>
    <row r="8326" spans="2:7">
      <c r="B8326" s="98"/>
      <c r="C8326" s="98"/>
      <c r="E8326" s="2"/>
      <c r="F8326" s="2"/>
      <c r="G8326" s="2"/>
    </row>
    <row r="8327" spans="2:7">
      <c r="B8327" s="98"/>
      <c r="C8327" s="98"/>
      <c r="E8327" s="2"/>
      <c r="F8327" s="2"/>
      <c r="G8327" s="2"/>
    </row>
    <row r="8328" spans="2:7">
      <c r="B8328" s="98"/>
      <c r="C8328" s="98"/>
      <c r="E8328" s="2"/>
      <c r="F8328" s="2"/>
      <c r="G8328" s="2"/>
    </row>
    <row r="8329" spans="2:7">
      <c r="B8329" s="98"/>
      <c r="C8329" s="98"/>
      <c r="E8329" s="2"/>
      <c r="F8329" s="2"/>
      <c r="G8329" s="2"/>
    </row>
    <row r="8330" spans="2:7">
      <c r="B8330" s="98"/>
      <c r="C8330" s="98"/>
      <c r="E8330" s="2"/>
      <c r="F8330" s="2"/>
      <c r="G8330" s="2"/>
    </row>
    <row r="8331" spans="2:7">
      <c r="B8331" s="98"/>
      <c r="C8331" s="98"/>
      <c r="E8331" s="2"/>
      <c r="F8331" s="2"/>
      <c r="G8331" s="2"/>
    </row>
    <row r="8332" spans="2:7">
      <c r="B8332" s="98"/>
      <c r="C8332" s="98"/>
      <c r="E8332" s="2"/>
      <c r="F8332" s="2"/>
      <c r="G8332" s="2"/>
    </row>
    <row r="8333" spans="2:7">
      <c r="B8333" s="98"/>
      <c r="C8333" s="98"/>
      <c r="E8333" s="2"/>
      <c r="F8333" s="2"/>
      <c r="G8333" s="2"/>
    </row>
    <row r="8334" spans="2:7">
      <c r="B8334" s="98"/>
      <c r="C8334" s="98"/>
      <c r="E8334" s="2"/>
      <c r="F8334" s="2"/>
      <c r="G8334" s="2"/>
    </row>
    <row r="8335" spans="2:7">
      <c r="B8335" s="98"/>
      <c r="C8335" s="98"/>
      <c r="E8335" s="2"/>
      <c r="F8335" s="2"/>
      <c r="G8335" s="2"/>
    </row>
    <row r="8336" spans="2:7">
      <c r="B8336" s="98"/>
      <c r="C8336" s="98"/>
      <c r="E8336" s="2"/>
      <c r="F8336" s="2"/>
      <c r="G8336" s="2"/>
    </row>
    <row r="8337" spans="2:7">
      <c r="B8337" s="98"/>
      <c r="C8337" s="98"/>
      <c r="E8337" s="2"/>
      <c r="F8337" s="2"/>
      <c r="G8337" s="2"/>
    </row>
    <row r="8338" spans="2:7">
      <c r="B8338" s="98"/>
      <c r="C8338" s="98"/>
      <c r="E8338" s="2"/>
      <c r="F8338" s="2"/>
      <c r="G8338" s="2"/>
    </row>
    <row r="8339" spans="2:7">
      <c r="B8339" s="98"/>
      <c r="C8339" s="98"/>
      <c r="E8339" s="2"/>
      <c r="F8339" s="2"/>
      <c r="G8339" s="2"/>
    </row>
    <row r="8340" spans="2:7">
      <c r="B8340" s="98"/>
      <c r="C8340" s="98"/>
      <c r="E8340" s="2"/>
      <c r="F8340" s="2"/>
      <c r="G8340" s="2"/>
    </row>
    <row r="8341" spans="2:7">
      <c r="B8341" s="98"/>
      <c r="C8341" s="98"/>
      <c r="E8341" s="2"/>
      <c r="F8341" s="2"/>
      <c r="G8341" s="2"/>
    </row>
    <row r="8342" spans="2:7">
      <c r="B8342" s="98"/>
      <c r="C8342" s="98"/>
      <c r="E8342" s="2"/>
      <c r="F8342" s="2"/>
      <c r="G8342" s="2"/>
    </row>
    <row r="8343" spans="2:7">
      <c r="B8343" s="98"/>
      <c r="C8343" s="98"/>
      <c r="E8343" s="2"/>
      <c r="F8343" s="2"/>
      <c r="G8343" s="2"/>
    </row>
    <row r="8344" spans="2:7">
      <c r="B8344" s="98"/>
      <c r="C8344" s="98"/>
      <c r="E8344" s="2"/>
      <c r="F8344" s="2"/>
      <c r="G8344" s="2"/>
    </row>
    <row r="8345" spans="2:7">
      <c r="B8345" s="98"/>
      <c r="C8345" s="98"/>
      <c r="E8345" s="2"/>
      <c r="F8345" s="2"/>
      <c r="G8345" s="2"/>
    </row>
    <row r="8346" spans="2:7">
      <c r="B8346" s="98"/>
      <c r="C8346" s="98"/>
      <c r="E8346" s="2"/>
      <c r="F8346" s="2"/>
      <c r="G8346" s="2"/>
    </row>
    <row r="8347" spans="2:7">
      <c r="B8347" s="98"/>
      <c r="C8347" s="98"/>
      <c r="E8347" s="2"/>
      <c r="F8347" s="2"/>
      <c r="G8347" s="2"/>
    </row>
    <row r="8348" spans="2:7">
      <c r="B8348" s="98"/>
      <c r="C8348" s="98"/>
      <c r="E8348" s="2"/>
      <c r="F8348" s="2"/>
      <c r="G8348" s="2"/>
    </row>
    <row r="8349" spans="2:7">
      <c r="B8349" s="98"/>
      <c r="C8349" s="98"/>
      <c r="E8349" s="2"/>
      <c r="F8349" s="2"/>
      <c r="G8349" s="2"/>
    </row>
    <row r="8350" spans="2:7">
      <c r="B8350" s="98"/>
      <c r="C8350" s="98"/>
      <c r="E8350" s="2"/>
      <c r="F8350" s="2"/>
      <c r="G8350" s="2"/>
    </row>
    <row r="8351" spans="2:7">
      <c r="B8351" s="98"/>
      <c r="C8351" s="98"/>
      <c r="E8351" s="2"/>
      <c r="F8351" s="2"/>
      <c r="G8351" s="2"/>
    </row>
    <row r="8352" spans="2:7">
      <c r="B8352" s="98"/>
      <c r="C8352" s="98"/>
      <c r="E8352" s="2"/>
      <c r="F8352" s="2"/>
      <c r="G8352" s="2"/>
    </row>
    <row r="8353" spans="2:7">
      <c r="B8353" s="98"/>
      <c r="C8353" s="98"/>
      <c r="E8353" s="2"/>
      <c r="F8353" s="2"/>
      <c r="G8353" s="2"/>
    </row>
    <row r="8354" spans="2:7">
      <c r="B8354" s="98"/>
      <c r="C8354" s="98"/>
      <c r="E8354" s="2"/>
      <c r="F8354" s="2"/>
      <c r="G8354" s="2"/>
    </row>
    <row r="8355" spans="2:7">
      <c r="B8355" s="98"/>
      <c r="C8355" s="98"/>
      <c r="E8355" s="2"/>
      <c r="F8355" s="2"/>
      <c r="G8355" s="2"/>
    </row>
    <row r="8356" spans="2:7">
      <c r="B8356" s="98"/>
      <c r="C8356" s="98"/>
      <c r="E8356" s="2"/>
      <c r="F8356" s="2"/>
      <c r="G8356" s="2"/>
    </row>
    <row r="8357" spans="2:7">
      <c r="B8357" s="98"/>
      <c r="C8357" s="98"/>
      <c r="E8357" s="2"/>
      <c r="F8357" s="2"/>
      <c r="G8357" s="2"/>
    </row>
    <row r="8358" spans="2:7">
      <c r="B8358" s="98"/>
      <c r="C8358" s="98"/>
      <c r="E8358" s="2"/>
      <c r="F8358" s="2"/>
      <c r="G8358" s="2"/>
    </row>
    <row r="8359" spans="2:7">
      <c r="B8359" s="98"/>
      <c r="C8359" s="98"/>
      <c r="E8359" s="2"/>
      <c r="F8359" s="2"/>
      <c r="G8359" s="2"/>
    </row>
    <row r="8360" spans="2:7">
      <c r="B8360" s="98"/>
      <c r="C8360" s="98"/>
      <c r="E8360" s="2"/>
      <c r="F8360" s="2"/>
      <c r="G8360" s="2"/>
    </row>
    <row r="8361" spans="2:7">
      <c r="B8361" s="98"/>
      <c r="C8361" s="98"/>
      <c r="E8361" s="2"/>
      <c r="F8361" s="2"/>
      <c r="G8361" s="2"/>
    </row>
    <row r="8362" spans="2:7">
      <c r="B8362" s="98"/>
      <c r="C8362" s="98"/>
      <c r="E8362" s="2"/>
      <c r="F8362" s="2"/>
      <c r="G8362" s="2"/>
    </row>
    <row r="8363" spans="2:7">
      <c r="B8363" s="98"/>
      <c r="C8363" s="98"/>
      <c r="E8363" s="2"/>
      <c r="F8363" s="2"/>
      <c r="G8363" s="2"/>
    </row>
    <row r="8364" spans="2:7">
      <c r="B8364" s="98"/>
      <c r="C8364" s="98"/>
      <c r="E8364" s="2"/>
      <c r="F8364" s="2"/>
      <c r="G8364" s="2"/>
    </row>
    <row r="8365" spans="2:7">
      <c r="B8365" s="98"/>
      <c r="C8365" s="98"/>
      <c r="E8365" s="2"/>
      <c r="F8365" s="2"/>
      <c r="G8365" s="2"/>
    </row>
    <row r="8366" spans="2:7">
      <c r="B8366" s="98"/>
      <c r="C8366" s="98"/>
      <c r="E8366" s="2"/>
      <c r="F8366" s="2"/>
      <c r="G8366" s="2"/>
    </row>
    <row r="8367" spans="2:7">
      <c r="B8367" s="98"/>
      <c r="C8367" s="98"/>
      <c r="E8367" s="2"/>
      <c r="F8367" s="2"/>
      <c r="G8367" s="2"/>
    </row>
    <row r="8368" spans="2:7">
      <c r="B8368" s="98"/>
      <c r="C8368" s="98"/>
      <c r="E8368" s="2"/>
      <c r="F8368" s="2"/>
      <c r="G8368" s="2"/>
    </row>
    <row r="8369" spans="2:7">
      <c r="B8369" s="98"/>
      <c r="C8369" s="98"/>
      <c r="E8369" s="2"/>
      <c r="F8369" s="2"/>
      <c r="G8369" s="2"/>
    </row>
    <row r="8370" spans="2:7">
      <c r="B8370" s="98"/>
      <c r="C8370" s="98"/>
      <c r="E8370" s="2"/>
      <c r="F8370" s="2"/>
      <c r="G8370" s="2"/>
    </row>
    <row r="8371" spans="2:7">
      <c r="B8371" s="98"/>
      <c r="C8371" s="98"/>
      <c r="E8371" s="2"/>
      <c r="F8371" s="2"/>
      <c r="G8371" s="2"/>
    </row>
    <row r="8372" spans="2:7">
      <c r="B8372" s="98"/>
      <c r="C8372" s="98"/>
      <c r="E8372" s="2"/>
      <c r="F8372" s="2"/>
      <c r="G8372" s="2"/>
    </row>
    <row r="8373" spans="2:7">
      <c r="B8373" s="98"/>
      <c r="C8373" s="98"/>
      <c r="E8373" s="2"/>
      <c r="F8373" s="2"/>
      <c r="G8373" s="2"/>
    </row>
    <row r="8374" spans="2:7">
      <c r="B8374" s="98"/>
      <c r="C8374" s="98"/>
      <c r="E8374" s="2"/>
      <c r="F8374" s="2"/>
      <c r="G8374" s="2"/>
    </row>
    <row r="8375" spans="2:7">
      <c r="B8375" s="98"/>
      <c r="C8375" s="98"/>
      <c r="E8375" s="2"/>
      <c r="F8375" s="2"/>
      <c r="G8375" s="2"/>
    </row>
    <row r="8376" spans="2:7">
      <c r="B8376" s="98"/>
      <c r="C8376" s="98"/>
      <c r="E8376" s="2"/>
      <c r="F8376" s="2"/>
      <c r="G8376" s="2"/>
    </row>
    <row r="8377" spans="2:7">
      <c r="B8377" s="98"/>
      <c r="C8377" s="98"/>
      <c r="E8377" s="2"/>
      <c r="F8377" s="2"/>
      <c r="G8377" s="2"/>
    </row>
    <row r="8378" spans="2:7">
      <c r="B8378" s="98"/>
      <c r="C8378" s="98"/>
      <c r="E8378" s="2"/>
      <c r="F8378" s="2"/>
      <c r="G8378" s="2"/>
    </row>
    <row r="8379" spans="2:7">
      <c r="B8379" s="98"/>
      <c r="C8379" s="98"/>
      <c r="E8379" s="2"/>
      <c r="F8379" s="2"/>
      <c r="G8379" s="2"/>
    </row>
    <row r="8380" spans="2:7">
      <c r="B8380" s="98"/>
      <c r="C8380" s="98"/>
      <c r="E8380" s="2"/>
      <c r="F8380" s="2"/>
      <c r="G8380" s="2"/>
    </row>
    <row r="8381" spans="2:7">
      <c r="B8381" s="98"/>
      <c r="C8381" s="98"/>
      <c r="E8381" s="2"/>
      <c r="F8381" s="2"/>
      <c r="G8381" s="2"/>
    </row>
    <row r="8382" spans="2:7">
      <c r="B8382" s="98"/>
      <c r="C8382" s="98"/>
      <c r="E8382" s="2"/>
      <c r="F8382" s="2"/>
      <c r="G8382" s="2"/>
    </row>
    <row r="8383" spans="2:7">
      <c r="B8383" s="98"/>
      <c r="C8383" s="98"/>
      <c r="E8383" s="2"/>
      <c r="F8383" s="2"/>
      <c r="G8383" s="2"/>
    </row>
    <row r="8384" spans="2:7">
      <c r="B8384" s="98"/>
      <c r="C8384" s="98"/>
      <c r="E8384" s="2"/>
      <c r="F8384" s="2"/>
      <c r="G8384" s="2"/>
    </row>
    <row r="8385" spans="2:7">
      <c r="B8385" s="98"/>
      <c r="C8385" s="98"/>
      <c r="E8385" s="2"/>
      <c r="F8385" s="2"/>
      <c r="G8385" s="2"/>
    </row>
    <row r="8386" spans="2:7">
      <c r="B8386" s="98"/>
      <c r="C8386" s="98"/>
      <c r="E8386" s="2"/>
      <c r="F8386" s="2"/>
      <c r="G8386" s="2"/>
    </row>
    <row r="8387" spans="2:7">
      <c r="B8387" s="98"/>
      <c r="C8387" s="98"/>
      <c r="E8387" s="2"/>
      <c r="F8387" s="2"/>
      <c r="G8387" s="2"/>
    </row>
    <row r="8388" spans="2:7">
      <c r="B8388" s="98"/>
      <c r="C8388" s="98"/>
      <c r="E8388" s="2"/>
      <c r="F8388" s="2"/>
      <c r="G8388" s="2"/>
    </row>
    <row r="8389" spans="2:7">
      <c r="B8389" s="98"/>
      <c r="C8389" s="98"/>
      <c r="E8389" s="2"/>
      <c r="F8389" s="2"/>
      <c r="G8389" s="2"/>
    </row>
    <row r="8390" spans="2:7">
      <c r="B8390" s="98"/>
      <c r="C8390" s="98"/>
      <c r="E8390" s="2"/>
      <c r="F8390" s="2"/>
      <c r="G8390" s="2"/>
    </row>
    <row r="8391" spans="2:7">
      <c r="B8391" s="98"/>
      <c r="C8391" s="98"/>
      <c r="E8391" s="2"/>
      <c r="F8391" s="2"/>
      <c r="G8391" s="2"/>
    </row>
    <row r="8392" spans="2:7">
      <c r="B8392" s="98"/>
      <c r="C8392" s="98"/>
      <c r="E8392" s="2"/>
      <c r="F8392" s="2"/>
      <c r="G8392" s="2"/>
    </row>
    <row r="8393" spans="2:7">
      <c r="B8393" s="98"/>
      <c r="C8393" s="98"/>
      <c r="E8393" s="2"/>
      <c r="F8393" s="2"/>
      <c r="G8393" s="2"/>
    </row>
    <row r="8394" spans="2:7">
      <c r="B8394" s="98"/>
      <c r="C8394" s="98"/>
      <c r="E8394" s="2"/>
      <c r="F8394" s="2"/>
      <c r="G8394" s="2"/>
    </row>
    <row r="8395" spans="2:7">
      <c r="B8395" s="98"/>
      <c r="C8395" s="98"/>
      <c r="E8395" s="2"/>
      <c r="F8395" s="2"/>
      <c r="G8395" s="2"/>
    </row>
    <row r="8396" spans="2:7">
      <c r="B8396" s="98"/>
      <c r="C8396" s="98"/>
      <c r="E8396" s="2"/>
      <c r="F8396" s="2"/>
      <c r="G8396" s="2"/>
    </row>
    <row r="8397" spans="2:7">
      <c r="B8397" s="98"/>
      <c r="C8397" s="98"/>
      <c r="E8397" s="2"/>
      <c r="F8397" s="2"/>
      <c r="G8397" s="2"/>
    </row>
    <row r="8398" spans="2:7">
      <c r="B8398" s="98"/>
      <c r="C8398" s="98"/>
      <c r="E8398" s="2"/>
      <c r="F8398" s="2"/>
      <c r="G8398" s="2"/>
    </row>
    <row r="8399" spans="2:7">
      <c r="B8399" s="98"/>
      <c r="C8399" s="98"/>
      <c r="E8399" s="2"/>
      <c r="F8399" s="2"/>
      <c r="G8399" s="2"/>
    </row>
    <row r="8400" spans="2:7">
      <c r="B8400" s="98"/>
      <c r="C8400" s="98"/>
      <c r="E8400" s="2"/>
      <c r="F8400" s="2"/>
      <c r="G8400" s="2"/>
    </row>
    <row r="8401" spans="2:7">
      <c r="B8401" s="98"/>
      <c r="C8401" s="98"/>
      <c r="E8401" s="2"/>
      <c r="F8401" s="2"/>
      <c r="G8401" s="2"/>
    </row>
    <row r="8402" spans="2:7">
      <c r="B8402" s="98"/>
      <c r="C8402" s="98"/>
      <c r="E8402" s="2"/>
      <c r="F8402" s="2"/>
      <c r="G8402" s="2"/>
    </row>
    <row r="8403" spans="2:7">
      <c r="B8403" s="98"/>
      <c r="C8403" s="98"/>
      <c r="E8403" s="2"/>
      <c r="F8403" s="2"/>
      <c r="G8403" s="2"/>
    </row>
    <row r="8404" spans="2:7">
      <c r="B8404" s="98"/>
      <c r="C8404" s="98"/>
      <c r="E8404" s="2"/>
      <c r="F8404" s="2"/>
      <c r="G8404" s="2"/>
    </row>
    <row r="8405" spans="2:7">
      <c r="B8405" s="98"/>
      <c r="C8405" s="98"/>
      <c r="E8405" s="2"/>
      <c r="F8405" s="2"/>
      <c r="G8405" s="2"/>
    </row>
    <row r="8406" spans="2:7">
      <c r="B8406" s="98"/>
      <c r="C8406" s="98"/>
      <c r="E8406" s="2"/>
      <c r="F8406" s="2"/>
      <c r="G8406" s="2"/>
    </row>
    <row r="8407" spans="2:7">
      <c r="B8407" s="98"/>
      <c r="C8407" s="98"/>
      <c r="E8407" s="2"/>
      <c r="F8407" s="2"/>
      <c r="G8407" s="2"/>
    </row>
    <row r="8408" spans="2:7">
      <c r="B8408" s="98"/>
      <c r="C8408" s="98"/>
      <c r="E8408" s="2"/>
      <c r="F8408" s="2"/>
      <c r="G8408" s="2"/>
    </row>
    <row r="8409" spans="2:7">
      <c r="B8409" s="98"/>
      <c r="C8409" s="98"/>
      <c r="E8409" s="2"/>
      <c r="F8409" s="2"/>
      <c r="G8409" s="2"/>
    </row>
    <row r="8410" spans="2:7">
      <c r="B8410" s="98"/>
      <c r="C8410" s="98"/>
      <c r="E8410" s="2"/>
      <c r="F8410" s="2"/>
      <c r="G8410" s="2"/>
    </row>
    <row r="8411" spans="2:7">
      <c r="B8411" s="98"/>
      <c r="C8411" s="98"/>
      <c r="E8411" s="2"/>
      <c r="F8411" s="2"/>
      <c r="G8411" s="2"/>
    </row>
    <row r="8412" spans="2:7">
      <c r="B8412" s="98"/>
      <c r="C8412" s="98"/>
      <c r="E8412" s="2"/>
      <c r="F8412" s="2"/>
      <c r="G8412" s="2"/>
    </row>
    <row r="8413" spans="2:7">
      <c r="B8413" s="98"/>
      <c r="C8413" s="98"/>
      <c r="E8413" s="2"/>
      <c r="F8413" s="2"/>
      <c r="G8413" s="2"/>
    </row>
    <row r="8414" spans="2:7">
      <c r="B8414" s="98"/>
      <c r="C8414" s="98"/>
      <c r="E8414" s="2"/>
      <c r="F8414" s="2"/>
      <c r="G8414" s="2"/>
    </row>
    <row r="8415" spans="2:7">
      <c r="B8415" s="98"/>
      <c r="C8415" s="98"/>
      <c r="E8415" s="2"/>
      <c r="F8415" s="2"/>
      <c r="G8415" s="2"/>
    </row>
    <row r="8416" spans="2:7">
      <c r="B8416" s="98"/>
      <c r="C8416" s="98"/>
      <c r="E8416" s="2"/>
      <c r="F8416" s="2"/>
      <c r="G8416" s="2"/>
    </row>
    <row r="8417" spans="2:7">
      <c r="B8417" s="98"/>
      <c r="C8417" s="98"/>
      <c r="E8417" s="2"/>
      <c r="F8417" s="2"/>
      <c r="G8417" s="2"/>
    </row>
    <row r="8418" spans="2:7">
      <c r="B8418" s="98"/>
      <c r="C8418" s="98"/>
      <c r="E8418" s="2"/>
      <c r="F8418" s="2"/>
      <c r="G8418" s="2"/>
    </row>
    <row r="8419" spans="2:7">
      <c r="B8419" s="98"/>
      <c r="C8419" s="98"/>
      <c r="E8419" s="2"/>
      <c r="F8419" s="2"/>
      <c r="G8419" s="2"/>
    </row>
    <row r="8420" spans="2:7">
      <c r="B8420" s="98"/>
      <c r="C8420" s="98"/>
      <c r="E8420" s="2"/>
      <c r="F8420" s="2"/>
      <c r="G8420" s="2"/>
    </row>
    <row r="8421" spans="2:7">
      <c r="B8421" s="98"/>
      <c r="C8421" s="98"/>
      <c r="E8421" s="2"/>
      <c r="F8421" s="2"/>
      <c r="G8421" s="2"/>
    </row>
    <row r="8422" spans="2:7">
      <c r="B8422" s="98"/>
      <c r="C8422" s="98"/>
      <c r="E8422" s="2"/>
      <c r="F8422" s="2"/>
      <c r="G8422" s="2"/>
    </row>
    <row r="8423" spans="2:7">
      <c r="B8423" s="98"/>
      <c r="C8423" s="98"/>
      <c r="E8423" s="2"/>
      <c r="F8423" s="2"/>
      <c r="G8423" s="2"/>
    </row>
    <row r="8424" spans="2:7">
      <c r="B8424" s="98"/>
      <c r="C8424" s="98"/>
      <c r="E8424" s="2"/>
      <c r="F8424" s="2"/>
      <c r="G8424" s="2"/>
    </row>
    <row r="8425" spans="2:7">
      <c r="B8425" s="98"/>
      <c r="C8425" s="98"/>
      <c r="E8425" s="2"/>
      <c r="F8425" s="2"/>
      <c r="G8425" s="2"/>
    </row>
    <row r="8426" spans="2:7">
      <c r="B8426" s="98"/>
      <c r="C8426" s="98"/>
      <c r="E8426" s="2"/>
      <c r="F8426" s="2"/>
      <c r="G8426" s="2"/>
    </row>
    <row r="8427" spans="2:7">
      <c r="B8427" s="98"/>
      <c r="C8427" s="98"/>
      <c r="E8427" s="2"/>
      <c r="F8427" s="2"/>
      <c r="G8427" s="2"/>
    </row>
    <row r="8428" spans="2:7">
      <c r="B8428" s="98"/>
      <c r="C8428" s="98"/>
      <c r="E8428" s="2"/>
      <c r="F8428" s="2"/>
      <c r="G8428" s="2"/>
    </row>
    <row r="8429" spans="2:7">
      <c r="B8429" s="98"/>
      <c r="C8429" s="98"/>
      <c r="E8429" s="2"/>
      <c r="F8429" s="2"/>
      <c r="G8429" s="2"/>
    </row>
    <row r="8430" spans="2:7">
      <c r="B8430" s="98"/>
      <c r="C8430" s="98"/>
      <c r="E8430" s="2"/>
      <c r="F8430" s="2"/>
      <c r="G8430" s="2"/>
    </row>
    <row r="8431" spans="2:7">
      <c r="B8431" s="98"/>
      <c r="C8431" s="98"/>
      <c r="E8431" s="2"/>
      <c r="F8431" s="2"/>
      <c r="G8431" s="2"/>
    </row>
    <row r="8432" spans="2:7">
      <c r="B8432" s="98"/>
      <c r="C8432" s="98"/>
      <c r="E8432" s="2"/>
      <c r="F8432" s="2"/>
      <c r="G8432" s="2"/>
    </row>
    <row r="8433" spans="2:7">
      <c r="B8433" s="98"/>
      <c r="C8433" s="98"/>
      <c r="E8433" s="2"/>
      <c r="F8433" s="2"/>
      <c r="G8433" s="2"/>
    </row>
    <row r="8434" spans="2:7">
      <c r="B8434" s="98"/>
      <c r="C8434" s="98"/>
      <c r="E8434" s="2"/>
      <c r="F8434" s="2"/>
      <c r="G8434" s="2"/>
    </row>
    <row r="8435" spans="2:7">
      <c r="B8435" s="98"/>
      <c r="C8435" s="98"/>
      <c r="E8435" s="2"/>
      <c r="F8435" s="2"/>
      <c r="G8435" s="2"/>
    </row>
    <row r="8436" spans="2:7">
      <c r="B8436" s="98"/>
      <c r="C8436" s="98"/>
      <c r="E8436" s="2"/>
      <c r="F8436" s="2"/>
      <c r="G8436" s="2"/>
    </row>
    <row r="8437" spans="2:7">
      <c r="B8437" s="98"/>
      <c r="C8437" s="98"/>
      <c r="E8437" s="2"/>
      <c r="F8437" s="2"/>
      <c r="G8437" s="2"/>
    </row>
    <row r="8438" spans="2:7">
      <c r="B8438" s="98"/>
      <c r="C8438" s="98"/>
      <c r="E8438" s="2"/>
      <c r="F8438" s="2"/>
      <c r="G8438" s="2"/>
    </row>
    <row r="8439" spans="2:7">
      <c r="B8439" s="98"/>
      <c r="C8439" s="98"/>
      <c r="E8439" s="2"/>
      <c r="F8439" s="2"/>
      <c r="G8439" s="2"/>
    </row>
    <row r="8440" spans="2:7">
      <c r="B8440" s="98"/>
      <c r="C8440" s="98"/>
      <c r="E8440" s="2"/>
      <c r="F8440" s="2"/>
      <c r="G8440" s="2"/>
    </row>
    <row r="8441" spans="2:7">
      <c r="B8441" s="98"/>
      <c r="C8441" s="98"/>
      <c r="E8441" s="2"/>
      <c r="F8441" s="2"/>
      <c r="G8441" s="2"/>
    </row>
    <row r="8442" spans="2:7">
      <c r="B8442" s="98"/>
      <c r="C8442" s="98"/>
      <c r="E8442" s="2"/>
      <c r="F8442" s="2"/>
      <c r="G8442" s="2"/>
    </row>
    <row r="8443" spans="2:7">
      <c r="B8443" s="98"/>
      <c r="C8443" s="98"/>
      <c r="E8443" s="2"/>
      <c r="F8443" s="2"/>
      <c r="G8443" s="2"/>
    </row>
    <row r="8444" spans="2:7">
      <c r="B8444" s="98"/>
      <c r="C8444" s="98"/>
      <c r="E8444" s="2"/>
      <c r="F8444" s="2"/>
      <c r="G8444" s="2"/>
    </row>
    <row r="8445" spans="2:7">
      <c r="B8445" s="98"/>
      <c r="C8445" s="98"/>
      <c r="E8445" s="2"/>
      <c r="F8445" s="2"/>
      <c r="G8445" s="2"/>
    </row>
    <row r="8446" spans="2:7">
      <c r="B8446" s="98"/>
      <c r="C8446" s="98"/>
      <c r="E8446" s="2"/>
      <c r="F8446" s="2"/>
      <c r="G8446" s="2"/>
    </row>
    <row r="8447" spans="2:7">
      <c r="B8447" s="98"/>
      <c r="C8447" s="98"/>
      <c r="E8447" s="2"/>
      <c r="F8447" s="2"/>
      <c r="G8447" s="2"/>
    </row>
    <row r="8448" spans="2:7">
      <c r="B8448" s="98"/>
      <c r="C8448" s="98"/>
      <c r="E8448" s="2"/>
      <c r="F8448" s="2"/>
      <c r="G8448" s="2"/>
    </row>
    <row r="8449" spans="2:7">
      <c r="B8449" s="98"/>
      <c r="C8449" s="98"/>
      <c r="E8449" s="2"/>
      <c r="F8449" s="2"/>
      <c r="G8449" s="2"/>
    </row>
    <row r="8450" spans="2:7">
      <c r="B8450" s="98"/>
      <c r="C8450" s="98"/>
      <c r="E8450" s="2"/>
      <c r="F8450" s="2"/>
      <c r="G8450" s="2"/>
    </row>
    <row r="8451" spans="2:7">
      <c r="B8451" s="98"/>
      <c r="C8451" s="98"/>
      <c r="E8451" s="2"/>
      <c r="F8451" s="2"/>
      <c r="G8451" s="2"/>
    </row>
    <row r="8452" spans="2:7">
      <c r="B8452" s="98"/>
      <c r="C8452" s="98"/>
      <c r="E8452" s="2"/>
      <c r="F8452" s="2"/>
      <c r="G8452" s="2"/>
    </row>
    <row r="8453" spans="2:7">
      <c r="B8453" s="98"/>
      <c r="C8453" s="98"/>
      <c r="E8453" s="2"/>
      <c r="F8453" s="2"/>
      <c r="G8453" s="2"/>
    </row>
    <row r="8454" spans="2:7">
      <c r="B8454" s="98"/>
      <c r="C8454" s="98"/>
      <c r="E8454" s="2"/>
      <c r="F8454" s="2"/>
      <c r="G8454" s="2"/>
    </row>
    <row r="8455" spans="2:7">
      <c r="B8455" s="98"/>
      <c r="C8455" s="98"/>
      <c r="E8455" s="2"/>
      <c r="F8455" s="2"/>
      <c r="G8455" s="2"/>
    </row>
    <row r="8456" spans="2:7">
      <c r="B8456" s="98"/>
      <c r="C8456" s="98"/>
      <c r="E8456" s="2"/>
      <c r="F8456" s="2"/>
      <c r="G8456" s="2"/>
    </row>
    <row r="8457" spans="2:7">
      <c r="B8457" s="98"/>
      <c r="C8457" s="98"/>
      <c r="E8457" s="2"/>
      <c r="F8457" s="2"/>
      <c r="G8457" s="2"/>
    </row>
    <row r="8458" spans="2:7">
      <c r="B8458" s="98"/>
      <c r="C8458" s="98"/>
      <c r="E8458" s="2"/>
      <c r="F8458" s="2"/>
      <c r="G8458" s="2"/>
    </row>
    <row r="8459" spans="2:7">
      <c r="B8459" s="98"/>
      <c r="C8459" s="98"/>
      <c r="E8459" s="2"/>
      <c r="F8459" s="2"/>
      <c r="G8459" s="2"/>
    </row>
    <row r="8460" spans="2:7">
      <c r="B8460" s="98"/>
      <c r="C8460" s="98"/>
      <c r="E8460" s="2"/>
      <c r="F8460" s="2"/>
      <c r="G8460" s="2"/>
    </row>
    <row r="8461" spans="2:7">
      <c r="B8461" s="98"/>
      <c r="C8461" s="98"/>
      <c r="E8461" s="2"/>
      <c r="F8461" s="2"/>
      <c r="G8461" s="2"/>
    </row>
    <row r="8462" spans="2:7">
      <c r="B8462" s="98"/>
      <c r="C8462" s="98"/>
      <c r="E8462" s="2"/>
      <c r="F8462" s="2"/>
      <c r="G8462" s="2"/>
    </row>
    <row r="8463" spans="2:7">
      <c r="B8463" s="98"/>
      <c r="C8463" s="98"/>
      <c r="E8463" s="2"/>
      <c r="F8463" s="2"/>
      <c r="G8463" s="2"/>
    </row>
    <row r="8464" spans="2:7">
      <c r="B8464" s="98"/>
      <c r="C8464" s="98"/>
      <c r="E8464" s="2"/>
      <c r="F8464" s="2"/>
      <c r="G8464" s="2"/>
    </row>
    <row r="8465" spans="2:7">
      <c r="B8465" s="98"/>
      <c r="C8465" s="98"/>
      <c r="E8465" s="2"/>
      <c r="F8465" s="2"/>
      <c r="G8465" s="2"/>
    </row>
    <row r="8466" spans="2:7">
      <c r="B8466" s="98"/>
      <c r="C8466" s="98"/>
      <c r="E8466" s="2"/>
      <c r="F8466" s="2"/>
      <c r="G8466" s="2"/>
    </row>
    <row r="8467" spans="2:7">
      <c r="B8467" s="98"/>
      <c r="C8467" s="98"/>
      <c r="E8467" s="2"/>
      <c r="F8467" s="2"/>
      <c r="G8467" s="2"/>
    </row>
    <row r="8468" spans="2:7">
      <c r="B8468" s="98"/>
      <c r="C8468" s="98"/>
      <c r="E8468" s="2"/>
      <c r="F8468" s="2"/>
      <c r="G8468" s="2"/>
    </row>
    <row r="8469" spans="2:7">
      <c r="B8469" s="98"/>
      <c r="C8469" s="98"/>
      <c r="E8469" s="2"/>
      <c r="F8469" s="2"/>
      <c r="G8469" s="2"/>
    </row>
    <row r="8470" spans="2:7">
      <c r="B8470" s="98"/>
      <c r="C8470" s="98"/>
      <c r="E8470" s="2"/>
      <c r="F8470" s="2"/>
      <c r="G8470" s="2"/>
    </row>
    <row r="8471" spans="2:7">
      <c r="B8471" s="98"/>
      <c r="C8471" s="98"/>
      <c r="E8471" s="2"/>
      <c r="F8471" s="2"/>
      <c r="G8471" s="2"/>
    </row>
    <row r="8472" spans="2:7">
      <c r="B8472" s="98"/>
      <c r="C8472" s="98"/>
      <c r="E8472" s="2"/>
      <c r="F8472" s="2"/>
      <c r="G8472" s="2"/>
    </row>
    <row r="8473" spans="2:7">
      <c r="B8473" s="98"/>
      <c r="C8473" s="98"/>
      <c r="E8473" s="2"/>
      <c r="F8473" s="2"/>
      <c r="G8473" s="2"/>
    </row>
    <row r="8474" spans="2:7">
      <c r="B8474" s="98"/>
      <c r="C8474" s="98"/>
      <c r="E8474" s="2"/>
      <c r="F8474" s="2"/>
      <c r="G8474" s="2"/>
    </row>
    <row r="8475" spans="2:7">
      <c r="B8475" s="98"/>
      <c r="C8475" s="98"/>
      <c r="E8475" s="2"/>
      <c r="F8475" s="2"/>
      <c r="G8475" s="2"/>
    </row>
    <row r="8476" spans="2:7">
      <c r="B8476" s="98"/>
      <c r="C8476" s="98"/>
      <c r="E8476" s="2"/>
      <c r="F8476" s="2"/>
      <c r="G8476" s="2"/>
    </row>
    <row r="8477" spans="2:7">
      <c r="B8477" s="98"/>
      <c r="C8477" s="98"/>
      <c r="E8477" s="2"/>
      <c r="F8477" s="2"/>
      <c r="G8477" s="2"/>
    </row>
    <row r="8478" spans="2:7">
      <c r="B8478" s="98"/>
      <c r="C8478" s="98"/>
      <c r="E8478" s="2"/>
      <c r="F8478" s="2"/>
      <c r="G8478" s="2"/>
    </row>
    <row r="8479" spans="2:7">
      <c r="B8479" s="98"/>
      <c r="C8479" s="98"/>
      <c r="E8479" s="2"/>
      <c r="F8479" s="2"/>
      <c r="G8479" s="2"/>
    </row>
    <row r="8480" spans="2:7">
      <c r="B8480" s="98"/>
      <c r="C8480" s="98"/>
      <c r="E8480" s="2"/>
      <c r="F8480" s="2"/>
      <c r="G8480" s="2"/>
    </row>
    <row r="8481" spans="2:7">
      <c r="B8481" s="98"/>
      <c r="C8481" s="98"/>
      <c r="E8481" s="2"/>
      <c r="F8481" s="2"/>
      <c r="G8481" s="2"/>
    </row>
    <row r="8482" spans="2:7">
      <c r="B8482" s="98"/>
      <c r="C8482" s="98"/>
      <c r="E8482" s="2"/>
      <c r="F8482" s="2"/>
      <c r="G8482" s="2"/>
    </row>
    <row r="8483" spans="2:7">
      <c r="B8483" s="98"/>
      <c r="C8483" s="98"/>
      <c r="E8483" s="2"/>
      <c r="F8483" s="2"/>
      <c r="G8483" s="2"/>
    </row>
    <row r="8484" spans="2:7">
      <c r="B8484" s="98"/>
      <c r="C8484" s="98"/>
      <c r="E8484" s="2"/>
      <c r="F8484" s="2"/>
      <c r="G8484" s="2"/>
    </row>
    <row r="8485" spans="2:7">
      <c r="B8485" s="98"/>
      <c r="C8485" s="98"/>
      <c r="E8485" s="2"/>
      <c r="F8485" s="2"/>
      <c r="G8485" s="2"/>
    </row>
    <row r="8486" spans="2:7">
      <c r="B8486" s="98"/>
      <c r="C8486" s="98"/>
      <c r="E8486" s="2"/>
      <c r="F8486" s="2"/>
      <c r="G8486" s="2"/>
    </row>
    <row r="8487" spans="2:7">
      <c r="B8487" s="98"/>
      <c r="C8487" s="98"/>
      <c r="E8487" s="2"/>
      <c r="F8487" s="2"/>
      <c r="G8487" s="2"/>
    </row>
    <row r="8488" spans="2:7">
      <c r="B8488" s="98"/>
      <c r="C8488" s="98"/>
      <c r="E8488" s="2"/>
      <c r="F8488" s="2"/>
      <c r="G8488" s="2"/>
    </row>
    <row r="8489" spans="2:7">
      <c r="B8489" s="98"/>
      <c r="C8489" s="98"/>
      <c r="E8489" s="2"/>
      <c r="F8489" s="2"/>
      <c r="G8489" s="2"/>
    </row>
    <row r="8490" spans="2:7">
      <c r="B8490" s="98"/>
      <c r="C8490" s="98"/>
      <c r="E8490" s="2"/>
      <c r="F8490" s="2"/>
      <c r="G8490" s="2"/>
    </row>
    <row r="8491" spans="2:7">
      <c r="B8491" s="98"/>
      <c r="C8491" s="98"/>
      <c r="E8491" s="2"/>
      <c r="F8491" s="2"/>
      <c r="G8491" s="2"/>
    </row>
    <row r="8492" spans="2:7">
      <c r="B8492" s="98"/>
      <c r="C8492" s="98"/>
      <c r="E8492" s="2"/>
      <c r="F8492" s="2"/>
      <c r="G8492" s="2"/>
    </row>
    <row r="8493" spans="2:7">
      <c r="B8493" s="98"/>
      <c r="C8493" s="98"/>
      <c r="E8493" s="2"/>
      <c r="F8493" s="2"/>
      <c r="G8493" s="2"/>
    </row>
    <row r="8494" spans="2:7">
      <c r="B8494" s="98"/>
      <c r="C8494" s="98"/>
      <c r="E8494" s="2"/>
      <c r="F8494" s="2"/>
      <c r="G8494" s="2"/>
    </row>
    <row r="8495" spans="2:7">
      <c r="B8495" s="98"/>
      <c r="C8495" s="98"/>
      <c r="E8495" s="2"/>
      <c r="F8495" s="2"/>
      <c r="G8495" s="2"/>
    </row>
    <row r="8496" spans="2:7">
      <c r="B8496" s="98"/>
      <c r="C8496" s="98"/>
      <c r="E8496" s="2"/>
      <c r="F8496" s="2"/>
      <c r="G8496" s="2"/>
    </row>
    <row r="8497" spans="2:7">
      <c r="B8497" s="98"/>
      <c r="C8497" s="98"/>
      <c r="E8497" s="2"/>
      <c r="F8497" s="2"/>
      <c r="G8497" s="2"/>
    </row>
    <row r="8498" spans="2:7">
      <c r="B8498" s="98"/>
      <c r="C8498" s="98"/>
      <c r="E8498" s="2"/>
      <c r="F8498" s="2"/>
      <c r="G8498" s="2"/>
    </row>
    <row r="8499" spans="2:7">
      <c r="B8499" s="98"/>
      <c r="C8499" s="98"/>
      <c r="E8499" s="2"/>
      <c r="F8499" s="2"/>
      <c r="G8499" s="2"/>
    </row>
    <row r="8500" spans="2:7">
      <c r="B8500" s="98"/>
      <c r="C8500" s="98"/>
      <c r="E8500" s="2"/>
      <c r="F8500" s="2"/>
      <c r="G8500" s="2"/>
    </row>
    <row r="8501" spans="2:7">
      <c r="B8501" s="98"/>
      <c r="C8501" s="98"/>
      <c r="E8501" s="2"/>
      <c r="F8501" s="2"/>
      <c r="G8501" s="2"/>
    </row>
    <row r="8502" spans="2:7">
      <c r="B8502" s="98"/>
      <c r="C8502" s="98"/>
      <c r="E8502" s="2"/>
      <c r="F8502" s="2"/>
      <c r="G8502" s="2"/>
    </row>
    <row r="8503" spans="2:7">
      <c r="B8503" s="98"/>
      <c r="C8503" s="98"/>
      <c r="E8503" s="2"/>
      <c r="F8503" s="2"/>
      <c r="G8503" s="2"/>
    </row>
    <row r="8504" spans="2:7">
      <c r="B8504" s="98"/>
      <c r="C8504" s="98"/>
      <c r="E8504" s="2"/>
      <c r="F8504" s="2"/>
      <c r="G8504" s="2"/>
    </row>
    <row r="8505" spans="2:7">
      <c r="B8505" s="98"/>
      <c r="C8505" s="98"/>
      <c r="E8505" s="2"/>
      <c r="F8505" s="2"/>
      <c r="G8505" s="2"/>
    </row>
    <row r="8506" spans="2:7">
      <c r="B8506" s="98"/>
      <c r="C8506" s="98"/>
      <c r="E8506" s="2"/>
      <c r="F8506" s="2"/>
      <c r="G8506" s="2"/>
    </row>
    <row r="8507" spans="2:7">
      <c r="B8507" s="98"/>
      <c r="C8507" s="98"/>
      <c r="E8507" s="2"/>
      <c r="F8507" s="2"/>
      <c r="G8507" s="2"/>
    </row>
    <row r="8508" spans="2:7">
      <c r="B8508" s="98"/>
      <c r="C8508" s="98"/>
      <c r="E8508" s="2"/>
      <c r="F8508" s="2"/>
      <c r="G8508" s="2"/>
    </row>
    <row r="8509" spans="2:7">
      <c r="B8509" s="98"/>
      <c r="C8509" s="98"/>
      <c r="E8509" s="2"/>
      <c r="F8509" s="2"/>
      <c r="G8509" s="2"/>
    </row>
    <row r="8510" spans="2:7">
      <c r="B8510" s="98"/>
      <c r="C8510" s="98"/>
      <c r="E8510" s="2"/>
      <c r="F8510" s="2"/>
      <c r="G8510" s="2"/>
    </row>
    <row r="8511" spans="2:7">
      <c r="B8511" s="98"/>
      <c r="C8511" s="98"/>
      <c r="E8511" s="2"/>
      <c r="F8511" s="2"/>
      <c r="G8511" s="2"/>
    </row>
    <row r="8512" spans="2:7">
      <c r="B8512" s="98"/>
      <c r="C8512" s="98"/>
      <c r="E8512" s="2"/>
      <c r="F8512" s="2"/>
      <c r="G8512" s="2"/>
    </row>
    <row r="8513" spans="2:7">
      <c r="B8513" s="98"/>
      <c r="C8513" s="98"/>
      <c r="E8513" s="2"/>
      <c r="F8513" s="2"/>
      <c r="G8513" s="2"/>
    </row>
    <row r="8514" spans="2:7">
      <c r="B8514" s="98"/>
      <c r="C8514" s="98"/>
      <c r="E8514" s="2"/>
      <c r="F8514" s="2"/>
      <c r="G8514" s="2"/>
    </row>
    <row r="8515" spans="2:7">
      <c r="B8515" s="98"/>
      <c r="C8515" s="98"/>
      <c r="E8515" s="2"/>
      <c r="F8515" s="2"/>
      <c r="G8515" s="2"/>
    </row>
    <row r="8516" spans="2:7">
      <c r="B8516" s="98"/>
      <c r="C8516" s="98"/>
      <c r="E8516" s="2"/>
      <c r="F8516" s="2"/>
      <c r="G8516" s="2"/>
    </row>
    <row r="8517" spans="2:7">
      <c r="B8517" s="98"/>
      <c r="C8517" s="98"/>
      <c r="E8517" s="2"/>
      <c r="F8517" s="2"/>
      <c r="G8517" s="2"/>
    </row>
    <row r="8518" spans="2:7">
      <c r="B8518" s="98"/>
      <c r="C8518" s="98"/>
      <c r="E8518" s="2"/>
      <c r="F8518" s="2"/>
      <c r="G8518" s="2"/>
    </row>
    <row r="8519" spans="2:7">
      <c r="B8519" s="98"/>
      <c r="C8519" s="98"/>
      <c r="E8519" s="2"/>
      <c r="F8519" s="2"/>
      <c r="G8519" s="2"/>
    </row>
    <row r="8520" spans="2:7">
      <c r="B8520" s="98"/>
      <c r="C8520" s="98"/>
      <c r="E8520" s="2"/>
      <c r="F8520" s="2"/>
      <c r="G8520" s="2"/>
    </row>
    <row r="8521" spans="2:7">
      <c r="B8521" s="98"/>
      <c r="C8521" s="98"/>
      <c r="E8521" s="2"/>
      <c r="F8521" s="2"/>
      <c r="G8521" s="2"/>
    </row>
    <row r="8522" spans="2:7">
      <c r="B8522" s="98"/>
      <c r="C8522" s="98"/>
      <c r="E8522" s="2"/>
      <c r="F8522" s="2"/>
      <c r="G8522" s="2"/>
    </row>
    <row r="8523" spans="2:7">
      <c r="B8523" s="98"/>
      <c r="C8523" s="98"/>
      <c r="E8523" s="2"/>
      <c r="F8523" s="2"/>
      <c r="G8523" s="2"/>
    </row>
    <row r="8524" spans="2:7">
      <c r="B8524" s="98"/>
      <c r="C8524" s="98"/>
      <c r="E8524" s="2"/>
      <c r="F8524" s="2"/>
      <c r="G8524" s="2"/>
    </row>
    <row r="8525" spans="2:7">
      <c r="B8525" s="98"/>
      <c r="C8525" s="98"/>
      <c r="E8525" s="2"/>
      <c r="F8525" s="2"/>
      <c r="G8525" s="2"/>
    </row>
    <row r="8526" spans="2:7">
      <c r="B8526" s="98"/>
      <c r="C8526" s="98"/>
      <c r="E8526" s="2"/>
      <c r="F8526" s="2"/>
      <c r="G8526" s="2"/>
    </row>
    <row r="8527" spans="2:7">
      <c r="B8527" s="98"/>
      <c r="C8527" s="98"/>
      <c r="E8527" s="2"/>
      <c r="F8527" s="2"/>
      <c r="G8527" s="2"/>
    </row>
    <row r="8528" spans="2:7">
      <c r="B8528" s="98"/>
      <c r="C8528" s="98"/>
      <c r="E8528" s="2"/>
      <c r="F8528" s="2"/>
      <c r="G8528" s="2"/>
    </row>
    <row r="8529" spans="2:7">
      <c r="B8529" s="98"/>
      <c r="C8529" s="98"/>
      <c r="E8529" s="2"/>
      <c r="F8529" s="2"/>
      <c r="G8529" s="2"/>
    </row>
    <row r="8530" spans="2:7">
      <c r="B8530" s="98"/>
      <c r="C8530" s="98"/>
      <c r="E8530" s="2"/>
      <c r="F8530" s="2"/>
      <c r="G8530" s="2"/>
    </row>
    <row r="8531" spans="2:7">
      <c r="B8531" s="98"/>
      <c r="C8531" s="98"/>
      <c r="E8531" s="2"/>
      <c r="F8531" s="2"/>
      <c r="G8531" s="2"/>
    </row>
    <row r="8532" spans="2:7">
      <c r="B8532" s="98"/>
      <c r="C8532" s="98"/>
      <c r="E8532" s="2"/>
      <c r="F8532" s="2"/>
      <c r="G8532" s="2"/>
    </row>
    <row r="8533" spans="2:7">
      <c r="B8533" s="98"/>
      <c r="C8533" s="98"/>
      <c r="E8533" s="2"/>
      <c r="F8533" s="2"/>
      <c r="G8533" s="2"/>
    </row>
    <row r="8534" spans="2:7">
      <c r="B8534" s="98"/>
      <c r="C8534" s="98"/>
      <c r="E8534" s="2"/>
      <c r="F8534" s="2"/>
      <c r="G8534" s="2"/>
    </row>
    <row r="8535" spans="2:7">
      <c r="B8535" s="98"/>
      <c r="C8535" s="98"/>
      <c r="E8535" s="2"/>
      <c r="F8535" s="2"/>
      <c r="G8535" s="2"/>
    </row>
    <row r="8536" spans="2:7">
      <c r="B8536" s="98"/>
      <c r="C8536" s="98"/>
      <c r="E8536" s="2"/>
      <c r="F8536" s="2"/>
      <c r="G8536" s="2"/>
    </row>
    <row r="8537" spans="2:7">
      <c r="B8537" s="98"/>
      <c r="C8537" s="98"/>
      <c r="E8537" s="2"/>
      <c r="F8537" s="2"/>
      <c r="G8537" s="2"/>
    </row>
    <row r="8538" spans="2:7">
      <c r="B8538" s="98"/>
      <c r="C8538" s="98"/>
      <c r="E8538" s="2"/>
      <c r="F8538" s="2"/>
      <c r="G8538" s="2"/>
    </row>
    <row r="8539" spans="2:7">
      <c r="B8539" s="98"/>
      <c r="C8539" s="98"/>
      <c r="E8539" s="2"/>
      <c r="F8539" s="2"/>
      <c r="G8539" s="2"/>
    </row>
    <row r="8540" spans="2:7">
      <c r="B8540" s="98"/>
      <c r="C8540" s="98"/>
      <c r="E8540" s="2"/>
      <c r="F8540" s="2"/>
      <c r="G8540" s="2"/>
    </row>
    <row r="8541" spans="2:7">
      <c r="B8541" s="98"/>
      <c r="C8541" s="98"/>
      <c r="E8541" s="2"/>
      <c r="F8541" s="2"/>
      <c r="G8541" s="2"/>
    </row>
    <row r="8542" spans="2:7">
      <c r="B8542" s="98"/>
      <c r="C8542" s="98"/>
      <c r="E8542" s="2"/>
      <c r="F8542" s="2"/>
      <c r="G8542" s="2"/>
    </row>
    <row r="8543" spans="2:7">
      <c r="B8543" s="98"/>
      <c r="C8543" s="98"/>
      <c r="E8543" s="2"/>
      <c r="F8543" s="2"/>
      <c r="G8543" s="2"/>
    </row>
    <row r="8544" spans="2:7">
      <c r="B8544" s="98"/>
      <c r="C8544" s="98"/>
      <c r="E8544" s="2"/>
      <c r="F8544" s="2"/>
      <c r="G8544" s="2"/>
    </row>
    <row r="8545" spans="2:7">
      <c r="B8545" s="98"/>
      <c r="C8545" s="98"/>
      <c r="E8545" s="2"/>
      <c r="F8545" s="2"/>
      <c r="G8545" s="2"/>
    </row>
    <row r="8546" spans="2:7">
      <c r="B8546" s="98"/>
      <c r="C8546" s="98"/>
      <c r="E8546" s="2"/>
      <c r="F8546" s="2"/>
      <c r="G8546" s="2"/>
    </row>
    <row r="8547" spans="2:7">
      <c r="B8547" s="98"/>
      <c r="C8547" s="98"/>
      <c r="E8547" s="2"/>
      <c r="F8547" s="2"/>
      <c r="G8547" s="2"/>
    </row>
    <row r="8548" spans="2:7">
      <c r="B8548" s="98"/>
      <c r="C8548" s="98"/>
      <c r="E8548" s="2"/>
      <c r="F8548" s="2"/>
      <c r="G8548" s="2"/>
    </row>
    <row r="8549" spans="2:7">
      <c r="B8549" s="98"/>
      <c r="C8549" s="98"/>
      <c r="E8549" s="2"/>
      <c r="F8549" s="2"/>
      <c r="G8549" s="2"/>
    </row>
    <row r="8550" spans="2:7">
      <c r="B8550" s="98"/>
      <c r="C8550" s="98"/>
      <c r="E8550" s="2"/>
      <c r="F8550" s="2"/>
      <c r="G8550" s="2"/>
    </row>
    <row r="8551" spans="2:7">
      <c r="B8551" s="98"/>
      <c r="C8551" s="98"/>
      <c r="E8551" s="2"/>
      <c r="F8551" s="2"/>
      <c r="G8551" s="2"/>
    </row>
    <row r="8552" spans="2:7">
      <c r="B8552" s="98"/>
      <c r="C8552" s="98"/>
      <c r="E8552" s="2"/>
      <c r="F8552" s="2"/>
      <c r="G8552" s="2"/>
    </row>
    <row r="8553" spans="2:7">
      <c r="B8553" s="98"/>
      <c r="C8553" s="98"/>
      <c r="E8553" s="2"/>
      <c r="F8553" s="2"/>
      <c r="G8553" s="2"/>
    </row>
    <row r="8554" spans="2:7">
      <c r="B8554" s="98"/>
      <c r="C8554" s="98"/>
      <c r="E8554" s="2"/>
      <c r="F8554" s="2"/>
      <c r="G8554" s="2"/>
    </row>
    <row r="8555" spans="2:7">
      <c r="B8555" s="98"/>
      <c r="C8555" s="98"/>
      <c r="E8555" s="2"/>
      <c r="F8555" s="2"/>
      <c r="G8555" s="2"/>
    </row>
    <row r="8556" spans="2:7">
      <c r="B8556" s="98"/>
      <c r="C8556" s="98"/>
      <c r="E8556" s="2"/>
      <c r="F8556" s="2"/>
      <c r="G8556" s="2"/>
    </row>
    <row r="8557" spans="2:7">
      <c r="B8557" s="98"/>
      <c r="C8557" s="98"/>
      <c r="E8557" s="2"/>
      <c r="F8557" s="2"/>
      <c r="G8557" s="2"/>
    </row>
    <row r="8558" spans="2:7">
      <c r="B8558" s="98"/>
      <c r="C8558" s="98"/>
      <c r="E8558" s="2"/>
      <c r="F8558" s="2"/>
      <c r="G8558" s="2"/>
    </row>
    <row r="8559" spans="2:7">
      <c r="B8559" s="98"/>
      <c r="C8559" s="98"/>
      <c r="E8559" s="2"/>
      <c r="F8559" s="2"/>
      <c r="G8559" s="2"/>
    </row>
    <row r="8560" spans="2:7">
      <c r="B8560" s="98"/>
      <c r="C8560" s="98"/>
      <c r="E8560" s="2"/>
      <c r="F8560" s="2"/>
      <c r="G8560" s="2"/>
    </row>
    <row r="8561" spans="2:7">
      <c r="B8561" s="98"/>
      <c r="C8561" s="98"/>
      <c r="E8561" s="2"/>
      <c r="F8561" s="2"/>
      <c r="G8561" s="2"/>
    </row>
    <row r="8562" spans="2:7">
      <c r="B8562" s="98"/>
      <c r="C8562" s="98"/>
      <c r="E8562" s="2"/>
      <c r="F8562" s="2"/>
      <c r="G8562" s="2"/>
    </row>
    <row r="8563" spans="2:7">
      <c r="B8563" s="98"/>
      <c r="C8563" s="98"/>
      <c r="E8563" s="2"/>
      <c r="F8563" s="2"/>
      <c r="G8563" s="2"/>
    </row>
    <row r="8564" spans="2:7">
      <c r="B8564" s="98"/>
      <c r="C8564" s="98"/>
      <c r="E8564" s="2"/>
      <c r="F8564" s="2"/>
      <c r="G8564" s="2"/>
    </row>
    <row r="8565" spans="2:7">
      <c r="B8565" s="98"/>
      <c r="C8565" s="98"/>
      <c r="E8565" s="2"/>
      <c r="F8565" s="2"/>
      <c r="G8565" s="2"/>
    </row>
    <row r="8566" spans="2:7">
      <c r="B8566" s="98"/>
      <c r="C8566" s="98"/>
      <c r="E8566" s="2"/>
      <c r="F8566" s="2"/>
      <c r="G8566" s="2"/>
    </row>
    <row r="8567" spans="2:7">
      <c r="B8567" s="98"/>
      <c r="C8567" s="98"/>
      <c r="E8567" s="2"/>
      <c r="F8567" s="2"/>
      <c r="G8567" s="2"/>
    </row>
    <row r="8568" spans="2:7">
      <c r="B8568" s="98"/>
      <c r="C8568" s="98"/>
      <c r="E8568" s="2"/>
      <c r="F8568" s="2"/>
      <c r="G8568" s="2"/>
    </row>
    <row r="8569" spans="2:7">
      <c r="B8569" s="98"/>
      <c r="C8569" s="98"/>
      <c r="E8569" s="2"/>
      <c r="F8569" s="2"/>
      <c r="G8569" s="2"/>
    </row>
    <row r="8570" spans="2:7">
      <c r="B8570" s="98"/>
      <c r="C8570" s="98"/>
      <c r="E8570" s="2"/>
      <c r="F8570" s="2"/>
      <c r="G8570" s="2"/>
    </row>
    <row r="8571" spans="2:7">
      <c r="B8571" s="98"/>
      <c r="C8571" s="98"/>
      <c r="E8571" s="2"/>
      <c r="F8571" s="2"/>
      <c r="G8571" s="2"/>
    </row>
    <row r="8572" spans="2:7">
      <c r="B8572" s="98"/>
      <c r="C8572" s="98"/>
      <c r="E8572" s="2"/>
      <c r="F8572" s="2"/>
      <c r="G8572" s="2"/>
    </row>
    <row r="8573" spans="2:7">
      <c r="B8573" s="98"/>
      <c r="C8573" s="98"/>
      <c r="E8573" s="2"/>
      <c r="F8573" s="2"/>
      <c r="G8573" s="2"/>
    </row>
    <row r="8574" spans="2:7">
      <c r="B8574" s="98"/>
      <c r="C8574" s="98"/>
      <c r="E8574" s="2"/>
      <c r="F8574" s="2"/>
      <c r="G8574" s="2"/>
    </row>
    <row r="8575" spans="2:7">
      <c r="B8575" s="98"/>
      <c r="C8575" s="98"/>
      <c r="E8575" s="2"/>
      <c r="F8575" s="2"/>
      <c r="G8575" s="2"/>
    </row>
    <row r="8576" spans="2:7">
      <c r="B8576" s="98"/>
      <c r="C8576" s="98"/>
      <c r="E8576" s="2"/>
      <c r="F8576" s="2"/>
      <c r="G8576" s="2"/>
    </row>
    <row r="8577" spans="2:7">
      <c r="B8577" s="98"/>
      <c r="C8577" s="98"/>
      <c r="E8577" s="2"/>
      <c r="F8577" s="2"/>
      <c r="G8577" s="2"/>
    </row>
    <row r="8578" spans="2:7">
      <c r="B8578" s="98"/>
      <c r="C8578" s="98"/>
      <c r="E8578" s="2"/>
      <c r="F8578" s="2"/>
      <c r="G8578" s="2"/>
    </row>
    <row r="8579" spans="2:7">
      <c r="B8579" s="98"/>
      <c r="C8579" s="98"/>
      <c r="E8579" s="2"/>
      <c r="F8579" s="2"/>
      <c r="G8579" s="2"/>
    </row>
    <row r="8580" spans="2:7">
      <c r="B8580" s="98"/>
      <c r="C8580" s="98"/>
      <c r="E8580" s="2"/>
      <c r="F8580" s="2"/>
      <c r="G8580" s="2"/>
    </row>
    <row r="8581" spans="2:7">
      <c r="B8581" s="98"/>
      <c r="C8581" s="98"/>
      <c r="E8581" s="2"/>
      <c r="F8581" s="2"/>
      <c r="G8581" s="2"/>
    </row>
    <row r="8582" spans="2:7">
      <c r="B8582" s="98"/>
      <c r="C8582" s="98"/>
      <c r="E8582" s="2"/>
      <c r="F8582" s="2"/>
      <c r="G8582" s="2"/>
    </row>
    <row r="8583" spans="2:7">
      <c r="B8583" s="98"/>
      <c r="C8583" s="98"/>
      <c r="E8583" s="2"/>
      <c r="F8583" s="2"/>
      <c r="G8583" s="2"/>
    </row>
    <row r="8584" spans="2:7">
      <c r="B8584" s="98"/>
      <c r="C8584" s="98"/>
      <c r="E8584" s="2"/>
      <c r="F8584" s="2"/>
      <c r="G8584" s="2"/>
    </row>
    <row r="8585" spans="2:7">
      <c r="B8585" s="98"/>
      <c r="C8585" s="98"/>
      <c r="E8585" s="2"/>
      <c r="F8585" s="2"/>
      <c r="G8585" s="2"/>
    </row>
    <row r="8586" spans="2:7">
      <c r="B8586" s="98"/>
      <c r="C8586" s="98"/>
      <c r="E8586" s="2"/>
      <c r="F8586" s="2"/>
      <c r="G8586" s="2"/>
    </row>
    <row r="8587" spans="2:7">
      <c r="B8587" s="98"/>
      <c r="C8587" s="98"/>
      <c r="E8587" s="2"/>
      <c r="F8587" s="2"/>
      <c r="G8587" s="2"/>
    </row>
    <row r="8588" spans="2:7">
      <c r="B8588" s="98"/>
      <c r="C8588" s="98"/>
      <c r="E8588" s="2"/>
      <c r="F8588" s="2"/>
      <c r="G8588" s="2"/>
    </row>
    <row r="8589" spans="2:7">
      <c r="B8589" s="98"/>
      <c r="C8589" s="98"/>
      <c r="E8589" s="2"/>
      <c r="F8589" s="2"/>
      <c r="G8589" s="2"/>
    </row>
    <row r="8590" spans="2:7">
      <c r="B8590" s="98"/>
      <c r="C8590" s="98"/>
      <c r="E8590" s="2"/>
      <c r="F8590" s="2"/>
      <c r="G8590" s="2"/>
    </row>
    <row r="8591" spans="2:7">
      <c r="B8591" s="98"/>
      <c r="C8591" s="98"/>
      <c r="E8591" s="2"/>
      <c r="F8591" s="2"/>
      <c r="G8591" s="2"/>
    </row>
    <row r="8592" spans="2:7">
      <c r="B8592" s="98"/>
      <c r="C8592" s="98"/>
      <c r="E8592" s="2"/>
      <c r="F8592" s="2"/>
      <c r="G8592" s="2"/>
    </row>
    <row r="8593" spans="2:7">
      <c r="B8593" s="98"/>
      <c r="C8593" s="98"/>
      <c r="E8593" s="2"/>
      <c r="F8593" s="2"/>
      <c r="G8593" s="2"/>
    </row>
    <row r="8594" spans="2:7">
      <c r="B8594" s="98"/>
      <c r="C8594" s="98"/>
      <c r="E8594" s="2"/>
      <c r="F8594" s="2"/>
      <c r="G8594" s="2"/>
    </row>
    <row r="8595" spans="2:7">
      <c r="B8595" s="98"/>
      <c r="C8595" s="98"/>
      <c r="E8595" s="2"/>
      <c r="F8595" s="2"/>
      <c r="G8595" s="2"/>
    </row>
    <row r="8596" spans="2:7">
      <c r="B8596" s="98"/>
      <c r="C8596" s="98"/>
      <c r="E8596" s="2"/>
      <c r="F8596" s="2"/>
      <c r="G8596" s="2"/>
    </row>
    <row r="8597" spans="2:7">
      <c r="B8597" s="98"/>
      <c r="C8597" s="98"/>
      <c r="E8597" s="2"/>
      <c r="F8597" s="2"/>
      <c r="G8597" s="2"/>
    </row>
    <row r="8598" spans="2:7">
      <c r="B8598" s="98"/>
      <c r="C8598" s="98"/>
      <c r="E8598" s="2"/>
      <c r="F8598" s="2"/>
      <c r="G8598" s="2"/>
    </row>
    <row r="8599" spans="2:7">
      <c r="B8599" s="98"/>
      <c r="C8599" s="98"/>
      <c r="E8599" s="2"/>
      <c r="F8599" s="2"/>
      <c r="G8599" s="2"/>
    </row>
    <row r="8600" spans="2:7">
      <c r="B8600" s="98"/>
      <c r="C8600" s="98"/>
      <c r="E8600" s="2"/>
      <c r="F8600" s="2"/>
      <c r="G8600" s="2"/>
    </row>
    <row r="8601" spans="2:7">
      <c r="B8601" s="98"/>
      <c r="C8601" s="98"/>
      <c r="E8601" s="2"/>
      <c r="F8601" s="2"/>
      <c r="G8601" s="2"/>
    </row>
    <row r="8602" spans="2:7">
      <c r="B8602" s="98"/>
      <c r="C8602" s="98"/>
      <c r="E8602" s="2"/>
      <c r="F8602" s="2"/>
      <c r="G8602" s="2"/>
    </row>
    <row r="8603" spans="2:7">
      <c r="B8603" s="98"/>
      <c r="C8603" s="98"/>
      <c r="E8603" s="2"/>
      <c r="F8603" s="2"/>
      <c r="G8603" s="2"/>
    </row>
    <row r="8604" spans="2:7">
      <c r="B8604" s="98"/>
      <c r="C8604" s="98"/>
      <c r="E8604" s="2"/>
      <c r="F8604" s="2"/>
      <c r="G8604" s="2"/>
    </row>
    <row r="8605" spans="2:7">
      <c r="B8605" s="98"/>
      <c r="C8605" s="98"/>
      <c r="E8605" s="2"/>
      <c r="F8605" s="2"/>
      <c r="G8605" s="2"/>
    </row>
    <row r="8606" spans="2:7">
      <c r="B8606" s="98"/>
      <c r="C8606" s="98"/>
      <c r="E8606" s="2"/>
      <c r="F8606" s="2"/>
      <c r="G8606" s="2"/>
    </row>
    <row r="8607" spans="2:7">
      <c r="B8607" s="98"/>
      <c r="C8607" s="98"/>
      <c r="E8607" s="2"/>
      <c r="F8607" s="2"/>
      <c r="G8607" s="2"/>
    </row>
    <row r="8608" spans="2:7">
      <c r="B8608" s="98"/>
      <c r="C8608" s="98"/>
      <c r="E8608" s="2"/>
      <c r="F8608" s="2"/>
      <c r="G8608" s="2"/>
    </row>
    <row r="8609" spans="2:7">
      <c r="B8609" s="98"/>
      <c r="C8609" s="98"/>
      <c r="E8609" s="2"/>
      <c r="F8609" s="2"/>
      <c r="G8609" s="2"/>
    </row>
    <row r="8610" spans="2:7">
      <c r="B8610" s="98"/>
      <c r="C8610" s="98"/>
      <c r="E8610" s="2"/>
      <c r="F8610" s="2"/>
      <c r="G8610" s="2"/>
    </row>
    <row r="8611" spans="2:7">
      <c r="B8611" s="98"/>
      <c r="C8611" s="98"/>
      <c r="E8611" s="2"/>
      <c r="F8611" s="2"/>
      <c r="G8611" s="2"/>
    </row>
    <row r="8612" spans="2:7">
      <c r="B8612" s="98"/>
      <c r="C8612" s="98"/>
      <c r="E8612" s="2"/>
      <c r="F8612" s="2"/>
      <c r="G8612" s="2"/>
    </row>
    <row r="8613" spans="2:7">
      <c r="B8613" s="98"/>
      <c r="C8613" s="98"/>
      <c r="E8613" s="2"/>
      <c r="F8613" s="2"/>
      <c r="G8613" s="2"/>
    </row>
    <row r="8614" spans="2:7">
      <c r="B8614" s="98"/>
      <c r="C8614" s="98"/>
      <c r="E8614" s="2"/>
      <c r="F8614" s="2"/>
      <c r="G8614" s="2"/>
    </row>
    <row r="8615" spans="2:7">
      <c r="B8615" s="98"/>
      <c r="C8615" s="98"/>
      <c r="E8615" s="2"/>
      <c r="F8615" s="2"/>
      <c r="G8615" s="2"/>
    </row>
    <row r="8616" spans="2:7">
      <c r="B8616" s="98"/>
      <c r="C8616" s="98"/>
      <c r="E8616" s="2"/>
      <c r="F8616" s="2"/>
      <c r="G8616" s="2"/>
    </row>
    <row r="8617" spans="2:7">
      <c r="B8617" s="98"/>
      <c r="C8617" s="98"/>
      <c r="E8617" s="2"/>
      <c r="F8617" s="2"/>
      <c r="G8617" s="2"/>
    </row>
    <row r="8618" spans="2:7">
      <c r="B8618" s="98"/>
      <c r="C8618" s="98"/>
      <c r="E8618" s="2"/>
      <c r="F8618" s="2"/>
      <c r="G8618" s="2"/>
    </row>
    <row r="8619" spans="2:7">
      <c r="B8619" s="98"/>
      <c r="C8619" s="98"/>
      <c r="E8619" s="2"/>
      <c r="F8619" s="2"/>
      <c r="G8619" s="2"/>
    </row>
    <row r="8620" spans="2:7">
      <c r="B8620" s="98"/>
      <c r="C8620" s="98"/>
      <c r="E8620" s="2"/>
      <c r="F8620" s="2"/>
      <c r="G8620" s="2"/>
    </row>
    <row r="8621" spans="2:7">
      <c r="B8621" s="98"/>
      <c r="C8621" s="98"/>
      <c r="E8621" s="2"/>
      <c r="F8621" s="2"/>
      <c r="G8621" s="2"/>
    </row>
    <row r="8622" spans="2:7">
      <c r="B8622" s="98"/>
      <c r="C8622" s="98"/>
      <c r="E8622" s="2"/>
      <c r="F8622" s="2"/>
      <c r="G8622" s="2"/>
    </row>
    <row r="8623" spans="2:7">
      <c r="B8623" s="98"/>
      <c r="C8623" s="98"/>
      <c r="E8623" s="2"/>
      <c r="F8623" s="2"/>
      <c r="G8623" s="2"/>
    </row>
    <row r="8624" spans="2:7">
      <c r="B8624" s="98"/>
      <c r="C8624" s="98"/>
      <c r="E8624" s="2"/>
      <c r="F8624" s="2"/>
      <c r="G8624" s="2"/>
    </row>
    <row r="8625" spans="2:7">
      <c r="B8625" s="98"/>
      <c r="C8625" s="98"/>
      <c r="E8625" s="2"/>
      <c r="F8625" s="2"/>
      <c r="G8625" s="2"/>
    </row>
    <row r="8626" spans="2:7">
      <c r="B8626" s="98"/>
      <c r="C8626" s="98"/>
      <c r="E8626" s="2"/>
      <c r="F8626" s="2"/>
      <c r="G8626" s="2"/>
    </row>
    <row r="8627" spans="2:7">
      <c r="B8627" s="98"/>
      <c r="C8627" s="98"/>
      <c r="E8627" s="2"/>
      <c r="F8627" s="2"/>
      <c r="G8627" s="2"/>
    </row>
    <row r="8628" spans="2:7">
      <c r="B8628" s="98"/>
      <c r="C8628" s="98"/>
      <c r="E8628" s="2"/>
      <c r="F8628" s="2"/>
      <c r="G8628" s="2"/>
    </row>
    <row r="8629" spans="2:7">
      <c r="B8629" s="98"/>
      <c r="C8629" s="98"/>
      <c r="E8629" s="2"/>
      <c r="F8629" s="2"/>
      <c r="G8629" s="2"/>
    </row>
    <row r="8630" spans="2:7">
      <c r="B8630" s="98"/>
      <c r="C8630" s="98"/>
      <c r="E8630" s="2"/>
      <c r="F8630" s="2"/>
      <c r="G8630" s="2"/>
    </row>
    <row r="8631" spans="2:7">
      <c r="B8631" s="98"/>
      <c r="C8631" s="98"/>
      <c r="E8631" s="2"/>
      <c r="F8631" s="2"/>
      <c r="G8631" s="2"/>
    </row>
    <row r="8632" spans="2:7">
      <c r="B8632" s="98"/>
      <c r="C8632" s="98"/>
      <c r="E8632" s="2"/>
      <c r="F8632" s="2"/>
      <c r="G8632" s="2"/>
    </row>
    <row r="8633" spans="2:7">
      <c r="B8633" s="98"/>
      <c r="C8633" s="98"/>
      <c r="E8633" s="2"/>
      <c r="F8633" s="2"/>
      <c r="G8633" s="2"/>
    </row>
    <row r="8634" spans="2:7">
      <c r="B8634" s="98"/>
      <c r="C8634" s="98"/>
      <c r="E8634" s="2"/>
      <c r="F8634" s="2"/>
      <c r="G8634" s="2"/>
    </row>
    <row r="8635" spans="2:7">
      <c r="B8635" s="98"/>
      <c r="C8635" s="98"/>
      <c r="E8635" s="2"/>
      <c r="F8635" s="2"/>
      <c r="G8635" s="2"/>
    </row>
    <row r="8636" spans="2:7">
      <c r="B8636" s="98"/>
      <c r="C8636" s="98"/>
      <c r="E8636" s="2"/>
      <c r="F8636" s="2"/>
      <c r="G8636" s="2"/>
    </row>
    <row r="8637" spans="2:7">
      <c r="B8637" s="98"/>
      <c r="C8637" s="98"/>
      <c r="E8637" s="2"/>
      <c r="F8637" s="2"/>
      <c r="G8637" s="2"/>
    </row>
    <row r="8638" spans="2:7">
      <c r="B8638" s="98"/>
      <c r="C8638" s="98"/>
      <c r="E8638" s="2"/>
      <c r="F8638" s="2"/>
      <c r="G8638" s="2"/>
    </row>
    <row r="8639" spans="2:7">
      <c r="B8639" s="98"/>
      <c r="C8639" s="98"/>
      <c r="E8639" s="2"/>
      <c r="F8639" s="2"/>
      <c r="G8639" s="2"/>
    </row>
    <row r="8640" spans="2:7">
      <c r="B8640" s="98"/>
      <c r="C8640" s="98"/>
      <c r="E8640" s="2"/>
      <c r="F8640" s="2"/>
      <c r="G8640" s="2"/>
    </row>
    <row r="8641" spans="2:7">
      <c r="B8641" s="98"/>
      <c r="C8641" s="98"/>
      <c r="E8641" s="2"/>
      <c r="F8641" s="2"/>
      <c r="G8641" s="2"/>
    </row>
    <row r="8642" spans="2:7">
      <c r="B8642" s="98"/>
      <c r="C8642" s="98"/>
      <c r="E8642" s="2"/>
      <c r="F8642" s="2"/>
      <c r="G8642" s="2"/>
    </row>
    <row r="8643" spans="2:7">
      <c r="B8643" s="98"/>
      <c r="C8643" s="98"/>
      <c r="E8643" s="2"/>
      <c r="F8643" s="2"/>
      <c r="G8643" s="2"/>
    </row>
    <row r="8644" spans="2:7">
      <c r="B8644" s="98"/>
      <c r="C8644" s="98"/>
      <c r="E8644" s="2"/>
      <c r="F8644" s="2"/>
      <c r="G8644" s="2"/>
    </row>
    <row r="8645" spans="2:7">
      <c r="B8645" s="98"/>
      <c r="C8645" s="98"/>
      <c r="E8645" s="2"/>
      <c r="F8645" s="2"/>
      <c r="G8645" s="2"/>
    </row>
    <row r="8646" spans="2:7">
      <c r="B8646" s="98"/>
      <c r="C8646" s="98"/>
      <c r="E8646" s="2"/>
      <c r="F8646" s="2"/>
      <c r="G8646" s="2"/>
    </row>
    <row r="8647" spans="2:7">
      <c r="B8647" s="98"/>
      <c r="C8647" s="98"/>
      <c r="E8647" s="2"/>
      <c r="F8647" s="2"/>
      <c r="G8647" s="2"/>
    </row>
    <row r="8648" spans="2:7">
      <c r="B8648" s="98"/>
      <c r="C8648" s="98"/>
      <c r="E8648" s="2"/>
      <c r="F8648" s="2"/>
      <c r="G8648" s="2"/>
    </row>
    <row r="8649" spans="2:7">
      <c r="B8649" s="98"/>
      <c r="C8649" s="98"/>
      <c r="E8649" s="2"/>
      <c r="F8649" s="2"/>
      <c r="G8649" s="2"/>
    </row>
    <row r="8650" spans="2:7">
      <c r="B8650" s="98"/>
      <c r="C8650" s="98"/>
      <c r="E8650" s="2"/>
      <c r="F8650" s="2"/>
      <c r="G8650" s="2"/>
    </row>
    <row r="8651" spans="2:7">
      <c r="B8651" s="98"/>
      <c r="C8651" s="98"/>
      <c r="E8651" s="2"/>
      <c r="F8651" s="2"/>
      <c r="G8651" s="2"/>
    </row>
    <row r="8652" spans="2:7">
      <c r="B8652" s="98"/>
      <c r="C8652" s="98"/>
      <c r="E8652" s="2"/>
      <c r="F8652" s="2"/>
      <c r="G8652" s="2"/>
    </row>
    <row r="8653" spans="2:7">
      <c r="B8653" s="98"/>
      <c r="C8653" s="98"/>
      <c r="E8653" s="2"/>
      <c r="F8653" s="2"/>
      <c r="G8653" s="2"/>
    </row>
    <row r="8654" spans="2:7">
      <c r="B8654" s="98"/>
      <c r="C8654" s="98"/>
      <c r="E8654" s="2"/>
      <c r="F8654" s="2"/>
      <c r="G8654" s="2"/>
    </row>
    <row r="8655" spans="2:7">
      <c r="B8655" s="98"/>
      <c r="C8655" s="98"/>
      <c r="E8655" s="2"/>
      <c r="F8655" s="2"/>
      <c r="G8655" s="2"/>
    </row>
    <row r="8656" spans="2:7">
      <c r="B8656" s="98"/>
      <c r="C8656" s="98"/>
      <c r="E8656" s="2"/>
      <c r="F8656" s="2"/>
      <c r="G8656" s="2"/>
    </row>
    <row r="8657" spans="2:7">
      <c r="B8657" s="98"/>
      <c r="C8657" s="98"/>
      <c r="E8657" s="2"/>
      <c r="F8657" s="2"/>
      <c r="G8657" s="2"/>
    </row>
    <row r="8658" spans="2:7">
      <c r="B8658" s="98"/>
      <c r="C8658" s="98"/>
      <c r="E8658" s="2"/>
      <c r="F8658" s="2"/>
      <c r="G8658" s="2"/>
    </row>
    <row r="8659" spans="2:7">
      <c r="B8659" s="98"/>
      <c r="C8659" s="98"/>
      <c r="E8659" s="2"/>
      <c r="F8659" s="2"/>
      <c r="G8659" s="2"/>
    </row>
    <row r="8660" spans="2:7">
      <c r="B8660" s="98"/>
      <c r="C8660" s="98"/>
      <c r="E8660" s="2"/>
      <c r="F8660" s="2"/>
      <c r="G8660" s="2"/>
    </row>
    <row r="8661" spans="2:7">
      <c r="B8661" s="98"/>
      <c r="C8661" s="98"/>
      <c r="E8661" s="2"/>
      <c r="F8661" s="2"/>
      <c r="G8661" s="2"/>
    </row>
    <row r="8662" spans="2:7">
      <c r="B8662" s="98"/>
      <c r="C8662" s="98"/>
      <c r="E8662" s="2"/>
      <c r="F8662" s="2"/>
      <c r="G8662" s="2"/>
    </row>
    <row r="8663" spans="2:7">
      <c r="B8663" s="98"/>
      <c r="C8663" s="98"/>
      <c r="E8663" s="2"/>
      <c r="F8663" s="2"/>
      <c r="G8663" s="2"/>
    </row>
    <row r="8664" spans="2:7">
      <c r="B8664" s="98"/>
      <c r="C8664" s="98"/>
      <c r="E8664" s="2"/>
      <c r="F8664" s="2"/>
      <c r="G8664" s="2"/>
    </row>
    <row r="8665" spans="2:7">
      <c r="B8665" s="98"/>
      <c r="C8665" s="98"/>
      <c r="E8665" s="2"/>
      <c r="F8665" s="2"/>
      <c r="G8665" s="2"/>
    </row>
    <row r="8666" spans="2:7">
      <c r="B8666" s="98"/>
      <c r="C8666" s="98"/>
      <c r="E8666" s="2"/>
      <c r="F8666" s="2"/>
      <c r="G8666" s="2"/>
    </row>
    <row r="8667" spans="2:7">
      <c r="B8667" s="98"/>
      <c r="C8667" s="98"/>
      <c r="E8667" s="2"/>
      <c r="F8667" s="2"/>
      <c r="G8667" s="2"/>
    </row>
    <row r="8668" spans="2:7">
      <c r="B8668" s="98"/>
      <c r="C8668" s="98"/>
      <c r="E8668" s="2"/>
      <c r="F8668" s="2"/>
      <c r="G8668" s="2"/>
    </row>
    <row r="8669" spans="2:7">
      <c r="B8669" s="98"/>
      <c r="C8669" s="98"/>
      <c r="E8669" s="2"/>
      <c r="F8669" s="2"/>
      <c r="G8669" s="2"/>
    </row>
    <row r="8670" spans="2:7">
      <c r="B8670" s="98"/>
      <c r="C8670" s="98"/>
      <c r="E8670" s="2"/>
      <c r="F8670" s="2"/>
      <c r="G8670" s="2"/>
    </row>
    <row r="8671" spans="2:7">
      <c r="B8671" s="98"/>
      <c r="C8671" s="98"/>
      <c r="E8671" s="2"/>
      <c r="F8671" s="2"/>
      <c r="G8671" s="2"/>
    </row>
    <row r="8672" spans="2:7">
      <c r="B8672" s="98"/>
      <c r="C8672" s="98"/>
      <c r="E8672" s="2"/>
      <c r="F8672" s="2"/>
      <c r="G8672" s="2"/>
    </row>
    <row r="8673" spans="2:7">
      <c r="B8673" s="98"/>
      <c r="C8673" s="98"/>
      <c r="E8673" s="2"/>
      <c r="F8673" s="2"/>
      <c r="G8673" s="2"/>
    </row>
    <row r="8674" spans="2:7">
      <c r="B8674" s="98"/>
      <c r="C8674" s="98"/>
      <c r="E8674" s="2"/>
      <c r="F8674" s="2"/>
      <c r="G8674" s="2"/>
    </row>
    <row r="8675" spans="2:7">
      <c r="B8675" s="98"/>
      <c r="C8675" s="98"/>
      <c r="E8675" s="2"/>
      <c r="F8675" s="2"/>
      <c r="G8675" s="2"/>
    </row>
    <row r="8676" spans="2:7">
      <c r="B8676" s="98"/>
      <c r="C8676" s="98"/>
      <c r="E8676" s="2"/>
      <c r="F8676" s="2"/>
      <c r="G8676" s="2"/>
    </row>
    <row r="8677" spans="2:7">
      <c r="B8677" s="98"/>
      <c r="C8677" s="98"/>
      <c r="E8677" s="2"/>
      <c r="F8677" s="2"/>
      <c r="G8677" s="2"/>
    </row>
    <row r="8678" spans="2:7">
      <c r="B8678" s="98"/>
      <c r="C8678" s="98"/>
      <c r="E8678" s="2"/>
      <c r="F8678" s="2"/>
      <c r="G8678" s="2"/>
    </row>
    <row r="8679" spans="2:7">
      <c r="B8679" s="98"/>
      <c r="C8679" s="98"/>
      <c r="E8679" s="2"/>
      <c r="F8679" s="2"/>
      <c r="G8679" s="2"/>
    </row>
    <row r="8680" spans="2:7">
      <c r="B8680" s="98"/>
      <c r="C8680" s="98"/>
      <c r="E8680" s="2"/>
      <c r="F8680" s="2"/>
      <c r="G8680" s="2"/>
    </row>
    <row r="8681" spans="2:7">
      <c r="B8681" s="98"/>
      <c r="C8681" s="98"/>
      <c r="E8681" s="2"/>
      <c r="F8681" s="2"/>
      <c r="G8681" s="2"/>
    </row>
    <row r="8682" spans="2:7">
      <c r="B8682" s="98"/>
      <c r="C8682" s="98"/>
      <c r="E8682" s="2"/>
      <c r="F8682" s="2"/>
      <c r="G8682" s="2"/>
    </row>
    <row r="8683" spans="2:7">
      <c r="B8683" s="98"/>
      <c r="C8683" s="98"/>
      <c r="E8683" s="2"/>
      <c r="F8683" s="2"/>
      <c r="G8683" s="2"/>
    </row>
    <row r="8684" spans="2:7">
      <c r="B8684" s="98"/>
      <c r="C8684" s="98"/>
      <c r="E8684" s="2"/>
      <c r="F8684" s="2"/>
      <c r="G8684" s="2"/>
    </row>
    <row r="8685" spans="2:7">
      <c r="B8685" s="98"/>
      <c r="C8685" s="98"/>
      <c r="E8685" s="2"/>
      <c r="F8685" s="2"/>
      <c r="G8685" s="2"/>
    </row>
    <row r="8686" spans="2:7">
      <c r="B8686" s="98"/>
      <c r="C8686" s="98"/>
      <c r="E8686" s="2"/>
      <c r="F8686" s="2"/>
      <c r="G8686" s="2"/>
    </row>
    <row r="8687" spans="2:7">
      <c r="B8687" s="98"/>
      <c r="C8687" s="98"/>
      <c r="E8687" s="2"/>
      <c r="F8687" s="2"/>
      <c r="G8687" s="2"/>
    </row>
    <row r="8688" spans="2:7">
      <c r="B8688" s="98"/>
      <c r="C8688" s="98"/>
      <c r="E8688" s="2"/>
      <c r="F8688" s="2"/>
      <c r="G8688" s="2"/>
    </row>
    <row r="8689" spans="2:7">
      <c r="B8689" s="98"/>
      <c r="C8689" s="98"/>
      <c r="E8689" s="2"/>
      <c r="F8689" s="2"/>
      <c r="G8689" s="2"/>
    </row>
    <row r="8690" spans="2:7">
      <c r="B8690" s="98"/>
      <c r="C8690" s="98"/>
      <c r="E8690" s="2"/>
      <c r="F8690" s="2"/>
      <c r="G8690" s="2"/>
    </row>
    <row r="8691" spans="2:7">
      <c r="B8691" s="98"/>
      <c r="C8691" s="98"/>
      <c r="E8691" s="2"/>
      <c r="F8691" s="2"/>
      <c r="G8691" s="2"/>
    </row>
    <row r="8692" spans="2:7">
      <c r="B8692" s="98"/>
      <c r="C8692" s="98"/>
      <c r="E8692" s="2"/>
      <c r="F8692" s="2"/>
      <c r="G8692" s="2"/>
    </row>
    <row r="8693" spans="2:7">
      <c r="B8693" s="98"/>
      <c r="C8693" s="98"/>
      <c r="E8693" s="2"/>
      <c r="F8693" s="2"/>
      <c r="G8693" s="2"/>
    </row>
    <row r="8694" spans="2:7">
      <c r="B8694" s="98"/>
      <c r="C8694" s="98"/>
      <c r="E8694" s="2"/>
      <c r="F8694" s="2"/>
      <c r="G8694" s="2"/>
    </row>
    <row r="8695" spans="2:7">
      <c r="B8695" s="98"/>
      <c r="C8695" s="98"/>
      <c r="E8695" s="2"/>
      <c r="F8695" s="2"/>
      <c r="G8695" s="2"/>
    </row>
    <row r="8696" spans="2:7">
      <c r="B8696" s="98"/>
      <c r="C8696" s="98"/>
      <c r="E8696" s="2"/>
      <c r="F8696" s="2"/>
      <c r="G8696" s="2"/>
    </row>
    <row r="8697" spans="2:7">
      <c r="B8697" s="98"/>
      <c r="C8697" s="98"/>
      <c r="E8697" s="2"/>
      <c r="F8697" s="2"/>
      <c r="G8697" s="2"/>
    </row>
    <row r="8698" spans="2:7">
      <c r="B8698" s="98"/>
      <c r="C8698" s="98"/>
      <c r="E8698" s="2"/>
      <c r="F8698" s="2"/>
      <c r="G8698" s="2"/>
    </row>
    <row r="8699" spans="2:7">
      <c r="B8699" s="98"/>
      <c r="C8699" s="98"/>
      <c r="E8699" s="2"/>
      <c r="F8699" s="2"/>
      <c r="G8699" s="2"/>
    </row>
    <row r="8700" spans="2:7">
      <c r="B8700" s="98"/>
      <c r="C8700" s="98"/>
      <c r="E8700" s="2"/>
      <c r="F8700" s="2"/>
      <c r="G8700" s="2"/>
    </row>
    <row r="8701" spans="2:7">
      <c r="B8701" s="98"/>
      <c r="C8701" s="98"/>
      <c r="E8701" s="2"/>
      <c r="F8701" s="2"/>
      <c r="G8701" s="2"/>
    </row>
    <row r="8702" spans="2:7">
      <c r="B8702" s="98"/>
      <c r="C8702" s="98"/>
      <c r="E8702" s="2"/>
      <c r="F8702" s="2"/>
      <c r="G8702" s="2"/>
    </row>
    <row r="8703" spans="2:7">
      <c r="B8703" s="98"/>
      <c r="C8703" s="98"/>
      <c r="E8703" s="2"/>
      <c r="F8703" s="2"/>
      <c r="G8703" s="2"/>
    </row>
    <row r="8704" spans="2:7">
      <c r="B8704" s="98"/>
      <c r="C8704" s="98"/>
      <c r="E8704" s="2"/>
      <c r="F8704" s="2"/>
      <c r="G8704" s="2"/>
    </row>
    <row r="8705" spans="2:7">
      <c r="B8705" s="98"/>
      <c r="C8705" s="98"/>
      <c r="E8705" s="2"/>
      <c r="F8705" s="2"/>
      <c r="G8705" s="2"/>
    </row>
    <row r="8706" spans="2:7">
      <c r="B8706" s="98"/>
      <c r="C8706" s="98"/>
      <c r="E8706" s="2"/>
      <c r="F8706" s="2"/>
      <c r="G8706" s="2"/>
    </row>
    <row r="8707" spans="2:7">
      <c r="B8707" s="98"/>
      <c r="C8707" s="98"/>
      <c r="E8707" s="2"/>
      <c r="F8707" s="2"/>
      <c r="G8707" s="2"/>
    </row>
    <row r="8708" spans="2:7">
      <c r="B8708" s="98"/>
      <c r="C8708" s="98"/>
      <c r="E8708" s="2"/>
      <c r="F8708" s="2"/>
      <c r="G8708" s="2"/>
    </row>
    <row r="8709" spans="2:7">
      <c r="B8709" s="98"/>
      <c r="C8709" s="98"/>
      <c r="E8709" s="2"/>
      <c r="F8709" s="2"/>
      <c r="G8709" s="2"/>
    </row>
    <row r="8710" spans="2:7">
      <c r="B8710" s="98"/>
      <c r="C8710" s="98"/>
      <c r="E8710" s="2"/>
      <c r="F8710" s="2"/>
      <c r="G8710" s="2"/>
    </row>
    <row r="8711" spans="2:7">
      <c r="B8711" s="98"/>
      <c r="C8711" s="98"/>
      <c r="E8711" s="2"/>
      <c r="F8711" s="2"/>
      <c r="G8711" s="2"/>
    </row>
    <row r="8712" spans="2:7">
      <c r="B8712" s="98"/>
      <c r="C8712" s="98"/>
      <c r="E8712" s="2"/>
      <c r="F8712" s="2"/>
      <c r="G8712" s="2"/>
    </row>
    <row r="8713" spans="2:7">
      <c r="B8713" s="98"/>
      <c r="C8713" s="98"/>
      <c r="E8713" s="2"/>
      <c r="F8713" s="2"/>
      <c r="G8713" s="2"/>
    </row>
    <row r="8714" spans="2:7">
      <c r="B8714" s="98"/>
      <c r="C8714" s="98"/>
      <c r="E8714" s="2"/>
      <c r="F8714" s="2"/>
      <c r="G8714" s="2"/>
    </row>
    <row r="8715" spans="2:7">
      <c r="B8715" s="98"/>
      <c r="C8715" s="98"/>
      <c r="E8715" s="2"/>
      <c r="F8715" s="2"/>
      <c r="G8715" s="2"/>
    </row>
    <row r="8716" spans="2:7">
      <c r="B8716" s="98"/>
      <c r="C8716" s="98"/>
      <c r="E8716" s="2"/>
      <c r="F8716" s="2"/>
      <c r="G8716" s="2"/>
    </row>
    <row r="8717" spans="2:7">
      <c r="B8717" s="98"/>
      <c r="C8717" s="98"/>
      <c r="E8717" s="2"/>
      <c r="F8717" s="2"/>
      <c r="G8717" s="2"/>
    </row>
    <row r="8718" spans="2:7">
      <c r="B8718" s="98"/>
      <c r="C8718" s="98"/>
      <c r="E8718" s="2"/>
      <c r="F8718" s="2"/>
      <c r="G8718" s="2"/>
    </row>
    <row r="8719" spans="2:7">
      <c r="B8719" s="98"/>
      <c r="C8719" s="98"/>
      <c r="E8719" s="2"/>
      <c r="F8719" s="2"/>
      <c r="G8719" s="2"/>
    </row>
    <row r="8720" spans="2:7">
      <c r="B8720" s="98"/>
      <c r="C8720" s="98"/>
      <c r="E8720" s="2"/>
      <c r="F8720" s="2"/>
      <c r="G8720" s="2"/>
    </row>
    <row r="8721" spans="2:7">
      <c r="B8721" s="98"/>
      <c r="C8721" s="98"/>
      <c r="E8721" s="2"/>
      <c r="F8721" s="2"/>
      <c r="G8721" s="2"/>
    </row>
    <row r="8722" spans="2:7">
      <c r="B8722" s="98"/>
      <c r="C8722" s="98"/>
      <c r="E8722" s="2"/>
      <c r="F8722" s="2"/>
      <c r="G8722" s="2"/>
    </row>
    <row r="8723" spans="2:7">
      <c r="B8723" s="98"/>
      <c r="C8723" s="98"/>
      <c r="E8723" s="2"/>
      <c r="F8723" s="2"/>
      <c r="G8723" s="2"/>
    </row>
    <row r="8724" spans="2:7">
      <c r="B8724" s="98"/>
      <c r="C8724" s="98"/>
      <c r="E8724" s="2"/>
      <c r="F8724" s="2"/>
      <c r="G8724" s="2"/>
    </row>
    <row r="8725" spans="2:7">
      <c r="B8725" s="98"/>
      <c r="C8725" s="98"/>
      <c r="E8725" s="2"/>
      <c r="F8725" s="2"/>
      <c r="G8725" s="2"/>
    </row>
    <row r="8726" spans="2:7">
      <c r="B8726" s="98"/>
      <c r="C8726" s="98"/>
      <c r="E8726" s="2"/>
      <c r="F8726" s="2"/>
      <c r="G8726" s="2"/>
    </row>
    <row r="8727" spans="2:7">
      <c r="B8727" s="98"/>
      <c r="C8727" s="98"/>
      <c r="E8727" s="2"/>
      <c r="F8727" s="2"/>
      <c r="G8727" s="2"/>
    </row>
    <row r="8728" spans="2:7">
      <c r="B8728" s="98"/>
      <c r="C8728" s="98"/>
      <c r="E8728" s="2"/>
      <c r="F8728" s="2"/>
      <c r="G8728" s="2"/>
    </row>
    <row r="8729" spans="2:7">
      <c r="B8729" s="98"/>
      <c r="C8729" s="98"/>
      <c r="E8729" s="2"/>
      <c r="F8729" s="2"/>
      <c r="G8729" s="2"/>
    </row>
    <row r="8730" spans="2:7">
      <c r="B8730" s="98"/>
      <c r="C8730" s="98"/>
      <c r="E8730" s="2"/>
      <c r="F8730" s="2"/>
      <c r="G8730" s="2"/>
    </row>
    <row r="8731" spans="2:7">
      <c r="B8731" s="98"/>
      <c r="C8731" s="98"/>
      <c r="E8731" s="2"/>
      <c r="F8731" s="2"/>
      <c r="G8731" s="2"/>
    </row>
    <row r="8732" spans="2:7">
      <c r="B8732" s="98"/>
      <c r="C8732" s="98"/>
      <c r="E8732" s="2"/>
      <c r="F8732" s="2"/>
      <c r="G8732" s="2"/>
    </row>
    <row r="8733" spans="2:7">
      <c r="B8733" s="98"/>
      <c r="C8733" s="98"/>
      <c r="E8733" s="2"/>
      <c r="F8733" s="2"/>
      <c r="G8733" s="2"/>
    </row>
    <row r="8734" spans="2:7">
      <c r="B8734" s="98"/>
      <c r="C8734" s="98"/>
      <c r="E8734" s="2"/>
      <c r="F8734" s="2"/>
      <c r="G8734" s="2"/>
    </row>
    <row r="8735" spans="2:7">
      <c r="B8735" s="98"/>
      <c r="C8735" s="98"/>
      <c r="E8735" s="2"/>
      <c r="F8735" s="2"/>
      <c r="G8735" s="2"/>
    </row>
    <row r="8736" spans="2:7">
      <c r="B8736" s="98"/>
      <c r="C8736" s="98"/>
      <c r="E8736" s="2"/>
      <c r="F8736" s="2"/>
      <c r="G8736" s="2"/>
    </row>
    <row r="8737" spans="2:7">
      <c r="B8737" s="98"/>
      <c r="C8737" s="98"/>
      <c r="E8737" s="2"/>
      <c r="F8737" s="2"/>
      <c r="G8737" s="2"/>
    </row>
    <row r="8738" spans="2:7">
      <c r="B8738" s="98"/>
      <c r="C8738" s="98"/>
      <c r="E8738" s="2"/>
      <c r="F8738" s="2"/>
      <c r="G8738" s="2"/>
    </row>
    <row r="8739" spans="2:7">
      <c r="B8739" s="98"/>
      <c r="C8739" s="98"/>
      <c r="E8739" s="2"/>
      <c r="F8739" s="2"/>
      <c r="G8739" s="2"/>
    </row>
    <row r="8740" spans="2:7">
      <c r="B8740" s="98"/>
      <c r="C8740" s="98"/>
      <c r="E8740" s="2"/>
      <c r="F8740" s="2"/>
      <c r="G8740" s="2"/>
    </row>
    <row r="8741" spans="2:7">
      <c r="B8741" s="98"/>
      <c r="C8741" s="98"/>
      <c r="E8741" s="2"/>
      <c r="F8741" s="2"/>
      <c r="G8741" s="2"/>
    </row>
    <row r="8742" spans="2:7">
      <c r="B8742" s="98"/>
      <c r="C8742" s="98"/>
      <c r="E8742" s="2"/>
      <c r="F8742" s="2"/>
      <c r="G8742" s="2"/>
    </row>
    <row r="8743" spans="2:7">
      <c r="B8743" s="98"/>
      <c r="C8743" s="98"/>
      <c r="E8743" s="2"/>
      <c r="F8743" s="2"/>
      <c r="G8743" s="2"/>
    </row>
    <row r="8744" spans="2:7">
      <c r="B8744" s="98"/>
      <c r="C8744" s="98"/>
      <c r="E8744" s="2"/>
      <c r="F8744" s="2"/>
      <c r="G8744" s="2"/>
    </row>
    <row r="8745" spans="2:7">
      <c r="B8745" s="98"/>
      <c r="C8745" s="98"/>
      <c r="E8745" s="2"/>
      <c r="F8745" s="2"/>
      <c r="G8745" s="2"/>
    </row>
    <row r="8746" spans="2:7">
      <c r="B8746" s="98"/>
      <c r="C8746" s="98"/>
      <c r="E8746" s="2"/>
      <c r="F8746" s="2"/>
      <c r="G8746" s="2"/>
    </row>
    <row r="8747" spans="2:7">
      <c r="B8747" s="98"/>
      <c r="C8747" s="98"/>
      <c r="E8747" s="2"/>
      <c r="F8747" s="2"/>
      <c r="G8747" s="2"/>
    </row>
    <row r="8748" spans="2:7">
      <c r="B8748" s="98"/>
      <c r="C8748" s="98"/>
      <c r="E8748" s="2"/>
      <c r="F8748" s="2"/>
      <c r="G8748" s="2"/>
    </row>
    <row r="8749" spans="2:7">
      <c r="B8749" s="98"/>
      <c r="C8749" s="98"/>
      <c r="E8749" s="2"/>
      <c r="F8749" s="2"/>
      <c r="G8749" s="2"/>
    </row>
    <row r="8750" spans="2:7">
      <c r="B8750" s="98"/>
      <c r="C8750" s="98"/>
      <c r="E8750" s="2"/>
      <c r="F8750" s="2"/>
      <c r="G8750" s="2"/>
    </row>
    <row r="8751" spans="2:7">
      <c r="B8751" s="98"/>
      <c r="C8751" s="98"/>
      <c r="E8751" s="2"/>
      <c r="F8751" s="2"/>
      <c r="G8751" s="2"/>
    </row>
    <row r="8752" spans="2:7">
      <c r="B8752" s="98"/>
      <c r="C8752" s="98"/>
      <c r="E8752" s="2"/>
      <c r="F8752" s="2"/>
      <c r="G8752" s="2"/>
    </row>
    <row r="8753" spans="2:7">
      <c r="B8753" s="98"/>
      <c r="C8753" s="98"/>
      <c r="E8753" s="2"/>
      <c r="F8753" s="2"/>
      <c r="G8753" s="2"/>
    </row>
    <row r="8754" spans="2:7">
      <c r="B8754" s="98"/>
      <c r="C8754" s="98"/>
      <c r="E8754" s="2"/>
      <c r="F8754" s="2"/>
      <c r="G8754" s="2"/>
    </row>
    <row r="8755" spans="2:7">
      <c r="B8755" s="98"/>
      <c r="C8755" s="98"/>
      <c r="E8755" s="2"/>
      <c r="F8755" s="2"/>
      <c r="G8755" s="2"/>
    </row>
    <row r="8756" spans="2:7">
      <c r="B8756" s="98"/>
      <c r="C8756" s="98"/>
      <c r="E8756" s="2"/>
      <c r="F8756" s="2"/>
      <c r="G8756" s="2"/>
    </row>
    <row r="8757" spans="2:7">
      <c r="B8757" s="98"/>
      <c r="C8757" s="98"/>
      <c r="E8757" s="2"/>
      <c r="F8757" s="2"/>
      <c r="G8757" s="2"/>
    </row>
    <row r="8758" spans="2:7">
      <c r="B8758" s="98"/>
      <c r="C8758" s="98"/>
      <c r="E8758" s="2"/>
      <c r="F8758" s="2"/>
      <c r="G8758" s="2"/>
    </row>
    <row r="8759" spans="2:7">
      <c r="B8759" s="98"/>
      <c r="C8759" s="98"/>
      <c r="E8759" s="2"/>
      <c r="F8759" s="2"/>
      <c r="G8759" s="2"/>
    </row>
    <row r="8760" spans="2:7">
      <c r="B8760" s="98"/>
      <c r="C8760" s="98"/>
      <c r="E8760" s="2"/>
      <c r="F8760" s="2"/>
      <c r="G8760" s="2"/>
    </row>
    <row r="8761" spans="2:7">
      <c r="B8761" s="98"/>
      <c r="C8761" s="98"/>
      <c r="E8761" s="2"/>
      <c r="F8761" s="2"/>
      <c r="G8761" s="2"/>
    </row>
    <row r="8762" spans="2:7">
      <c r="B8762" s="98"/>
      <c r="C8762" s="98"/>
      <c r="E8762" s="2"/>
      <c r="F8762" s="2"/>
      <c r="G8762" s="2"/>
    </row>
    <row r="8763" spans="2:7">
      <c r="B8763" s="98"/>
      <c r="C8763" s="98"/>
      <c r="E8763" s="2"/>
      <c r="F8763" s="2"/>
      <c r="G8763" s="2"/>
    </row>
    <row r="8764" spans="2:7">
      <c r="B8764" s="98"/>
      <c r="C8764" s="98"/>
      <c r="E8764" s="2"/>
      <c r="F8764" s="2"/>
      <c r="G8764" s="2"/>
    </row>
    <row r="8765" spans="2:7">
      <c r="B8765" s="98"/>
      <c r="C8765" s="98"/>
      <c r="E8765" s="2"/>
      <c r="F8765" s="2"/>
      <c r="G8765" s="2"/>
    </row>
    <row r="8766" spans="2:7">
      <c r="B8766" s="98"/>
      <c r="C8766" s="98"/>
      <c r="E8766" s="2"/>
      <c r="F8766" s="2"/>
      <c r="G8766" s="2"/>
    </row>
    <row r="8767" spans="2:7">
      <c r="B8767" s="98"/>
      <c r="C8767" s="98"/>
      <c r="E8767" s="2"/>
      <c r="F8767" s="2"/>
      <c r="G8767" s="2"/>
    </row>
    <row r="8768" spans="2:7">
      <c r="B8768" s="98"/>
      <c r="C8768" s="98"/>
      <c r="E8768" s="2"/>
      <c r="F8768" s="2"/>
      <c r="G8768" s="2"/>
    </row>
    <row r="8769" spans="2:7">
      <c r="B8769" s="98"/>
      <c r="C8769" s="98"/>
      <c r="E8769" s="2"/>
      <c r="F8769" s="2"/>
      <c r="G8769" s="2"/>
    </row>
    <row r="8770" spans="2:7">
      <c r="B8770" s="98"/>
      <c r="C8770" s="98"/>
      <c r="E8770" s="2"/>
      <c r="F8770" s="2"/>
      <c r="G8770" s="2"/>
    </row>
    <row r="8771" spans="2:7">
      <c r="B8771" s="98"/>
      <c r="C8771" s="98"/>
      <c r="E8771" s="2"/>
      <c r="F8771" s="2"/>
      <c r="G8771" s="2"/>
    </row>
    <row r="8772" spans="2:7">
      <c r="B8772" s="98"/>
      <c r="C8772" s="98"/>
      <c r="E8772" s="2"/>
      <c r="F8772" s="2"/>
      <c r="G8772" s="2"/>
    </row>
    <row r="8773" spans="2:7">
      <c r="B8773" s="98"/>
      <c r="C8773" s="98"/>
      <c r="E8773" s="2"/>
      <c r="F8773" s="2"/>
      <c r="G8773" s="2"/>
    </row>
    <row r="8774" spans="2:7">
      <c r="B8774" s="98"/>
      <c r="C8774" s="98"/>
      <c r="E8774" s="2"/>
      <c r="F8774" s="2"/>
      <c r="G8774" s="2"/>
    </row>
    <row r="8775" spans="2:7">
      <c r="B8775" s="98"/>
      <c r="C8775" s="98"/>
      <c r="E8775" s="2"/>
      <c r="F8775" s="2"/>
      <c r="G8775" s="2"/>
    </row>
    <row r="8776" spans="2:7">
      <c r="B8776" s="98"/>
      <c r="C8776" s="98"/>
      <c r="E8776" s="2"/>
      <c r="F8776" s="2"/>
      <c r="G8776" s="2"/>
    </row>
    <row r="8777" spans="2:7">
      <c r="B8777" s="98"/>
      <c r="C8777" s="98"/>
      <c r="E8777" s="2"/>
      <c r="F8777" s="2"/>
      <c r="G8777" s="2"/>
    </row>
    <row r="8778" spans="2:7">
      <c r="B8778" s="98"/>
      <c r="C8778" s="98"/>
      <c r="E8778" s="2"/>
      <c r="F8778" s="2"/>
      <c r="G8778" s="2"/>
    </row>
    <row r="8779" spans="2:7">
      <c r="B8779" s="98"/>
      <c r="C8779" s="98"/>
      <c r="E8779" s="2"/>
      <c r="F8779" s="2"/>
      <c r="G8779" s="2"/>
    </row>
    <row r="8780" spans="2:7">
      <c r="B8780" s="98"/>
      <c r="C8780" s="98"/>
      <c r="E8780" s="2"/>
      <c r="F8780" s="2"/>
      <c r="G8780" s="2"/>
    </row>
    <row r="8781" spans="2:7">
      <c r="B8781" s="98"/>
      <c r="C8781" s="98"/>
      <c r="E8781" s="2"/>
      <c r="F8781" s="2"/>
      <c r="G8781" s="2"/>
    </row>
    <row r="8782" spans="2:7">
      <c r="B8782" s="98"/>
      <c r="C8782" s="98"/>
      <c r="E8782" s="2"/>
      <c r="F8782" s="2"/>
      <c r="G8782" s="2"/>
    </row>
    <row r="8783" spans="2:7">
      <c r="B8783" s="98"/>
      <c r="C8783" s="98"/>
      <c r="E8783" s="2"/>
      <c r="F8783" s="2"/>
      <c r="G8783" s="2"/>
    </row>
    <row r="8784" spans="2:7">
      <c r="B8784" s="98"/>
      <c r="C8784" s="98"/>
      <c r="E8784" s="2"/>
      <c r="F8784" s="2"/>
      <c r="G8784" s="2"/>
    </row>
    <row r="8785" spans="2:7">
      <c r="B8785" s="98"/>
      <c r="C8785" s="98"/>
      <c r="E8785" s="2"/>
      <c r="F8785" s="2"/>
      <c r="G8785" s="2"/>
    </row>
    <row r="8786" spans="2:7">
      <c r="B8786" s="98"/>
      <c r="C8786" s="98"/>
      <c r="E8786" s="2"/>
      <c r="F8786" s="2"/>
      <c r="G8786" s="2"/>
    </row>
    <row r="8787" spans="2:7">
      <c r="B8787" s="98"/>
      <c r="C8787" s="98"/>
      <c r="E8787" s="2"/>
      <c r="F8787" s="2"/>
      <c r="G8787" s="2"/>
    </row>
    <row r="8788" spans="2:7">
      <c r="B8788" s="98"/>
      <c r="C8788" s="98"/>
      <c r="E8788" s="2"/>
      <c r="F8788" s="2"/>
      <c r="G8788" s="2"/>
    </row>
    <row r="8789" spans="2:7">
      <c r="B8789" s="98"/>
      <c r="C8789" s="98"/>
      <c r="E8789" s="2"/>
      <c r="F8789" s="2"/>
      <c r="G8789" s="2"/>
    </row>
    <row r="8790" spans="2:7">
      <c r="B8790" s="98"/>
      <c r="C8790" s="98"/>
      <c r="E8790" s="2"/>
      <c r="F8790" s="2"/>
      <c r="G8790" s="2"/>
    </row>
    <row r="8791" spans="2:7">
      <c r="B8791" s="98"/>
      <c r="C8791" s="98"/>
      <c r="E8791" s="2"/>
      <c r="F8791" s="2"/>
      <c r="G8791" s="2"/>
    </row>
    <row r="8792" spans="2:7">
      <c r="B8792" s="98"/>
      <c r="C8792" s="98"/>
      <c r="E8792" s="2"/>
      <c r="F8792" s="2"/>
      <c r="G8792" s="2"/>
    </row>
    <row r="8793" spans="2:7">
      <c r="B8793" s="98"/>
      <c r="C8793" s="98"/>
      <c r="E8793" s="2"/>
      <c r="F8793" s="2"/>
      <c r="G8793" s="2"/>
    </row>
    <row r="8794" spans="2:7">
      <c r="B8794" s="98"/>
      <c r="C8794" s="98"/>
      <c r="E8794" s="2"/>
      <c r="F8794" s="2"/>
      <c r="G8794" s="2"/>
    </row>
    <row r="8795" spans="2:7">
      <c r="B8795" s="98"/>
      <c r="C8795" s="98"/>
      <c r="E8795" s="2"/>
      <c r="F8795" s="2"/>
      <c r="G8795" s="2"/>
    </row>
    <row r="8796" spans="2:7">
      <c r="B8796" s="98"/>
      <c r="C8796" s="98"/>
      <c r="E8796" s="2"/>
      <c r="F8796" s="2"/>
      <c r="G8796" s="2"/>
    </row>
    <row r="8797" spans="2:7">
      <c r="B8797" s="98"/>
      <c r="C8797" s="98"/>
      <c r="E8797" s="2"/>
      <c r="F8797" s="2"/>
      <c r="G8797" s="2"/>
    </row>
    <row r="8798" spans="2:7">
      <c r="B8798" s="98"/>
      <c r="C8798" s="98"/>
      <c r="E8798" s="2"/>
      <c r="F8798" s="2"/>
      <c r="G8798" s="2"/>
    </row>
    <row r="8799" spans="2:7">
      <c r="B8799" s="98"/>
      <c r="C8799" s="98"/>
      <c r="E8799" s="2"/>
      <c r="F8799" s="2"/>
      <c r="G8799" s="2"/>
    </row>
    <row r="8800" spans="2:7">
      <c r="B8800" s="98"/>
      <c r="C8800" s="98"/>
      <c r="E8800" s="2"/>
      <c r="F8800" s="2"/>
      <c r="G8800" s="2"/>
    </row>
    <row r="8801" spans="2:7">
      <c r="B8801" s="98"/>
      <c r="C8801" s="98"/>
      <c r="E8801" s="2"/>
      <c r="F8801" s="2"/>
      <c r="G8801" s="2"/>
    </row>
    <row r="8802" spans="2:7">
      <c r="B8802" s="98"/>
      <c r="C8802" s="98"/>
      <c r="E8802" s="2"/>
      <c r="F8802" s="2"/>
      <c r="G8802" s="2"/>
    </row>
    <row r="8803" spans="2:7">
      <c r="B8803" s="98"/>
      <c r="C8803" s="98"/>
      <c r="E8803" s="2"/>
      <c r="F8803" s="2"/>
      <c r="G8803" s="2"/>
    </row>
    <row r="8804" spans="2:7">
      <c r="B8804" s="98"/>
      <c r="C8804" s="98"/>
      <c r="E8804" s="2"/>
      <c r="F8804" s="2"/>
      <c r="G8804" s="2"/>
    </row>
    <row r="8805" spans="2:7">
      <c r="B8805" s="98"/>
      <c r="C8805" s="98"/>
      <c r="E8805" s="2"/>
      <c r="F8805" s="2"/>
      <c r="G8805" s="2"/>
    </row>
    <row r="8806" spans="2:7">
      <c r="B8806" s="98"/>
      <c r="C8806" s="98"/>
      <c r="E8806" s="2"/>
      <c r="F8806" s="2"/>
      <c r="G8806" s="2"/>
    </row>
    <row r="8807" spans="2:7">
      <c r="B8807" s="98"/>
      <c r="C8807" s="98"/>
      <c r="E8807" s="2"/>
      <c r="F8807" s="2"/>
      <c r="G8807" s="2"/>
    </row>
    <row r="8808" spans="2:7">
      <c r="B8808" s="98"/>
      <c r="C8808" s="98"/>
      <c r="E8808" s="2"/>
      <c r="F8808" s="2"/>
      <c r="G8808" s="2"/>
    </row>
    <row r="8809" spans="2:7">
      <c r="B8809" s="98"/>
      <c r="C8809" s="98"/>
      <c r="E8809" s="2"/>
      <c r="F8809" s="2"/>
      <c r="G8809" s="2"/>
    </row>
    <row r="8810" spans="2:7">
      <c r="B8810" s="98"/>
      <c r="C8810" s="98"/>
      <c r="E8810" s="2"/>
      <c r="F8810" s="2"/>
      <c r="G8810" s="2"/>
    </row>
    <row r="8811" spans="2:7">
      <c r="B8811" s="98"/>
      <c r="C8811" s="98"/>
      <c r="E8811" s="2"/>
      <c r="F8811" s="2"/>
      <c r="G8811" s="2"/>
    </row>
    <row r="8812" spans="2:7">
      <c r="B8812" s="98"/>
      <c r="C8812" s="98"/>
      <c r="E8812" s="2"/>
      <c r="F8812" s="2"/>
      <c r="G8812" s="2"/>
    </row>
    <row r="8813" spans="2:7">
      <c r="B8813" s="98"/>
      <c r="C8813" s="98"/>
      <c r="E8813" s="2"/>
      <c r="F8813" s="2"/>
      <c r="G8813" s="2"/>
    </row>
    <row r="8814" spans="2:7">
      <c r="B8814" s="98"/>
      <c r="C8814" s="98"/>
      <c r="E8814" s="2"/>
      <c r="F8814" s="2"/>
      <c r="G8814" s="2"/>
    </row>
    <row r="8815" spans="2:7">
      <c r="B8815" s="98"/>
      <c r="C8815" s="98"/>
      <c r="E8815" s="2"/>
      <c r="F8815" s="2"/>
      <c r="G8815" s="2"/>
    </row>
    <row r="8816" spans="2:7">
      <c r="B8816" s="98"/>
      <c r="C8816" s="98"/>
      <c r="E8816" s="2"/>
      <c r="F8816" s="2"/>
      <c r="G8816" s="2"/>
    </row>
    <row r="8817" spans="2:7">
      <c r="B8817" s="98"/>
      <c r="C8817" s="98"/>
      <c r="E8817" s="2"/>
      <c r="F8817" s="2"/>
      <c r="G8817" s="2"/>
    </row>
    <row r="8818" spans="2:7">
      <c r="B8818" s="98"/>
      <c r="C8818" s="98"/>
      <c r="E8818" s="2"/>
      <c r="F8818" s="2"/>
      <c r="G8818" s="2"/>
    </row>
    <row r="8819" spans="2:7">
      <c r="B8819" s="98"/>
      <c r="C8819" s="98"/>
      <c r="E8819" s="2"/>
      <c r="F8819" s="2"/>
      <c r="G8819" s="2"/>
    </row>
    <row r="8820" spans="2:7">
      <c r="B8820" s="98"/>
      <c r="C8820" s="98"/>
      <c r="E8820" s="2"/>
      <c r="F8820" s="2"/>
      <c r="G8820" s="2"/>
    </row>
    <row r="8821" spans="2:7">
      <c r="B8821" s="98"/>
      <c r="C8821" s="98"/>
      <c r="E8821" s="2"/>
      <c r="F8821" s="2"/>
      <c r="G8821" s="2"/>
    </row>
    <row r="8822" spans="2:7">
      <c r="B8822" s="98"/>
      <c r="C8822" s="98"/>
      <c r="E8822" s="2"/>
      <c r="F8822" s="2"/>
      <c r="G8822" s="2"/>
    </row>
    <row r="8823" spans="2:7">
      <c r="B8823" s="98"/>
      <c r="C8823" s="98"/>
      <c r="E8823" s="2"/>
      <c r="F8823" s="2"/>
      <c r="G8823" s="2"/>
    </row>
    <row r="8824" spans="2:7">
      <c r="B8824" s="98"/>
      <c r="C8824" s="98"/>
      <c r="E8824" s="2"/>
      <c r="F8824" s="2"/>
      <c r="G8824" s="2"/>
    </row>
    <row r="8825" spans="2:7">
      <c r="B8825" s="98"/>
      <c r="C8825" s="98"/>
      <c r="E8825" s="2"/>
      <c r="F8825" s="2"/>
      <c r="G8825" s="2"/>
    </row>
    <row r="8826" spans="2:7">
      <c r="B8826" s="98"/>
      <c r="C8826" s="98"/>
      <c r="E8826" s="2"/>
      <c r="F8826" s="2"/>
      <c r="G8826" s="2"/>
    </row>
    <row r="8827" spans="2:7">
      <c r="B8827" s="98"/>
      <c r="C8827" s="98"/>
      <c r="E8827" s="2"/>
      <c r="F8827" s="2"/>
      <c r="G8827" s="2"/>
    </row>
    <row r="8828" spans="2:7">
      <c r="B8828" s="98"/>
      <c r="C8828" s="98"/>
      <c r="E8828" s="2"/>
      <c r="F8828" s="2"/>
      <c r="G8828" s="2"/>
    </row>
    <row r="8829" spans="2:7">
      <c r="B8829" s="98"/>
      <c r="C8829" s="98"/>
      <c r="E8829" s="2"/>
      <c r="F8829" s="2"/>
      <c r="G8829" s="2"/>
    </row>
    <row r="8830" spans="2:7">
      <c r="B8830" s="98"/>
      <c r="C8830" s="98"/>
      <c r="E8830" s="2"/>
      <c r="F8830" s="2"/>
      <c r="G8830" s="2"/>
    </row>
    <row r="8831" spans="2:7">
      <c r="B8831" s="98"/>
      <c r="C8831" s="98"/>
      <c r="E8831" s="2"/>
      <c r="F8831" s="2"/>
      <c r="G8831" s="2"/>
    </row>
    <row r="8832" spans="2:7">
      <c r="B8832" s="98"/>
      <c r="C8832" s="98"/>
      <c r="E8832" s="2"/>
      <c r="F8832" s="2"/>
      <c r="G8832" s="2"/>
    </row>
    <row r="8833" spans="2:7">
      <c r="B8833" s="98"/>
      <c r="C8833" s="98"/>
      <c r="E8833" s="2"/>
      <c r="F8833" s="2"/>
      <c r="G8833" s="2"/>
    </row>
    <row r="8834" spans="2:7">
      <c r="B8834" s="98"/>
      <c r="C8834" s="98"/>
      <c r="E8834" s="2"/>
      <c r="F8834" s="2"/>
      <c r="G8834" s="2"/>
    </row>
    <row r="8835" spans="2:7">
      <c r="B8835" s="98"/>
      <c r="C8835" s="98"/>
      <c r="E8835" s="2"/>
      <c r="F8835" s="2"/>
      <c r="G8835" s="2"/>
    </row>
    <row r="8836" spans="2:7">
      <c r="B8836" s="98"/>
      <c r="C8836" s="98"/>
      <c r="E8836" s="2"/>
      <c r="F8836" s="2"/>
      <c r="G8836" s="2"/>
    </row>
    <row r="8837" spans="2:7">
      <c r="B8837" s="98"/>
      <c r="C8837" s="98"/>
      <c r="E8837" s="2"/>
      <c r="F8837" s="2"/>
      <c r="G8837" s="2"/>
    </row>
    <row r="8838" spans="2:7">
      <c r="B8838" s="98"/>
      <c r="C8838" s="98"/>
      <c r="E8838" s="2"/>
      <c r="F8838" s="2"/>
      <c r="G8838" s="2"/>
    </row>
    <row r="8839" spans="2:7">
      <c r="B8839" s="98"/>
      <c r="C8839" s="98"/>
      <c r="E8839" s="2"/>
      <c r="F8839" s="2"/>
      <c r="G8839" s="2"/>
    </row>
    <row r="8840" spans="2:7">
      <c r="B8840" s="98"/>
      <c r="C8840" s="98"/>
      <c r="E8840" s="2"/>
      <c r="F8840" s="2"/>
      <c r="G8840" s="2"/>
    </row>
    <row r="8841" spans="2:7">
      <c r="B8841" s="98"/>
      <c r="C8841" s="98"/>
      <c r="E8841" s="2"/>
      <c r="F8841" s="2"/>
      <c r="G8841" s="2"/>
    </row>
    <row r="8842" spans="2:7">
      <c r="B8842" s="98"/>
      <c r="C8842" s="98"/>
      <c r="E8842" s="2"/>
      <c r="F8842" s="2"/>
      <c r="G8842" s="2"/>
    </row>
    <row r="8843" spans="2:7">
      <c r="B8843" s="98"/>
      <c r="C8843" s="98"/>
      <c r="E8843" s="2"/>
      <c r="F8843" s="2"/>
      <c r="G8843" s="2"/>
    </row>
    <row r="8844" spans="2:7">
      <c r="B8844" s="98"/>
      <c r="C8844" s="98"/>
      <c r="E8844" s="2"/>
      <c r="F8844" s="2"/>
      <c r="G8844" s="2"/>
    </row>
    <row r="8845" spans="2:7">
      <c r="B8845" s="98"/>
      <c r="C8845" s="98"/>
      <c r="E8845" s="2"/>
      <c r="F8845" s="2"/>
      <c r="G8845" s="2"/>
    </row>
    <row r="8846" spans="2:7">
      <c r="B8846" s="98"/>
      <c r="C8846" s="98"/>
      <c r="E8846" s="2"/>
      <c r="F8846" s="2"/>
      <c r="G8846" s="2"/>
    </row>
    <row r="8847" spans="2:7">
      <c r="B8847" s="98"/>
      <c r="C8847" s="98"/>
      <c r="E8847" s="2"/>
      <c r="F8847" s="2"/>
      <c r="G8847" s="2"/>
    </row>
    <row r="8848" spans="2:7">
      <c r="B8848" s="98"/>
      <c r="C8848" s="98"/>
      <c r="E8848" s="2"/>
      <c r="F8848" s="2"/>
      <c r="G8848" s="2"/>
    </row>
    <row r="8849" spans="2:7">
      <c r="B8849" s="98"/>
      <c r="C8849" s="98"/>
      <c r="E8849" s="2"/>
      <c r="F8849" s="2"/>
      <c r="G8849" s="2"/>
    </row>
    <row r="8850" spans="2:7">
      <c r="B8850" s="98"/>
      <c r="C8850" s="98"/>
      <c r="E8850" s="2"/>
      <c r="F8850" s="2"/>
      <c r="G8850" s="2"/>
    </row>
    <row r="8851" spans="2:7">
      <c r="B8851" s="98"/>
      <c r="C8851" s="98"/>
      <c r="E8851" s="2"/>
      <c r="F8851" s="2"/>
      <c r="G8851" s="2"/>
    </row>
    <row r="8852" spans="2:7">
      <c r="B8852" s="98"/>
      <c r="C8852" s="98"/>
      <c r="E8852" s="2"/>
      <c r="F8852" s="2"/>
      <c r="G8852" s="2"/>
    </row>
    <row r="8853" spans="2:7">
      <c r="B8853" s="98"/>
      <c r="C8853" s="98"/>
      <c r="E8853" s="2"/>
      <c r="F8853" s="2"/>
      <c r="G8853" s="2"/>
    </row>
    <row r="8854" spans="2:7">
      <c r="B8854" s="98"/>
      <c r="C8854" s="98"/>
      <c r="E8854" s="2"/>
      <c r="F8854" s="2"/>
      <c r="G8854" s="2"/>
    </row>
    <row r="8855" spans="2:7">
      <c r="B8855" s="98"/>
      <c r="C8855" s="98"/>
      <c r="E8855" s="2"/>
      <c r="F8855" s="2"/>
      <c r="G8855" s="2"/>
    </row>
    <row r="8856" spans="2:7">
      <c r="B8856" s="98"/>
      <c r="C8856" s="98"/>
      <c r="E8856" s="2"/>
      <c r="F8856" s="2"/>
      <c r="G8856" s="2"/>
    </row>
    <row r="8857" spans="2:7">
      <c r="B8857" s="98"/>
      <c r="C8857" s="98"/>
      <c r="E8857" s="2"/>
      <c r="F8857" s="2"/>
      <c r="G8857" s="2"/>
    </row>
    <row r="8858" spans="2:7">
      <c r="B8858" s="98"/>
      <c r="C8858" s="98"/>
      <c r="E8858" s="2"/>
      <c r="F8858" s="2"/>
      <c r="G8858" s="2"/>
    </row>
    <row r="8859" spans="2:7">
      <c r="B8859" s="98"/>
      <c r="C8859" s="98"/>
      <c r="E8859" s="2"/>
      <c r="F8859" s="2"/>
      <c r="G8859" s="2"/>
    </row>
    <row r="8860" spans="2:7">
      <c r="B8860" s="98"/>
      <c r="C8860" s="98"/>
      <c r="E8860" s="2"/>
      <c r="F8860" s="2"/>
      <c r="G8860" s="2"/>
    </row>
    <row r="8861" spans="2:7">
      <c r="B8861" s="98"/>
      <c r="C8861" s="98"/>
      <c r="E8861" s="2"/>
      <c r="F8861" s="2"/>
      <c r="G8861" s="2"/>
    </row>
    <row r="8862" spans="2:7">
      <c r="B8862" s="98"/>
      <c r="C8862" s="98"/>
      <c r="E8862" s="2"/>
      <c r="F8862" s="2"/>
      <c r="G8862" s="2"/>
    </row>
    <row r="8863" spans="2:7">
      <c r="B8863" s="98"/>
      <c r="C8863" s="98"/>
      <c r="E8863" s="2"/>
      <c r="F8863" s="2"/>
      <c r="G8863" s="2"/>
    </row>
    <row r="8864" spans="2:7">
      <c r="B8864" s="98"/>
      <c r="C8864" s="98"/>
      <c r="E8864" s="2"/>
      <c r="F8864" s="2"/>
      <c r="G8864" s="2"/>
    </row>
    <row r="8865" spans="2:7">
      <c r="B8865" s="98"/>
      <c r="C8865" s="98"/>
      <c r="E8865" s="2"/>
      <c r="F8865" s="2"/>
      <c r="G8865" s="2"/>
    </row>
    <row r="8866" spans="2:7">
      <c r="B8866" s="98"/>
      <c r="C8866" s="98"/>
      <c r="E8866" s="2"/>
      <c r="F8866" s="2"/>
      <c r="G8866" s="2"/>
    </row>
    <row r="8867" spans="2:7">
      <c r="B8867" s="98"/>
      <c r="C8867" s="98"/>
      <c r="E8867" s="2"/>
      <c r="F8867" s="2"/>
      <c r="G8867" s="2"/>
    </row>
    <row r="8868" spans="2:7">
      <c r="B8868" s="98"/>
      <c r="C8868" s="98"/>
      <c r="E8868" s="2"/>
      <c r="F8868" s="2"/>
      <c r="G8868" s="2"/>
    </row>
    <row r="8869" spans="2:7">
      <c r="B8869" s="98"/>
      <c r="C8869" s="98"/>
      <c r="E8869" s="2"/>
      <c r="F8869" s="2"/>
      <c r="G8869" s="2"/>
    </row>
    <row r="8870" spans="2:7">
      <c r="B8870" s="98"/>
      <c r="C8870" s="98"/>
      <c r="E8870" s="2"/>
      <c r="F8870" s="2"/>
      <c r="G8870" s="2"/>
    </row>
    <row r="8871" spans="2:7">
      <c r="B8871" s="98"/>
      <c r="C8871" s="98"/>
      <c r="E8871" s="2"/>
      <c r="F8871" s="2"/>
      <c r="G8871" s="2"/>
    </row>
    <row r="8872" spans="2:7">
      <c r="B8872" s="98"/>
      <c r="C8872" s="98"/>
      <c r="E8872" s="2"/>
      <c r="F8872" s="2"/>
      <c r="G8872" s="2"/>
    </row>
    <row r="8873" spans="2:7">
      <c r="B8873" s="98"/>
      <c r="C8873" s="98"/>
      <c r="E8873" s="2"/>
      <c r="F8873" s="2"/>
      <c r="G8873" s="2"/>
    </row>
    <row r="8874" spans="2:7">
      <c r="B8874" s="98"/>
      <c r="C8874" s="98"/>
      <c r="E8874" s="2"/>
      <c r="F8874" s="2"/>
      <c r="G8874" s="2"/>
    </row>
    <row r="8875" spans="2:7">
      <c r="B8875" s="98"/>
      <c r="C8875" s="98"/>
      <c r="E8875" s="2"/>
      <c r="F8875" s="2"/>
      <c r="G8875" s="2"/>
    </row>
    <row r="8876" spans="2:7">
      <c r="B8876" s="98"/>
      <c r="C8876" s="98"/>
      <c r="E8876" s="2"/>
      <c r="F8876" s="2"/>
      <c r="G8876" s="2"/>
    </row>
    <row r="8877" spans="2:7">
      <c r="B8877" s="98"/>
      <c r="C8877" s="98"/>
      <c r="E8877" s="2"/>
      <c r="F8877" s="2"/>
      <c r="G8877" s="2"/>
    </row>
    <row r="8878" spans="2:7">
      <c r="B8878" s="98"/>
      <c r="C8878" s="98"/>
      <c r="E8878" s="2"/>
      <c r="F8878" s="2"/>
      <c r="G8878" s="2"/>
    </row>
    <row r="8879" spans="2:7">
      <c r="B8879" s="98"/>
      <c r="C8879" s="98"/>
      <c r="E8879" s="2"/>
      <c r="F8879" s="2"/>
      <c r="G8879" s="2"/>
    </row>
    <row r="8880" spans="2:7">
      <c r="B8880" s="98"/>
      <c r="C8880" s="98"/>
      <c r="E8880" s="2"/>
      <c r="F8880" s="2"/>
      <c r="G8880" s="2"/>
    </row>
    <row r="8881" spans="2:7">
      <c r="B8881" s="98"/>
      <c r="C8881" s="98"/>
      <c r="E8881" s="2"/>
      <c r="F8881" s="2"/>
      <c r="G8881" s="2"/>
    </row>
    <row r="8882" spans="2:7">
      <c r="B8882" s="98"/>
      <c r="C8882" s="98"/>
      <c r="E8882" s="2"/>
      <c r="F8882" s="2"/>
      <c r="G8882" s="2"/>
    </row>
    <row r="8883" spans="2:7">
      <c r="B8883" s="98"/>
      <c r="C8883" s="98"/>
      <c r="E8883" s="2"/>
      <c r="F8883" s="2"/>
      <c r="G8883" s="2"/>
    </row>
    <row r="8884" spans="2:7">
      <c r="B8884" s="98"/>
      <c r="C8884" s="98"/>
      <c r="E8884" s="2"/>
      <c r="F8884" s="2"/>
      <c r="G8884" s="2"/>
    </row>
    <row r="8885" spans="2:7">
      <c r="B8885" s="98"/>
      <c r="C8885" s="98"/>
      <c r="E8885" s="2"/>
      <c r="F8885" s="2"/>
      <c r="G8885" s="2"/>
    </row>
    <row r="8886" spans="2:7">
      <c r="B8886" s="98"/>
      <c r="C8886" s="98"/>
      <c r="E8886" s="2"/>
      <c r="F8886" s="2"/>
      <c r="G8886" s="2"/>
    </row>
    <row r="8887" spans="2:7">
      <c r="B8887" s="98"/>
      <c r="C8887" s="98"/>
      <c r="E8887" s="2"/>
      <c r="F8887" s="2"/>
      <c r="G8887" s="2"/>
    </row>
    <row r="8888" spans="2:7">
      <c r="B8888" s="98"/>
      <c r="C8888" s="98"/>
      <c r="E8888" s="2"/>
      <c r="F8888" s="2"/>
      <c r="G8888" s="2"/>
    </row>
    <row r="8889" spans="2:7">
      <c r="B8889" s="98"/>
      <c r="C8889" s="98"/>
      <c r="E8889" s="2"/>
      <c r="F8889" s="2"/>
      <c r="G8889" s="2"/>
    </row>
    <row r="8890" spans="2:7">
      <c r="B8890" s="98"/>
      <c r="C8890" s="98"/>
      <c r="E8890" s="2"/>
      <c r="F8890" s="2"/>
      <c r="G8890" s="2"/>
    </row>
    <row r="8891" spans="2:7">
      <c r="B8891" s="98"/>
      <c r="C8891" s="98"/>
      <c r="E8891" s="2"/>
      <c r="F8891" s="2"/>
      <c r="G8891" s="2"/>
    </row>
    <row r="8892" spans="2:7">
      <c r="B8892" s="98"/>
      <c r="C8892" s="98"/>
      <c r="E8892" s="2"/>
      <c r="F8892" s="2"/>
      <c r="G8892" s="2"/>
    </row>
    <row r="8893" spans="2:7">
      <c r="B8893" s="98"/>
      <c r="C8893" s="98"/>
      <c r="E8893" s="2"/>
      <c r="F8893" s="2"/>
      <c r="G8893" s="2"/>
    </row>
    <row r="8894" spans="2:7">
      <c r="B8894" s="98"/>
      <c r="C8894" s="98"/>
      <c r="E8894" s="2"/>
      <c r="F8894" s="2"/>
      <c r="G8894" s="2"/>
    </row>
    <row r="8895" spans="2:7">
      <c r="B8895" s="98"/>
      <c r="C8895" s="98"/>
      <c r="E8895" s="2"/>
      <c r="F8895" s="2"/>
      <c r="G8895" s="2"/>
    </row>
    <row r="8896" spans="2:7">
      <c r="B8896" s="98"/>
      <c r="C8896" s="98"/>
      <c r="E8896" s="2"/>
      <c r="F8896" s="2"/>
      <c r="G8896" s="2"/>
    </row>
    <row r="8897" spans="2:7">
      <c r="B8897" s="98"/>
      <c r="C8897" s="98"/>
      <c r="E8897" s="2"/>
      <c r="F8897" s="2"/>
      <c r="G8897" s="2"/>
    </row>
    <row r="8898" spans="2:7">
      <c r="B8898" s="98"/>
      <c r="C8898" s="98"/>
      <c r="E8898" s="2"/>
      <c r="F8898" s="2"/>
      <c r="G8898" s="2"/>
    </row>
    <row r="8899" spans="2:7">
      <c r="B8899" s="98"/>
      <c r="C8899" s="98"/>
      <c r="E8899" s="2"/>
      <c r="F8899" s="2"/>
      <c r="G8899" s="2"/>
    </row>
    <row r="8900" spans="2:7">
      <c r="B8900" s="98"/>
      <c r="C8900" s="98"/>
      <c r="E8900" s="2"/>
      <c r="F8900" s="2"/>
      <c r="G8900" s="2"/>
    </row>
    <row r="8901" spans="2:7">
      <c r="B8901" s="98"/>
      <c r="C8901" s="98"/>
      <c r="E8901" s="2"/>
      <c r="F8901" s="2"/>
      <c r="G8901" s="2"/>
    </row>
    <row r="8902" spans="2:7">
      <c r="B8902" s="98"/>
      <c r="C8902" s="98"/>
      <c r="E8902" s="2"/>
      <c r="F8902" s="2"/>
      <c r="G8902" s="2"/>
    </row>
    <row r="8903" spans="2:7">
      <c r="B8903" s="98"/>
      <c r="C8903" s="98"/>
      <c r="E8903" s="2"/>
      <c r="F8903" s="2"/>
      <c r="G8903" s="2"/>
    </row>
    <row r="8904" spans="2:7">
      <c r="B8904" s="98"/>
      <c r="C8904" s="98"/>
      <c r="E8904" s="2"/>
      <c r="F8904" s="2"/>
      <c r="G8904" s="2"/>
    </row>
    <row r="8905" spans="2:7">
      <c r="B8905" s="98"/>
      <c r="C8905" s="98"/>
      <c r="E8905" s="2"/>
      <c r="F8905" s="2"/>
      <c r="G8905" s="2"/>
    </row>
    <row r="8906" spans="2:7">
      <c r="B8906" s="98"/>
      <c r="C8906" s="98"/>
      <c r="E8906" s="2"/>
      <c r="F8906" s="2"/>
      <c r="G8906" s="2"/>
    </row>
    <row r="8907" spans="2:7">
      <c r="B8907" s="98"/>
      <c r="C8907" s="98"/>
      <c r="E8907" s="2"/>
      <c r="F8907" s="2"/>
      <c r="G8907" s="2"/>
    </row>
    <row r="8908" spans="2:7">
      <c r="B8908" s="98"/>
      <c r="C8908" s="98"/>
      <c r="E8908" s="2"/>
      <c r="F8908" s="2"/>
      <c r="G8908" s="2"/>
    </row>
    <row r="8909" spans="2:7">
      <c r="B8909" s="98"/>
      <c r="C8909" s="98"/>
      <c r="E8909" s="2"/>
      <c r="F8909" s="2"/>
      <c r="G8909" s="2"/>
    </row>
    <row r="8910" spans="2:7">
      <c r="B8910" s="98"/>
      <c r="C8910" s="98"/>
      <c r="E8910" s="2"/>
      <c r="F8910" s="2"/>
      <c r="G8910" s="2"/>
    </row>
    <row r="8911" spans="2:7">
      <c r="B8911" s="98"/>
      <c r="C8911" s="98"/>
      <c r="E8911" s="2"/>
      <c r="F8911" s="2"/>
      <c r="G8911" s="2"/>
    </row>
    <row r="8912" spans="2:7">
      <c r="B8912" s="98"/>
      <c r="C8912" s="98"/>
      <c r="E8912" s="2"/>
      <c r="F8912" s="2"/>
      <c r="G8912" s="2"/>
    </row>
    <row r="8913" spans="2:7">
      <c r="B8913" s="98"/>
      <c r="C8913" s="98"/>
      <c r="E8913" s="2"/>
      <c r="F8913" s="2"/>
      <c r="G8913" s="2"/>
    </row>
    <row r="8914" spans="2:7">
      <c r="B8914" s="98"/>
      <c r="C8914" s="98"/>
      <c r="E8914" s="2"/>
      <c r="F8914" s="2"/>
      <c r="G8914" s="2"/>
    </row>
    <row r="8915" spans="2:7">
      <c r="B8915" s="98"/>
      <c r="C8915" s="98"/>
      <c r="E8915" s="2"/>
      <c r="F8915" s="2"/>
      <c r="G8915" s="2"/>
    </row>
    <row r="8916" spans="2:7">
      <c r="B8916" s="98"/>
      <c r="C8916" s="98"/>
      <c r="E8916" s="2"/>
      <c r="F8916" s="2"/>
      <c r="G8916" s="2"/>
    </row>
    <row r="8917" spans="2:7">
      <c r="B8917" s="98"/>
      <c r="C8917" s="98"/>
      <c r="E8917" s="2"/>
      <c r="F8917" s="2"/>
      <c r="G8917" s="2"/>
    </row>
    <row r="8918" spans="2:7">
      <c r="B8918" s="98"/>
      <c r="C8918" s="98"/>
      <c r="E8918" s="2"/>
      <c r="F8918" s="2"/>
      <c r="G8918" s="2"/>
    </row>
    <row r="8919" spans="2:7">
      <c r="B8919" s="98"/>
      <c r="C8919" s="98"/>
      <c r="E8919" s="2"/>
      <c r="F8919" s="2"/>
      <c r="G8919" s="2"/>
    </row>
    <row r="8920" spans="2:7">
      <c r="B8920" s="98"/>
      <c r="C8920" s="98"/>
      <c r="E8920" s="2"/>
      <c r="F8920" s="2"/>
      <c r="G8920" s="2"/>
    </row>
    <row r="8921" spans="2:7">
      <c r="B8921" s="98"/>
      <c r="C8921" s="98"/>
      <c r="E8921" s="2"/>
      <c r="F8921" s="2"/>
      <c r="G8921" s="2"/>
    </row>
    <row r="8922" spans="2:7">
      <c r="B8922" s="98"/>
      <c r="C8922" s="98"/>
      <c r="E8922" s="2"/>
      <c r="F8922" s="2"/>
      <c r="G8922" s="2"/>
    </row>
    <row r="8923" spans="2:7">
      <c r="B8923" s="98"/>
      <c r="C8923" s="98"/>
      <c r="E8923" s="2"/>
      <c r="F8923" s="2"/>
      <c r="G8923" s="2"/>
    </row>
    <row r="8924" spans="2:7">
      <c r="B8924" s="98"/>
      <c r="C8924" s="98"/>
      <c r="E8924" s="2"/>
      <c r="F8924" s="2"/>
      <c r="G8924" s="2"/>
    </row>
    <row r="8925" spans="2:7">
      <c r="B8925" s="98"/>
      <c r="C8925" s="98"/>
      <c r="E8925" s="2"/>
      <c r="F8925" s="2"/>
      <c r="G8925" s="2"/>
    </row>
    <row r="8926" spans="2:7">
      <c r="B8926" s="98"/>
      <c r="C8926" s="98"/>
      <c r="E8926" s="2"/>
      <c r="F8926" s="2"/>
      <c r="G8926" s="2"/>
    </row>
    <row r="8927" spans="2:7">
      <c r="B8927" s="98"/>
      <c r="C8927" s="98"/>
      <c r="E8927" s="2"/>
      <c r="F8927" s="2"/>
      <c r="G8927" s="2"/>
    </row>
    <row r="8928" spans="2:7">
      <c r="B8928" s="98"/>
      <c r="C8928" s="98"/>
      <c r="E8928" s="2"/>
      <c r="F8928" s="2"/>
      <c r="G8928" s="2"/>
    </row>
    <row r="8929" spans="2:7">
      <c r="B8929" s="98"/>
      <c r="C8929" s="98"/>
      <c r="E8929" s="2"/>
      <c r="F8929" s="2"/>
      <c r="G8929" s="2"/>
    </row>
    <row r="8930" spans="2:7">
      <c r="B8930" s="98"/>
      <c r="C8930" s="98"/>
      <c r="E8930" s="2"/>
      <c r="F8930" s="2"/>
      <c r="G8930" s="2"/>
    </row>
    <row r="8931" spans="2:7">
      <c r="B8931" s="98"/>
      <c r="C8931" s="98"/>
      <c r="E8931" s="2"/>
      <c r="F8931" s="2"/>
      <c r="G8931" s="2"/>
    </row>
    <row r="8932" spans="2:7">
      <c r="B8932" s="98"/>
      <c r="C8932" s="98"/>
      <c r="E8932" s="2"/>
      <c r="F8932" s="2"/>
      <c r="G8932" s="2"/>
    </row>
    <row r="8933" spans="2:7">
      <c r="B8933" s="98"/>
      <c r="C8933" s="98"/>
      <c r="E8933" s="2"/>
      <c r="F8933" s="2"/>
      <c r="G8933" s="2"/>
    </row>
    <row r="8934" spans="2:7">
      <c r="B8934" s="98"/>
      <c r="C8934" s="98"/>
      <c r="E8934" s="2"/>
      <c r="F8934" s="2"/>
      <c r="G8934" s="2"/>
    </row>
    <row r="8935" spans="2:7">
      <c r="B8935" s="98"/>
      <c r="C8935" s="98"/>
      <c r="E8935" s="2"/>
      <c r="F8935" s="2"/>
      <c r="G8935" s="2"/>
    </row>
    <row r="8936" spans="2:7">
      <c r="B8936" s="98"/>
      <c r="C8936" s="98"/>
      <c r="E8936" s="2"/>
      <c r="F8936" s="2"/>
      <c r="G8936" s="2"/>
    </row>
    <row r="8937" spans="2:7">
      <c r="B8937" s="98"/>
      <c r="C8937" s="98"/>
      <c r="E8937" s="2"/>
      <c r="F8937" s="2"/>
      <c r="G8937" s="2"/>
    </row>
    <row r="8938" spans="2:7">
      <c r="B8938" s="98"/>
      <c r="C8938" s="98"/>
      <c r="E8938" s="2"/>
      <c r="F8938" s="2"/>
      <c r="G8938" s="2"/>
    </row>
    <row r="8939" spans="2:7">
      <c r="B8939" s="98"/>
      <c r="C8939" s="98"/>
      <c r="E8939" s="2"/>
      <c r="F8939" s="2"/>
      <c r="G8939" s="2"/>
    </row>
    <row r="8940" spans="2:7">
      <c r="B8940" s="98"/>
      <c r="C8940" s="98"/>
      <c r="E8940" s="2"/>
      <c r="F8940" s="2"/>
      <c r="G8940" s="2"/>
    </row>
    <row r="8941" spans="2:7">
      <c r="B8941" s="98"/>
      <c r="C8941" s="98"/>
      <c r="E8941" s="2"/>
      <c r="F8941" s="2"/>
      <c r="G8941" s="2"/>
    </row>
    <row r="8942" spans="2:7">
      <c r="B8942" s="98"/>
      <c r="C8942" s="98"/>
      <c r="E8942" s="2"/>
      <c r="F8942" s="2"/>
      <c r="G8942" s="2"/>
    </row>
    <row r="8943" spans="2:7">
      <c r="B8943" s="98"/>
      <c r="C8943" s="98"/>
      <c r="E8943" s="2"/>
      <c r="F8943" s="2"/>
      <c r="G8943" s="2"/>
    </row>
    <row r="8944" spans="2:7">
      <c r="B8944" s="98"/>
      <c r="C8944" s="98"/>
      <c r="E8944" s="2"/>
      <c r="F8944" s="2"/>
      <c r="G8944" s="2"/>
    </row>
    <row r="8945" spans="2:7">
      <c r="B8945" s="98"/>
      <c r="C8945" s="98"/>
      <c r="E8945" s="2"/>
      <c r="F8945" s="2"/>
      <c r="G8945" s="2"/>
    </row>
    <row r="8946" spans="2:7">
      <c r="B8946" s="98"/>
      <c r="C8946" s="98"/>
      <c r="E8946" s="2"/>
      <c r="F8946" s="2"/>
      <c r="G8946" s="2"/>
    </row>
    <row r="8947" spans="2:7">
      <c r="B8947" s="98"/>
      <c r="C8947" s="98"/>
      <c r="E8947" s="2"/>
      <c r="F8947" s="2"/>
      <c r="G8947" s="2"/>
    </row>
    <row r="8948" spans="2:7">
      <c r="B8948" s="98"/>
      <c r="C8948" s="98"/>
      <c r="E8948" s="2"/>
      <c r="F8948" s="2"/>
      <c r="G8948" s="2"/>
    </row>
    <row r="8949" spans="2:7">
      <c r="B8949" s="98"/>
      <c r="C8949" s="98"/>
      <c r="E8949" s="2"/>
      <c r="F8949" s="2"/>
      <c r="G8949" s="2"/>
    </row>
    <row r="8950" spans="2:7">
      <c r="B8950" s="98"/>
      <c r="C8950" s="98"/>
      <c r="E8950" s="2"/>
      <c r="F8950" s="2"/>
      <c r="G8950" s="2"/>
    </row>
    <row r="8951" spans="2:7">
      <c r="B8951" s="98"/>
      <c r="C8951" s="98"/>
      <c r="E8951" s="2"/>
      <c r="F8951" s="2"/>
      <c r="G8951" s="2"/>
    </row>
    <row r="8952" spans="2:7">
      <c r="B8952" s="98"/>
      <c r="C8952" s="98"/>
      <c r="E8952" s="2"/>
      <c r="F8952" s="2"/>
      <c r="G8952" s="2"/>
    </row>
    <row r="8953" spans="2:7">
      <c r="B8953" s="98"/>
      <c r="C8953" s="98"/>
      <c r="E8953" s="2"/>
      <c r="F8953" s="2"/>
      <c r="G8953" s="2"/>
    </row>
    <row r="8954" spans="2:7">
      <c r="B8954" s="98"/>
      <c r="C8954" s="98"/>
      <c r="E8954" s="2"/>
      <c r="F8954" s="2"/>
      <c r="G8954" s="2"/>
    </row>
    <row r="8955" spans="2:7">
      <c r="B8955" s="98"/>
      <c r="C8955" s="98"/>
      <c r="E8955" s="2"/>
      <c r="F8955" s="2"/>
      <c r="G8955" s="2"/>
    </row>
    <row r="8956" spans="2:7">
      <c r="B8956" s="98"/>
      <c r="C8956" s="98"/>
      <c r="E8956" s="2"/>
      <c r="F8956" s="2"/>
      <c r="G8956" s="2"/>
    </row>
    <row r="8957" spans="2:7">
      <c r="B8957" s="98"/>
      <c r="C8957" s="98"/>
      <c r="E8957" s="2"/>
      <c r="F8957" s="2"/>
      <c r="G8957" s="2"/>
    </row>
    <row r="8958" spans="2:7">
      <c r="B8958" s="98"/>
      <c r="C8958" s="98"/>
      <c r="E8958" s="2"/>
      <c r="F8958" s="2"/>
      <c r="G8958" s="2"/>
    </row>
    <row r="8959" spans="2:7">
      <c r="B8959" s="98"/>
      <c r="C8959" s="98"/>
      <c r="E8959" s="2"/>
      <c r="F8959" s="2"/>
      <c r="G8959" s="2"/>
    </row>
    <row r="8960" spans="2:7">
      <c r="B8960" s="98"/>
      <c r="C8960" s="98"/>
      <c r="E8960" s="2"/>
      <c r="F8960" s="2"/>
      <c r="G8960" s="2"/>
    </row>
    <row r="8961" spans="2:7">
      <c r="B8961" s="98"/>
      <c r="C8961" s="98"/>
      <c r="E8961" s="2"/>
      <c r="F8961" s="2"/>
      <c r="G8961" s="2"/>
    </row>
    <row r="8962" spans="2:7">
      <c r="B8962" s="98"/>
      <c r="C8962" s="98"/>
      <c r="E8962" s="2"/>
      <c r="F8962" s="2"/>
      <c r="G8962" s="2"/>
    </row>
    <row r="8963" spans="2:7">
      <c r="B8963" s="98"/>
      <c r="C8963" s="98"/>
      <c r="E8963" s="2"/>
      <c r="F8963" s="2"/>
      <c r="G8963" s="2"/>
    </row>
    <row r="8964" spans="2:7">
      <c r="B8964" s="98"/>
      <c r="C8964" s="98"/>
      <c r="E8964" s="2"/>
      <c r="F8964" s="2"/>
      <c r="G8964" s="2"/>
    </row>
    <row r="8965" spans="2:7">
      <c r="B8965" s="98"/>
      <c r="C8965" s="98"/>
      <c r="E8965" s="2"/>
      <c r="F8965" s="2"/>
      <c r="G8965" s="2"/>
    </row>
    <row r="8966" spans="2:7">
      <c r="B8966" s="98"/>
      <c r="C8966" s="98"/>
      <c r="E8966" s="2"/>
      <c r="F8966" s="2"/>
      <c r="G8966" s="2"/>
    </row>
    <row r="8967" spans="2:7">
      <c r="B8967" s="98"/>
      <c r="C8967" s="98"/>
      <c r="E8967" s="2"/>
      <c r="F8967" s="2"/>
      <c r="G8967" s="2"/>
    </row>
    <row r="8968" spans="2:7">
      <c r="B8968" s="98"/>
      <c r="C8968" s="98"/>
      <c r="E8968" s="2"/>
      <c r="F8968" s="2"/>
      <c r="G8968" s="2"/>
    </row>
    <row r="8969" spans="2:7">
      <c r="B8969" s="98"/>
      <c r="C8969" s="98"/>
      <c r="E8969" s="2"/>
      <c r="F8969" s="2"/>
      <c r="G8969" s="2"/>
    </row>
    <row r="8970" spans="2:7">
      <c r="B8970" s="98"/>
      <c r="C8970" s="98"/>
      <c r="E8970" s="2"/>
      <c r="F8970" s="2"/>
      <c r="G8970" s="2"/>
    </row>
    <row r="8971" spans="2:7">
      <c r="B8971" s="98"/>
      <c r="C8971" s="98"/>
      <c r="E8971" s="2"/>
      <c r="F8971" s="2"/>
      <c r="G8971" s="2"/>
    </row>
    <row r="8972" spans="2:7">
      <c r="B8972" s="98"/>
      <c r="C8972" s="98"/>
      <c r="E8972" s="2"/>
      <c r="F8972" s="2"/>
      <c r="G8972" s="2"/>
    </row>
    <row r="8973" spans="2:7">
      <c r="B8973" s="98"/>
      <c r="C8973" s="98"/>
      <c r="E8973" s="2"/>
      <c r="F8973" s="2"/>
      <c r="G8973" s="2"/>
    </row>
    <row r="8974" spans="2:7">
      <c r="B8974" s="98"/>
      <c r="C8974" s="98"/>
      <c r="E8974" s="2"/>
      <c r="F8974" s="2"/>
      <c r="G8974" s="2"/>
    </row>
    <row r="8975" spans="2:7">
      <c r="B8975" s="98"/>
      <c r="C8975" s="98"/>
      <c r="E8975" s="2"/>
      <c r="F8975" s="2"/>
      <c r="G8975" s="2"/>
    </row>
    <row r="8976" spans="2:7">
      <c r="B8976" s="98"/>
      <c r="C8976" s="98"/>
      <c r="E8976" s="2"/>
      <c r="F8976" s="2"/>
      <c r="G8976" s="2"/>
    </row>
    <row r="8977" spans="2:7">
      <c r="B8977" s="98"/>
      <c r="C8977" s="98"/>
      <c r="E8977" s="2"/>
      <c r="F8977" s="2"/>
      <c r="G8977" s="2"/>
    </row>
    <row r="8978" spans="2:7">
      <c r="B8978" s="98"/>
      <c r="C8978" s="98"/>
      <c r="E8978" s="2"/>
      <c r="F8978" s="2"/>
      <c r="G8978" s="2"/>
    </row>
    <row r="8979" spans="2:7">
      <c r="B8979" s="98"/>
      <c r="C8979" s="98"/>
      <c r="E8979" s="2"/>
      <c r="F8979" s="2"/>
      <c r="G8979" s="2"/>
    </row>
    <row r="8980" spans="2:7">
      <c r="B8980" s="98"/>
      <c r="C8980" s="98"/>
      <c r="E8980" s="2"/>
      <c r="F8980" s="2"/>
      <c r="G8980" s="2"/>
    </row>
    <row r="8981" spans="2:7">
      <c r="B8981" s="98"/>
      <c r="C8981" s="98"/>
      <c r="E8981" s="2"/>
      <c r="F8981" s="2"/>
      <c r="G8981" s="2"/>
    </row>
    <row r="8982" spans="2:7">
      <c r="B8982" s="98"/>
      <c r="C8982" s="98"/>
      <c r="E8982" s="2"/>
      <c r="F8982" s="2"/>
      <c r="G8982" s="2"/>
    </row>
    <row r="8983" spans="2:7">
      <c r="B8983" s="98"/>
      <c r="C8983" s="98"/>
      <c r="E8983" s="2"/>
      <c r="F8983" s="2"/>
      <c r="G8983" s="2"/>
    </row>
    <row r="8984" spans="2:7">
      <c r="B8984" s="98"/>
      <c r="C8984" s="98"/>
      <c r="E8984" s="2"/>
      <c r="F8984" s="2"/>
      <c r="G8984" s="2"/>
    </row>
    <row r="8985" spans="2:7">
      <c r="B8985" s="98"/>
      <c r="C8985" s="98"/>
      <c r="E8985" s="2"/>
      <c r="F8985" s="2"/>
      <c r="G8985" s="2"/>
    </row>
    <row r="8986" spans="2:7">
      <c r="B8986" s="98"/>
      <c r="C8986" s="98"/>
      <c r="E8986" s="2"/>
      <c r="F8986" s="2"/>
      <c r="G8986" s="2"/>
    </row>
    <row r="8987" spans="2:7">
      <c r="B8987" s="98"/>
      <c r="C8987" s="98"/>
      <c r="E8987" s="2"/>
      <c r="F8987" s="2"/>
      <c r="G8987" s="2"/>
    </row>
    <row r="8988" spans="2:7">
      <c r="B8988" s="98"/>
      <c r="C8988" s="98"/>
      <c r="E8988" s="2"/>
      <c r="F8988" s="2"/>
      <c r="G8988" s="2"/>
    </row>
    <row r="8989" spans="2:7">
      <c r="B8989" s="98"/>
      <c r="C8989" s="98"/>
      <c r="E8989" s="2"/>
      <c r="F8989" s="2"/>
      <c r="G8989" s="2"/>
    </row>
    <row r="8990" spans="2:7">
      <c r="B8990" s="98"/>
      <c r="C8990" s="98"/>
      <c r="E8990" s="2"/>
      <c r="F8990" s="2"/>
      <c r="G8990" s="2"/>
    </row>
    <row r="8991" spans="2:7">
      <c r="B8991" s="98"/>
      <c r="C8991" s="98"/>
      <c r="E8991" s="2"/>
      <c r="F8991" s="2"/>
      <c r="G8991" s="2"/>
    </row>
    <row r="8992" spans="2:7">
      <c r="B8992" s="98"/>
      <c r="C8992" s="98"/>
      <c r="E8992" s="2"/>
      <c r="F8992" s="2"/>
      <c r="G8992" s="2"/>
    </row>
    <row r="8993" spans="2:7">
      <c r="B8993" s="98"/>
      <c r="C8993" s="98"/>
      <c r="E8993" s="2"/>
      <c r="F8993" s="2"/>
      <c r="G8993" s="2"/>
    </row>
    <row r="8994" spans="2:7">
      <c r="B8994" s="98"/>
      <c r="C8994" s="98"/>
      <c r="E8994" s="2"/>
      <c r="F8994" s="2"/>
      <c r="G8994" s="2"/>
    </row>
    <row r="8995" spans="2:7">
      <c r="B8995" s="98"/>
      <c r="C8995" s="98"/>
      <c r="E8995" s="2"/>
      <c r="F8995" s="2"/>
      <c r="G8995" s="2"/>
    </row>
    <row r="8996" spans="2:7">
      <c r="B8996" s="98"/>
      <c r="C8996" s="98"/>
      <c r="E8996" s="2"/>
      <c r="F8996" s="2"/>
      <c r="G8996" s="2"/>
    </row>
    <row r="8997" spans="2:7">
      <c r="B8997" s="98"/>
      <c r="C8997" s="98"/>
      <c r="E8997" s="2"/>
      <c r="F8997" s="2"/>
      <c r="G8997" s="2"/>
    </row>
    <row r="8998" spans="2:7">
      <c r="B8998" s="98"/>
      <c r="C8998" s="98"/>
      <c r="E8998" s="2"/>
      <c r="F8998" s="2"/>
      <c r="G8998" s="2"/>
    </row>
    <row r="8999" spans="2:7">
      <c r="B8999" s="98"/>
      <c r="C8999" s="98"/>
      <c r="E8999" s="2"/>
      <c r="F8999" s="2"/>
      <c r="G8999" s="2"/>
    </row>
    <row r="9000" spans="2:7">
      <c r="B9000" s="98"/>
      <c r="C9000" s="98"/>
      <c r="E9000" s="2"/>
      <c r="F9000" s="2"/>
      <c r="G9000" s="2"/>
    </row>
    <row r="9001" spans="2:7">
      <c r="B9001" s="98"/>
      <c r="C9001" s="98"/>
      <c r="E9001" s="2"/>
      <c r="F9001" s="2"/>
      <c r="G9001" s="2"/>
    </row>
    <row r="9002" spans="2:7">
      <c r="B9002" s="98"/>
      <c r="C9002" s="98"/>
      <c r="E9002" s="2"/>
      <c r="F9002" s="2"/>
      <c r="G9002" s="2"/>
    </row>
    <row r="9003" spans="2:7">
      <c r="B9003" s="98"/>
      <c r="C9003" s="98"/>
      <c r="E9003" s="2"/>
      <c r="F9003" s="2"/>
      <c r="G9003" s="2"/>
    </row>
    <row r="9004" spans="2:7">
      <c r="B9004" s="98"/>
      <c r="C9004" s="98"/>
      <c r="E9004" s="2"/>
      <c r="F9004" s="2"/>
      <c r="G9004" s="2"/>
    </row>
    <row r="9005" spans="2:7">
      <c r="B9005" s="98"/>
      <c r="C9005" s="98"/>
      <c r="E9005" s="2"/>
      <c r="F9005" s="2"/>
      <c r="G9005" s="2"/>
    </row>
    <row r="9006" spans="2:7">
      <c r="B9006" s="98"/>
      <c r="C9006" s="98"/>
      <c r="E9006" s="2"/>
      <c r="F9006" s="2"/>
      <c r="G9006" s="2"/>
    </row>
    <row r="9007" spans="2:7">
      <c r="B9007" s="98"/>
      <c r="C9007" s="98"/>
      <c r="E9007" s="2"/>
      <c r="F9007" s="2"/>
      <c r="G9007" s="2"/>
    </row>
    <row r="9008" spans="2:7">
      <c r="B9008" s="98"/>
      <c r="C9008" s="98"/>
      <c r="E9008" s="2"/>
      <c r="F9008" s="2"/>
      <c r="G9008" s="2"/>
    </row>
    <row r="9009" spans="2:7">
      <c r="B9009" s="98"/>
      <c r="C9009" s="98"/>
      <c r="E9009" s="2"/>
      <c r="F9009" s="2"/>
      <c r="G9009" s="2"/>
    </row>
    <row r="9010" spans="2:7">
      <c r="B9010" s="98"/>
      <c r="C9010" s="98"/>
      <c r="E9010" s="2"/>
      <c r="F9010" s="2"/>
      <c r="G9010" s="2"/>
    </row>
    <row r="9011" spans="2:7">
      <c r="B9011" s="98"/>
      <c r="C9011" s="98"/>
      <c r="E9011" s="2"/>
      <c r="F9011" s="2"/>
      <c r="G9011" s="2"/>
    </row>
    <row r="9012" spans="2:7">
      <c r="B9012" s="98"/>
      <c r="C9012" s="98"/>
      <c r="E9012" s="2"/>
      <c r="F9012" s="2"/>
      <c r="G9012" s="2"/>
    </row>
    <row r="9013" spans="2:7">
      <c r="B9013" s="98"/>
      <c r="C9013" s="98"/>
      <c r="E9013" s="2"/>
      <c r="F9013" s="2"/>
      <c r="G9013" s="2"/>
    </row>
    <row r="9014" spans="2:7">
      <c r="B9014" s="98"/>
      <c r="C9014" s="98"/>
      <c r="E9014" s="2"/>
      <c r="F9014" s="2"/>
      <c r="G9014" s="2"/>
    </row>
    <row r="9015" spans="2:7">
      <c r="B9015" s="98"/>
      <c r="C9015" s="98"/>
      <c r="E9015" s="2"/>
      <c r="F9015" s="2"/>
      <c r="G9015" s="2"/>
    </row>
    <row r="9016" spans="2:7">
      <c r="B9016" s="98"/>
      <c r="C9016" s="98"/>
      <c r="E9016" s="2"/>
      <c r="F9016" s="2"/>
      <c r="G9016" s="2"/>
    </row>
    <row r="9017" spans="2:7">
      <c r="B9017" s="98"/>
      <c r="C9017" s="98"/>
      <c r="E9017" s="2"/>
      <c r="F9017" s="2"/>
      <c r="G9017" s="2"/>
    </row>
    <row r="9018" spans="2:7">
      <c r="B9018" s="98"/>
      <c r="C9018" s="98"/>
      <c r="E9018" s="2"/>
      <c r="F9018" s="2"/>
      <c r="G9018" s="2"/>
    </row>
    <row r="9019" spans="2:7">
      <c r="B9019" s="98"/>
      <c r="C9019" s="98"/>
      <c r="E9019" s="2"/>
      <c r="F9019" s="2"/>
      <c r="G9019" s="2"/>
    </row>
    <row r="9020" spans="2:7">
      <c r="B9020" s="98"/>
      <c r="C9020" s="98"/>
      <c r="E9020" s="2"/>
      <c r="F9020" s="2"/>
      <c r="G9020" s="2"/>
    </row>
    <row r="9021" spans="2:7">
      <c r="B9021" s="98"/>
      <c r="C9021" s="98"/>
      <c r="E9021" s="2"/>
      <c r="F9021" s="2"/>
      <c r="G9021" s="2"/>
    </row>
    <row r="9022" spans="2:7">
      <c r="B9022" s="98"/>
      <c r="C9022" s="98"/>
      <c r="E9022" s="2"/>
      <c r="F9022" s="2"/>
      <c r="G9022" s="2"/>
    </row>
    <row r="9023" spans="2:7">
      <c r="B9023" s="98"/>
      <c r="C9023" s="98"/>
      <c r="E9023" s="2"/>
      <c r="F9023" s="2"/>
      <c r="G9023" s="2"/>
    </row>
    <row r="9024" spans="2:7">
      <c r="B9024" s="98"/>
      <c r="C9024" s="98"/>
      <c r="E9024" s="2"/>
      <c r="F9024" s="2"/>
      <c r="G9024" s="2"/>
    </row>
    <row r="9025" spans="2:7">
      <c r="B9025" s="98"/>
      <c r="C9025" s="98"/>
      <c r="E9025" s="2"/>
      <c r="F9025" s="2"/>
      <c r="G9025" s="2"/>
    </row>
    <row r="9026" spans="2:7">
      <c r="B9026" s="98"/>
      <c r="C9026" s="98"/>
      <c r="E9026" s="2"/>
      <c r="F9026" s="2"/>
      <c r="G9026" s="2"/>
    </row>
    <row r="9027" spans="2:7">
      <c r="B9027" s="98"/>
      <c r="C9027" s="98"/>
      <c r="E9027" s="2"/>
      <c r="F9027" s="2"/>
      <c r="G9027" s="2"/>
    </row>
    <row r="9028" spans="2:7">
      <c r="B9028" s="98"/>
      <c r="C9028" s="98"/>
      <c r="E9028" s="2"/>
      <c r="F9028" s="2"/>
      <c r="G9028" s="2"/>
    </row>
    <row r="9029" spans="2:7">
      <c r="B9029" s="98"/>
      <c r="C9029" s="98"/>
      <c r="E9029" s="2"/>
      <c r="F9029" s="2"/>
      <c r="G9029" s="2"/>
    </row>
    <row r="9030" spans="2:7">
      <c r="B9030" s="98"/>
      <c r="C9030" s="98"/>
      <c r="E9030" s="2"/>
      <c r="F9030" s="2"/>
      <c r="G9030" s="2"/>
    </row>
    <row r="9031" spans="2:7">
      <c r="B9031" s="98"/>
      <c r="C9031" s="98"/>
      <c r="E9031" s="2"/>
      <c r="F9031" s="2"/>
      <c r="G9031" s="2"/>
    </row>
    <row r="9032" spans="2:7">
      <c r="B9032" s="98"/>
      <c r="C9032" s="98"/>
      <c r="E9032" s="2"/>
      <c r="F9032" s="2"/>
      <c r="G9032" s="2"/>
    </row>
    <row r="9033" spans="2:7">
      <c r="B9033" s="98"/>
      <c r="C9033" s="98"/>
      <c r="E9033" s="2"/>
      <c r="F9033" s="2"/>
      <c r="G9033" s="2"/>
    </row>
    <row r="9034" spans="2:7">
      <c r="B9034" s="98"/>
      <c r="C9034" s="98"/>
      <c r="E9034" s="2"/>
      <c r="F9034" s="2"/>
      <c r="G9034" s="2"/>
    </row>
    <row r="9035" spans="2:7">
      <c r="B9035" s="98"/>
      <c r="C9035" s="98"/>
      <c r="E9035" s="2"/>
      <c r="F9035" s="2"/>
      <c r="G9035" s="2"/>
    </row>
    <row r="9036" spans="2:7">
      <c r="B9036" s="98"/>
      <c r="C9036" s="98"/>
      <c r="E9036" s="2"/>
      <c r="F9036" s="2"/>
      <c r="G9036" s="2"/>
    </row>
    <row r="9037" spans="2:7">
      <c r="B9037" s="98"/>
      <c r="C9037" s="98"/>
      <c r="E9037" s="2"/>
      <c r="F9037" s="2"/>
      <c r="G9037" s="2"/>
    </row>
    <row r="9038" spans="2:7">
      <c r="B9038" s="98"/>
      <c r="C9038" s="98"/>
      <c r="E9038" s="2"/>
      <c r="F9038" s="2"/>
      <c r="G9038" s="2"/>
    </row>
    <row r="9039" spans="2:7">
      <c r="B9039" s="98"/>
      <c r="C9039" s="98"/>
      <c r="E9039" s="2"/>
      <c r="F9039" s="2"/>
      <c r="G9039" s="2"/>
    </row>
    <row r="9040" spans="2:7">
      <c r="B9040" s="98"/>
      <c r="C9040" s="98"/>
      <c r="E9040" s="2"/>
      <c r="F9040" s="2"/>
      <c r="G9040" s="2"/>
    </row>
    <row r="9041" spans="2:7">
      <c r="B9041" s="98"/>
      <c r="C9041" s="98"/>
      <c r="E9041" s="2"/>
      <c r="F9041" s="2"/>
      <c r="G9041" s="2"/>
    </row>
    <row r="9042" spans="2:7">
      <c r="B9042" s="98"/>
      <c r="C9042" s="98"/>
      <c r="E9042" s="2"/>
      <c r="F9042" s="2"/>
      <c r="G9042" s="2"/>
    </row>
    <row r="9043" spans="2:7">
      <c r="B9043" s="98"/>
      <c r="C9043" s="98"/>
      <c r="E9043" s="2"/>
      <c r="F9043" s="2"/>
      <c r="G9043" s="2"/>
    </row>
    <row r="9044" spans="2:7">
      <c r="B9044" s="98"/>
      <c r="C9044" s="98"/>
      <c r="E9044" s="2"/>
      <c r="F9044" s="2"/>
      <c r="G9044" s="2"/>
    </row>
    <row r="9045" spans="2:7">
      <c r="B9045" s="98"/>
      <c r="C9045" s="98"/>
      <c r="E9045" s="2"/>
      <c r="F9045" s="2"/>
      <c r="G9045" s="2"/>
    </row>
    <row r="9046" spans="2:7">
      <c r="B9046" s="98"/>
      <c r="C9046" s="98"/>
      <c r="E9046" s="2"/>
      <c r="F9046" s="2"/>
      <c r="G9046" s="2"/>
    </row>
    <row r="9047" spans="2:7">
      <c r="B9047" s="98"/>
      <c r="C9047" s="98"/>
      <c r="E9047" s="2"/>
      <c r="F9047" s="2"/>
      <c r="G9047" s="2"/>
    </row>
    <row r="9048" spans="2:7">
      <c r="B9048" s="98"/>
      <c r="C9048" s="98"/>
      <c r="E9048" s="2"/>
      <c r="F9048" s="2"/>
      <c r="G9048" s="2"/>
    </row>
    <row r="9049" spans="2:7">
      <c r="B9049" s="98"/>
      <c r="C9049" s="98"/>
      <c r="E9049" s="2"/>
      <c r="F9049" s="2"/>
      <c r="G9049" s="2"/>
    </row>
    <row r="9050" spans="2:7">
      <c r="B9050" s="98"/>
      <c r="C9050" s="98"/>
      <c r="E9050" s="2"/>
      <c r="F9050" s="2"/>
      <c r="G9050" s="2"/>
    </row>
    <row r="9051" spans="2:7">
      <c r="B9051" s="98"/>
      <c r="C9051" s="98"/>
      <c r="E9051" s="2"/>
      <c r="F9051" s="2"/>
      <c r="G9051" s="2"/>
    </row>
    <row r="9052" spans="2:7">
      <c r="B9052" s="98"/>
      <c r="C9052" s="98"/>
      <c r="E9052" s="2"/>
      <c r="F9052" s="2"/>
      <c r="G9052" s="2"/>
    </row>
    <row r="9053" spans="2:7">
      <c r="B9053" s="98"/>
      <c r="C9053" s="98"/>
      <c r="E9053" s="2"/>
      <c r="F9053" s="2"/>
      <c r="G9053" s="2"/>
    </row>
    <row r="9054" spans="2:7">
      <c r="B9054" s="98"/>
      <c r="C9054" s="98"/>
      <c r="E9054" s="2"/>
      <c r="F9054" s="2"/>
      <c r="G9054" s="2"/>
    </row>
    <row r="9055" spans="2:7">
      <c r="B9055" s="98"/>
      <c r="C9055" s="98"/>
      <c r="E9055" s="2"/>
      <c r="F9055" s="2"/>
      <c r="G9055" s="2"/>
    </row>
    <row r="9056" spans="2:7">
      <c r="B9056" s="98"/>
      <c r="C9056" s="98"/>
      <c r="E9056" s="2"/>
      <c r="F9056" s="2"/>
      <c r="G9056" s="2"/>
    </row>
    <row r="9057" spans="2:7">
      <c r="B9057" s="98"/>
      <c r="C9057" s="98"/>
      <c r="E9057" s="2"/>
      <c r="F9057" s="2"/>
      <c r="G9057" s="2"/>
    </row>
    <row r="9058" spans="2:7">
      <c r="B9058" s="98"/>
      <c r="C9058" s="98"/>
      <c r="E9058" s="2"/>
      <c r="F9058" s="2"/>
      <c r="G9058" s="2"/>
    </row>
    <row r="9059" spans="2:7">
      <c r="B9059" s="98"/>
      <c r="C9059" s="98"/>
      <c r="E9059" s="2"/>
      <c r="F9059" s="2"/>
      <c r="G9059" s="2"/>
    </row>
    <row r="9060" spans="2:7">
      <c r="B9060" s="98"/>
      <c r="C9060" s="98"/>
      <c r="E9060" s="2"/>
      <c r="F9060" s="2"/>
      <c r="G9060" s="2"/>
    </row>
    <row r="9061" spans="2:7">
      <c r="B9061" s="98"/>
      <c r="C9061" s="98"/>
      <c r="E9061" s="2"/>
      <c r="F9061" s="2"/>
      <c r="G9061" s="2"/>
    </row>
    <row r="9062" spans="2:7">
      <c r="B9062" s="98"/>
      <c r="C9062" s="98"/>
      <c r="E9062" s="2"/>
      <c r="F9062" s="2"/>
      <c r="G9062" s="2"/>
    </row>
    <row r="9063" spans="2:7">
      <c r="B9063" s="98"/>
      <c r="C9063" s="98"/>
      <c r="E9063" s="2"/>
      <c r="F9063" s="2"/>
      <c r="G9063" s="2"/>
    </row>
    <row r="9064" spans="2:7">
      <c r="B9064" s="98"/>
      <c r="C9064" s="98"/>
      <c r="E9064" s="2"/>
      <c r="F9064" s="2"/>
      <c r="G9064" s="2"/>
    </row>
    <row r="9065" spans="2:7">
      <c r="B9065" s="98"/>
      <c r="C9065" s="98"/>
      <c r="E9065" s="2"/>
      <c r="F9065" s="2"/>
      <c r="G9065" s="2"/>
    </row>
    <row r="9066" spans="2:7">
      <c r="B9066" s="98"/>
      <c r="C9066" s="98"/>
      <c r="E9066" s="2"/>
      <c r="F9066" s="2"/>
      <c r="G9066" s="2"/>
    </row>
    <row r="9067" spans="2:7">
      <c r="B9067" s="98"/>
      <c r="C9067" s="98"/>
      <c r="E9067" s="2"/>
      <c r="F9067" s="2"/>
      <c r="G9067" s="2"/>
    </row>
    <row r="9068" spans="2:7">
      <c r="B9068" s="98"/>
      <c r="C9068" s="98"/>
      <c r="E9068" s="2"/>
      <c r="F9068" s="2"/>
      <c r="G9068" s="2"/>
    </row>
    <row r="9069" spans="2:7">
      <c r="B9069" s="98"/>
      <c r="C9069" s="98"/>
      <c r="E9069" s="2"/>
      <c r="F9069" s="2"/>
      <c r="G9069" s="2"/>
    </row>
    <row r="9070" spans="2:7">
      <c r="B9070" s="98"/>
      <c r="C9070" s="98"/>
      <c r="E9070" s="2"/>
      <c r="F9070" s="2"/>
      <c r="G9070" s="2"/>
    </row>
    <row r="9071" spans="2:7">
      <c r="B9071" s="98"/>
      <c r="C9071" s="98"/>
      <c r="E9071" s="2"/>
      <c r="F9071" s="2"/>
      <c r="G9071" s="2"/>
    </row>
    <row r="9072" spans="2:7">
      <c r="B9072" s="98"/>
      <c r="C9072" s="98"/>
      <c r="E9072" s="2"/>
      <c r="F9072" s="2"/>
      <c r="G9072" s="2"/>
    </row>
    <row r="9073" spans="2:7">
      <c r="B9073" s="98"/>
      <c r="C9073" s="98"/>
      <c r="E9073" s="2"/>
      <c r="F9073" s="2"/>
      <c r="G9073" s="2"/>
    </row>
    <row r="9074" spans="2:7">
      <c r="B9074" s="98"/>
      <c r="C9074" s="98"/>
      <c r="E9074" s="2"/>
      <c r="F9074" s="2"/>
      <c r="G9074" s="2"/>
    </row>
    <row r="9075" spans="2:7">
      <c r="B9075" s="98"/>
      <c r="C9075" s="98"/>
      <c r="E9075" s="2"/>
      <c r="F9075" s="2"/>
      <c r="G9075" s="2"/>
    </row>
    <row r="9076" spans="2:7">
      <c r="B9076" s="98"/>
      <c r="C9076" s="98"/>
      <c r="E9076" s="2"/>
      <c r="F9076" s="2"/>
      <c r="G9076" s="2"/>
    </row>
    <row r="9077" spans="2:7">
      <c r="B9077" s="98"/>
      <c r="C9077" s="98"/>
      <c r="E9077" s="2"/>
      <c r="F9077" s="2"/>
      <c r="G9077" s="2"/>
    </row>
    <row r="9078" spans="2:7">
      <c r="B9078" s="98"/>
      <c r="C9078" s="98"/>
      <c r="E9078" s="2"/>
      <c r="F9078" s="2"/>
      <c r="G9078" s="2"/>
    </row>
    <row r="9079" spans="2:7">
      <c r="B9079" s="98"/>
      <c r="C9079" s="98"/>
      <c r="E9079" s="2"/>
      <c r="F9079" s="2"/>
      <c r="G9079" s="2"/>
    </row>
    <row r="9080" spans="2:7">
      <c r="B9080" s="98"/>
      <c r="C9080" s="98"/>
      <c r="E9080" s="2"/>
      <c r="F9080" s="2"/>
      <c r="G9080" s="2"/>
    </row>
    <row r="9081" spans="2:7">
      <c r="B9081" s="98"/>
      <c r="C9081" s="98"/>
      <c r="E9081" s="2"/>
      <c r="F9081" s="2"/>
      <c r="G9081" s="2"/>
    </row>
    <row r="9082" spans="2:7">
      <c r="B9082" s="98"/>
      <c r="C9082" s="98"/>
      <c r="E9082" s="2"/>
      <c r="F9082" s="2"/>
      <c r="G9082" s="2"/>
    </row>
    <row r="9083" spans="2:7">
      <c r="B9083" s="98"/>
      <c r="C9083" s="98"/>
      <c r="E9083" s="2"/>
      <c r="F9083" s="2"/>
      <c r="G9083" s="2"/>
    </row>
    <row r="9084" spans="2:7">
      <c r="B9084" s="98"/>
      <c r="C9084" s="98"/>
      <c r="E9084" s="2"/>
      <c r="F9084" s="2"/>
      <c r="G9084" s="2"/>
    </row>
    <row r="9085" spans="2:7">
      <c r="B9085" s="98"/>
      <c r="C9085" s="98"/>
      <c r="E9085" s="2"/>
      <c r="F9085" s="2"/>
      <c r="G9085" s="2"/>
    </row>
    <row r="9086" spans="2:7">
      <c r="B9086" s="98"/>
      <c r="C9086" s="98"/>
      <c r="E9086" s="2"/>
      <c r="F9086" s="2"/>
      <c r="G9086" s="2"/>
    </row>
    <row r="9087" spans="2:7">
      <c r="B9087" s="98"/>
      <c r="C9087" s="98"/>
      <c r="E9087" s="2"/>
      <c r="F9087" s="2"/>
      <c r="G9087" s="2"/>
    </row>
    <row r="9088" spans="2:7">
      <c r="B9088" s="98"/>
      <c r="C9088" s="98"/>
      <c r="E9088" s="2"/>
      <c r="F9088" s="2"/>
      <c r="G9088" s="2"/>
    </row>
    <row r="9089" spans="2:7">
      <c r="B9089" s="98"/>
      <c r="C9089" s="98"/>
      <c r="E9089" s="2"/>
      <c r="F9089" s="2"/>
      <c r="G9089" s="2"/>
    </row>
    <row r="9090" spans="2:7">
      <c r="B9090" s="98"/>
      <c r="C9090" s="98"/>
      <c r="E9090" s="2"/>
      <c r="F9090" s="2"/>
      <c r="G9090" s="2"/>
    </row>
    <row r="9091" spans="2:7">
      <c r="B9091" s="98"/>
      <c r="C9091" s="98"/>
      <c r="E9091" s="2"/>
      <c r="F9091" s="2"/>
      <c r="G9091" s="2"/>
    </row>
    <row r="9092" spans="2:7">
      <c r="B9092" s="98"/>
      <c r="C9092" s="98"/>
      <c r="E9092" s="2"/>
      <c r="F9092" s="2"/>
      <c r="G9092" s="2"/>
    </row>
    <row r="9093" spans="2:7">
      <c r="B9093" s="98"/>
      <c r="C9093" s="98"/>
      <c r="E9093" s="2"/>
      <c r="F9093" s="2"/>
      <c r="G9093" s="2"/>
    </row>
    <row r="9094" spans="2:7">
      <c r="B9094" s="98"/>
      <c r="C9094" s="98"/>
      <c r="E9094" s="2"/>
      <c r="F9094" s="2"/>
      <c r="G9094" s="2"/>
    </row>
    <row r="9095" spans="2:7">
      <c r="B9095" s="98"/>
      <c r="C9095" s="98"/>
      <c r="E9095" s="2"/>
      <c r="F9095" s="2"/>
      <c r="G9095" s="2"/>
    </row>
    <row r="9096" spans="2:7">
      <c r="B9096" s="98"/>
      <c r="C9096" s="98"/>
      <c r="E9096" s="2"/>
      <c r="F9096" s="2"/>
      <c r="G9096" s="2"/>
    </row>
    <row r="9097" spans="2:7">
      <c r="B9097" s="98"/>
      <c r="C9097" s="98"/>
      <c r="E9097" s="2"/>
      <c r="F9097" s="2"/>
      <c r="G9097" s="2"/>
    </row>
    <row r="9098" spans="2:7">
      <c r="B9098" s="98"/>
      <c r="C9098" s="98"/>
      <c r="E9098" s="2"/>
      <c r="F9098" s="2"/>
      <c r="G9098" s="2"/>
    </row>
    <row r="9099" spans="2:7">
      <c r="B9099" s="98"/>
      <c r="C9099" s="98"/>
      <c r="E9099" s="2"/>
      <c r="F9099" s="2"/>
      <c r="G9099" s="2"/>
    </row>
    <row r="9100" spans="2:7">
      <c r="B9100" s="98"/>
      <c r="C9100" s="98"/>
      <c r="E9100" s="2"/>
      <c r="F9100" s="2"/>
      <c r="G9100" s="2"/>
    </row>
    <row r="9101" spans="2:7">
      <c r="B9101" s="98"/>
      <c r="C9101" s="98"/>
      <c r="E9101" s="2"/>
      <c r="F9101" s="2"/>
      <c r="G9101" s="2"/>
    </row>
    <row r="9102" spans="2:7">
      <c r="B9102" s="98"/>
      <c r="C9102" s="98"/>
      <c r="E9102" s="2"/>
      <c r="F9102" s="2"/>
      <c r="G9102" s="2"/>
    </row>
    <row r="9103" spans="2:7">
      <c r="B9103" s="98"/>
      <c r="C9103" s="98"/>
      <c r="E9103" s="2"/>
      <c r="F9103" s="2"/>
      <c r="G9103" s="2"/>
    </row>
    <row r="9104" spans="2:7">
      <c r="B9104" s="98"/>
      <c r="C9104" s="98"/>
      <c r="E9104" s="2"/>
      <c r="F9104" s="2"/>
      <c r="G9104" s="2"/>
    </row>
    <row r="9105" spans="2:7">
      <c r="B9105" s="98"/>
      <c r="C9105" s="98"/>
      <c r="E9105" s="2"/>
      <c r="F9105" s="2"/>
      <c r="G9105" s="2"/>
    </row>
    <row r="9106" spans="2:7">
      <c r="B9106" s="98"/>
      <c r="C9106" s="98"/>
      <c r="E9106" s="2"/>
      <c r="F9106" s="2"/>
      <c r="G9106" s="2"/>
    </row>
    <row r="9107" spans="2:7">
      <c r="B9107" s="98"/>
      <c r="C9107" s="98"/>
      <c r="E9107" s="2"/>
      <c r="F9107" s="2"/>
      <c r="G9107" s="2"/>
    </row>
    <row r="9108" spans="2:7">
      <c r="B9108" s="98"/>
      <c r="C9108" s="98"/>
      <c r="E9108" s="2"/>
      <c r="F9108" s="2"/>
      <c r="G9108" s="2"/>
    </row>
    <row r="9109" spans="2:7">
      <c r="B9109" s="98"/>
      <c r="C9109" s="98"/>
      <c r="E9109" s="2"/>
      <c r="F9109" s="2"/>
      <c r="G9109" s="2"/>
    </row>
    <row r="9110" spans="2:7">
      <c r="B9110" s="98"/>
      <c r="C9110" s="98"/>
      <c r="E9110" s="2"/>
      <c r="F9110" s="2"/>
      <c r="G9110" s="2"/>
    </row>
    <row r="9111" spans="2:7">
      <c r="B9111" s="98"/>
      <c r="C9111" s="98"/>
      <c r="E9111" s="2"/>
      <c r="F9111" s="2"/>
      <c r="G9111" s="2"/>
    </row>
    <row r="9112" spans="2:7">
      <c r="B9112" s="98"/>
      <c r="C9112" s="98"/>
      <c r="E9112" s="2"/>
      <c r="F9112" s="2"/>
      <c r="G9112" s="2"/>
    </row>
    <row r="9113" spans="2:7">
      <c r="B9113" s="98"/>
      <c r="C9113" s="98"/>
      <c r="E9113" s="2"/>
      <c r="F9113" s="2"/>
      <c r="G9113" s="2"/>
    </row>
    <row r="9114" spans="2:7">
      <c r="B9114" s="98"/>
      <c r="C9114" s="98"/>
      <c r="E9114" s="2"/>
      <c r="F9114" s="2"/>
      <c r="G9114" s="2"/>
    </row>
    <row r="9115" spans="2:7">
      <c r="B9115" s="98"/>
      <c r="C9115" s="98"/>
      <c r="E9115" s="2"/>
      <c r="F9115" s="2"/>
      <c r="G9115" s="2"/>
    </row>
    <row r="9116" spans="2:7">
      <c r="B9116" s="98"/>
      <c r="C9116" s="98"/>
      <c r="E9116" s="2"/>
      <c r="F9116" s="2"/>
      <c r="G9116" s="2"/>
    </row>
    <row r="9117" spans="2:7">
      <c r="B9117" s="98"/>
      <c r="C9117" s="98"/>
      <c r="E9117" s="2"/>
      <c r="F9117" s="2"/>
      <c r="G9117" s="2"/>
    </row>
    <row r="9118" spans="2:7">
      <c r="B9118" s="98"/>
      <c r="C9118" s="98"/>
      <c r="E9118" s="2"/>
      <c r="F9118" s="2"/>
      <c r="G9118" s="2"/>
    </row>
    <row r="9119" spans="2:7">
      <c r="B9119" s="98"/>
      <c r="C9119" s="98"/>
      <c r="E9119" s="2"/>
      <c r="F9119" s="2"/>
      <c r="G9119" s="2"/>
    </row>
    <row r="9120" spans="2:7">
      <c r="B9120" s="98"/>
      <c r="C9120" s="98"/>
      <c r="E9120" s="2"/>
      <c r="F9120" s="2"/>
      <c r="G9120" s="2"/>
    </row>
    <row r="9121" spans="2:7">
      <c r="B9121" s="98"/>
      <c r="C9121" s="98"/>
      <c r="E9121" s="2"/>
      <c r="F9121" s="2"/>
      <c r="G9121" s="2"/>
    </row>
    <row r="9122" spans="2:7">
      <c r="B9122" s="98"/>
      <c r="C9122" s="98"/>
      <c r="E9122" s="2"/>
      <c r="F9122" s="2"/>
      <c r="G9122" s="2"/>
    </row>
    <row r="9123" spans="2:7">
      <c r="B9123" s="98"/>
      <c r="C9123" s="98"/>
      <c r="E9123" s="2"/>
      <c r="F9123" s="2"/>
      <c r="G9123" s="2"/>
    </row>
    <row r="9124" spans="2:7">
      <c r="B9124" s="98"/>
      <c r="C9124" s="98"/>
      <c r="E9124" s="2"/>
      <c r="F9124" s="2"/>
      <c r="G9124" s="2"/>
    </row>
    <row r="9125" spans="2:7">
      <c r="B9125" s="98"/>
      <c r="C9125" s="98"/>
      <c r="E9125" s="2"/>
      <c r="F9125" s="2"/>
      <c r="G9125" s="2"/>
    </row>
    <row r="9126" spans="2:7">
      <c r="B9126" s="98"/>
      <c r="C9126" s="98"/>
      <c r="E9126" s="2"/>
      <c r="F9126" s="2"/>
      <c r="G9126" s="2"/>
    </row>
    <row r="9127" spans="2:7">
      <c r="B9127" s="98"/>
      <c r="C9127" s="98"/>
      <c r="E9127" s="2"/>
      <c r="F9127" s="2"/>
      <c r="G9127" s="2"/>
    </row>
    <row r="9128" spans="2:7">
      <c r="B9128" s="98"/>
      <c r="C9128" s="98"/>
      <c r="E9128" s="2"/>
      <c r="F9128" s="2"/>
      <c r="G9128" s="2"/>
    </row>
    <row r="9129" spans="2:7">
      <c r="B9129" s="98"/>
      <c r="C9129" s="98"/>
      <c r="E9129" s="2"/>
      <c r="F9129" s="2"/>
      <c r="G9129" s="2"/>
    </row>
    <row r="9130" spans="2:7">
      <c r="B9130" s="98"/>
      <c r="C9130" s="98"/>
      <c r="E9130" s="2"/>
      <c r="F9130" s="2"/>
      <c r="G9130" s="2"/>
    </row>
    <row r="9131" spans="2:7">
      <c r="B9131" s="98"/>
      <c r="C9131" s="98"/>
      <c r="E9131" s="2"/>
      <c r="F9131" s="2"/>
      <c r="G9131" s="2"/>
    </row>
    <row r="9132" spans="2:7">
      <c r="B9132" s="98"/>
      <c r="C9132" s="98"/>
      <c r="E9132" s="2"/>
      <c r="F9132" s="2"/>
      <c r="G9132" s="2"/>
    </row>
    <row r="9133" spans="2:7">
      <c r="B9133" s="98"/>
      <c r="C9133" s="98"/>
      <c r="E9133" s="2"/>
      <c r="F9133" s="2"/>
      <c r="G9133" s="2"/>
    </row>
    <row r="9134" spans="2:7">
      <c r="B9134" s="98"/>
      <c r="C9134" s="98"/>
      <c r="E9134" s="2"/>
      <c r="F9134" s="2"/>
      <c r="G9134" s="2"/>
    </row>
    <row r="9135" spans="2:7">
      <c r="B9135" s="98"/>
      <c r="C9135" s="98"/>
      <c r="E9135" s="2"/>
      <c r="F9135" s="2"/>
      <c r="G9135" s="2"/>
    </row>
    <row r="9136" spans="2:7">
      <c r="B9136" s="98"/>
      <c r="C9136" s="98"/>
      <c r="E9136" s="2"/>
      <c r="F9136" s="2"/>
      <c r="G9136" s="2"/>
    </row>
    <row r="9137" spans="2:7">
      <c r="B9137" s="98"/>
      <c r="C9137" s="98"/>
      <c r="E9137" s="2"/>
      <c r="F9137" s="2"/>
      <c r="G9137" s="2"/>
    </row>
    <row r="9138" spans="2:7">
      <c r="B9138" s="98"/>
      <c r="C9138" s="98"/>
      <c r="E9138" s="2"/>
      <c r="F9138" s="2"/>
      <c r="G9138" s="2"/>
    </row>
    <row r="9139" spans="2:7">
      <c r="B9139" s="98"/>
      <c r="C9139" s="98"/>
      <c r="E9139" s="2"/>
      <c r="F9139" s="2"/>
      <c r="G9139" s="2"/>
    </row>
    <row r="9140" spans="2:7">
      <c r="B9140" s="98"/>
      <c r="C9140" s="98"/>
      <c r="E9140" s="2"/>
      <c r="F9140" s="2"/>
      <c r="G9140" s="2"/>
    </row>
    <row r="9141" spans="2:7">
      <c r="B9141" s="98"/>
      <c r="C9141" s="98"/>
      <c r="E9141" s="2"/>
      <c r="F9141" s="2"/>
      <c r="G9141" s="2"/>
    </row>
    <row r="9142" spans="2:7">
      <c r="B9142" s="98"/>
      <c r="C9142" s="98"/>
      <c r="E9142" s="2"/>
      <c r="F9142" s="2"/>
      <c r="G9142" s="2"/>
    </row>
    <row r="9143" spans="2:7">
      <c r="B9143" s="98"/>
      <c r="C9143" s="98"/>
      <c r="E9143" s="2"/>
      <c r="F9143" s="2"/>
      <c r="G9143" s="2"/>
    </row>
    <row r="9144" spans="2:7">
      <c r="B9144" s="98"/>
      <c r="C9144" s="98"/>
      <c r="E9144" s="2"/>
      <c r="F9144" s="2"/>
      <c r="G9144" s="2"/>
    </row>
    <row r="9145" spans="2:7">
      <c r="B9145" s="98"/>
      <c r="C9145" s="98"/>
      <c r="E9145" s="2"/>
      <c r="F9145" s="2"/>
      <c r="G9145" s="2"/>
    </row>
    <row r="9146" spans="2:7">
      <c r="B9146" s="98"/>
      <c r="C9146" s="98"/>
      <c r="E9146" s="2"/>
      <c r="F9146" s="2"/>
      <c r="G9146" s="2"/>
    </row>
    <row r="9147" spans="2:7">
      <c r="B9147" s="98"/>
      <c r="C9147" s="98"/>
      <c r="E9147" s="2"/>
      <c r="F9147" s="2"/>
      <c r="G9147" s="2"/>
    </row>
    <row r="9148" spans="2:7">
      <c r="B9148" s="98"/>
      <c r="C9148" s="98"/>
      <c r="E9148" s="2"/>
      <c r="F9148" s="2"/>
      <c r="G9148" s="2"/>
    </row>
    <row r="9149" spans="2:7">
      <c r="B9149" s="98"/>
      <c r="C9149" s="98"/>
      <c r="E9149" s="2"/>
      <c r="F9149" s="2"/>
      <c r="G9149" s="2"/>
    </row>
    <row r="9150" spans="2:7">
      <c r="B9150" s="98"/>
      <c r="C9150" s="98"/>
      <c r="E9150" s="2"/>
      <c r="F9150" s="2"/>
      <c r="G9150" s="2"/>
    </row>
    <row r="9151" spans="2:7">
      <c r="B9151" s="98"/>
      <c r="C9151" s="98"/>
      <c r="E9151" s="2"/>
      <c r="F9151" s="2"/>
      <c r="G9151" s="2"/>
    </row>
    <row r="9152" spans="2:7">
      <c r="B9152" s="98"/>
      <c r="C9152" s="98"/>
      <c r="E9152" s="2"/>
      <c r="F9152" s="2"/>
      <c r="G9152" s="2"/>
    </row>
    <row r="9153" spans="2:7">
      <c r="B9153" s="98"/>
      <c r="C9153" s="98"/>
      <c r="E9153" s="2"/>
      <c r="F9153" s="2"/>
      <c r="G9153" s="2"/>
    </row>
    <row r="9154" spans="2:7">
      <c r="B9154" s="98"/>
      <c r="C9154" s="98"/>
      <c r="E9154" s="2"/>
      <c r="F9154" s="2"/>
      <c r="G9154" s="2"/>
    </row>
    <row r="9155" spans="2:7">
      <c r="B9155" s="98"/>
      <c r="C9155" s="98"/>
      <c r="E9155" s="2"/>
      <c r="F9155" s="2"/>
      <c r="G9155" s="2"/>
    </row>
    <row r="9156" spans="2:7">
      <c r="B9156" s="98"/>
      <c r="C9156" s="98"/>
      <c r="E9156" s="2"/>
      <c r="F9156" s="2"/>
      <c r="G9156" s="2"/>
    </row>
    <row r="9157" spans="2:7">
      <c r="B9157" s="98"/>
      <c r="C9157" s="98"/>
      <c r="E9157" s="2"/>
      <c r="F9157" s="2"/>
      <c r="G9157" s="2"/>
    </row>
    <row r="9158" spans="2:7">
      <c r="B9158" s="98"/>
      <c r="C9158" s="98"/>
      <c r="E9158" s="2"/>
      <c r="F9158" s="2"/>
      <c r="G9158" s="2"/>
    </row>
    <row r="9159" spans="2:7">
      <c r="B9159" s="98"/>
      <c r="C9159" s="98"/>
      <c r="E9159" s="2"/>
      <c r="F9159" s="2"/>
      <c r="G9159" s="2"/>
    </row>
    <row r="9160" spans="2:7">
      <c r="B9160" s="98"/>
      <c r="C9160" s="98"/>
      <c r="E9160" s="2"/>
      <c r="F9160" s="2"/>
      <c r="G9160" s="2"/>
    </row>
    <row r="9161" spans="2:7">
      <c r="B9161" s="98"/>
      <c r="C9161" s="98"/>
      <c r="E9161" s="2"/>
      <c r="F9161" s="2"/>
      <c r="G9161" s="2"/>
    </row>
    <row r="9162" spans="2:7">
      <c r="B9162" s="98"/>
      <c r="C9162" s="98"/>
      <c r="E9162" s="2"/>
      <c r="F9162" s="2"/>
      <c r="G9162" s="2"/>
    </row>
    <row r="9163" spans="2:7">
      <c r="B9163" s="98"/>
      <c r="C9163" s="98"/>
      <c r="E9163" s="2"/>
      <c r="F9163" s="2"/>
      <c r="G9163" s="2"/>
    </row>
    <row r="9164" spans="2:7">
      <c r="B9164" s="98"/>
      <c r="C9164" s="98"/>
      <c r="E9164" s="2"/>
      <c r="F9164" s="2"/>
      <c r="G9164" s="2"/>
    </row>
    <row r="9165" spans="2:7">
      <c r="B9165" s="98"/>
      <c r="C9165" s="98"/>
      <c r="E9165" s="2"/>
      <c r="F9165" s="2"/>
      <c r="G9165" s="2"/>
    </row>
    <row r="9166" spans="2:7">
      <c r="B9166" s="98"/>
      <c r="C9166" s="98"/>
      <c r="E9166" s="2"/>
      <c r="F9166" s="2"/>
      <c r="G9166" s="2"/>
    </row>
    <row r="9167" spans="2:7">
      <c r="B9167" s="98"/>
      <c r="C9167" s="98"/>
      <c r="E9167" s="2"/>
      <c r="F9167" s="2"/>
      <c r="G9167" s="2"/>
    </row>
    <row r="9168" spans="2:7">
      <c r="B9168" s="98"/>
      <c r="C9168" s="98"/>
      <c r="E9168" s="2"/>
      <c r="F9168" s="2"/>
      <c r="G9168" s="2"/>
    </row>
    <row r="9169" spans="2:7">
      <c r="B9169" s="98"/>
      <c r="C9169" s="98"/>
      <c r="E9169" s="2"/>
      <c r="F9169" s="2"/>
      <c r="G9169" s="2"/>
    </row>
    <row r="9170" spans="2:7">
      <c r="B9170" s="98"/>
      <c r="C9170" s="98"/>
      <c r="E9170" s="2"/>
      <c r="F9170" s="2"/>
      <c r="G9170" s="2"/>
    </row>
    <row r="9171" spans="2:7">
      <c r="B9171" s="98"/>
      <c r="C9171" s="98"/>
      <c r="E9171" s="2"/>
      <c r="F9171" s="2"/>
      <c r="G9171" s="2"/>
    </row>
    <row r="9172" spans="2:7">
      <c r="B9172" s="98"/>
      <c r="C9172" s="98"/>
      <c r="E9172" s="2"/>
      <c r="F9172" s="2"/>
      <c r="G9172" s="2"/>
    </row>
    <row r="9173" spans="2:7">
      <c r="B9173" s="98"/>
      <c r="C9173" s="98"/>
      <c r="E9173" s="2"/>
      <c r="F9173" s="2"/>
      <c r="G9173" s="2"/>
    </row>
    <row r="9174" spans="2:7">
      <c r="B9174" s="98"/>
      <c r="C9174" s="98"/>
      <c r="E9174" s="2"/>
      <c r="F9174" s="2"/>
      <c r="G9174" s="2"/>
    </row>
    <row r="9175" spans="2:7">
      <c r="B9175" s="98"/>
      <c r="C9175" s="98"/>
      <c r="E9175" s="2"/>
      <c r="F9175" s="2"/>
      <c r="G9175" s="2"/>
    </row>
    <row r="9176" spans="2:7">
      <c r="B9176" s="98"/>
      <c r="C9176" s="98"/>
      <c r="E9176" s="2"/>
      <c r="F9176" s="2"/>
      <c r="G9176" s="2"/>
    </row>
    <row r="9177" spans="2:7">
      <c r="B9177" s="98"/>
      <c r="C9177" s="98"/>
      <c r="E9177" s="2"/>
      <c r="F9177" s="2"/>
      <c r="G9177" s="2"/>
    </row>
    <row r="9178" spans="2:7">
      <c r="B9178" s="98"/>
      <c r="C9178" s="98"/>
      <c r="E9178" s="2"/>
      <c r="F9178" s="2"/>
      <c r="G9178" s="2"/>
    </row>
    <row r="9179" spans="2:7">
      <c r="B9179" s="98"/>
      <c r="C9179" s="98"/>
      <c r="E9179" s="2"/>
      <c r="F9179" s="2"/>
      <c r="G9179" s="2"/>
    </row>
    <row r="9180" spans="2:7">
      <c r="B9180" s="98"/>
      <c r="C9180" s="98"/>
      <c r="E9180" s="2"/>
      <c r="F9180" s="2"/>
      <c r="G9180" s="2"/>
    </row>
    <row r="9181" spans="2:7">
      <c r="B9181" s="98"/>
      <c r="C9181" s="98"/>
      <c r="E9181" s="2"/>
      <c r="F9181" s="2"/>
      <c r="G9181" s="2"/>
    </row>
    <row r="9182" spans="2:7">
      <c r="B9182" s="98"/>
      <c r="C9182" s="98"/>
      <c r="E9182" s="2"/>
      <c r="F9182" s="2"/>
      <c r="G9182" s="2"/>
    </row>
    <row r="9183" spans="2:7">
      <c r="B9183" s="98"/>
      <c r="C9183" s="98"/>
      <c r="E9183" s="2"/>
      <c r="F9183" s="2"/>
      <c r="G9183" s="2"/>
    </row>
    <row r="9184" spans="2:7">
      <c r="B9184" s="98"/>
      <c r="C9184" s="98"/>
      <c r="E9184" s="2"/>
      <c r="F9184" s="2"/>
      <c r="G9184" s="2"/>
    </row>
    <row r="9185" spans="2:7">
      <c r="B9185" s="98"/>
      <c r="C9185" s="98"/>
      <c r="E9185" s="2"/>
      <c r="F9185" s="2"/>
      <c r="G9185" s="2"/>
    </row>
    <row r="9186" spans="2:7">
      <c r="B9186" s="98"/>
      <c r="C9186" s="98"/>
      <c r="E9186" s="2"/>
      <c r="F9186" s="2"/>
      <c r="G9186" s="2"/>
    </row>
    <row r="9187" spans="2:7">
      <c r="B9187" s="98"/>
      <c r="C9187" s="98"/>
      <c r="E9187" s="2"/>
      <c r="F9187" s="2"/>
      <c r="G9187" s="2"/>
    </row>
    <row r="9188" spans="2:7">
      <c r="B9188" s="98"/>
      <c r="C9188" s="98"/>
      <c r="E9188" s="2"/>
      <c r="F9188" s="2"/>
      <c r="G9188" s="2"/>
    </row>
    <row r="9189" spans="2:7">
      <c r="B9189" s="98"/>
      <c r="C9189" s="98"/>
      <c r="E9189" s="2"/>
      <c r="F9189" s="2"/>
      <c r="G9189" s="2"/>
    </row>
    <row r="9190" spans="2:7">
      <c r="B9190" s="98"/>
      <c r="C9190" s="98"/>
      <c r="E9190" s="2"/>
      <c r="F9190" s="2"/>
      <c r="G9190" s="2"/>
    </row>
    <row r="9191" spans="2:7">
      <c r="B9191" s="98"/>
      <c r="C9191" s="98"/>
      <c r="E9191" s="2"/>
      <c r="F9191" s="2"/>
      <c r="G9191" s="2"/>
    </row>
    <row r="9192" spans="2:7">
      <c r="B9192" s="98"/>
      <c r="C9192" s="98"/>
      <c r="E9192" s="2"/>
      <c r="F9192" s="2"/>
      <c r="G9192" s="2"/>
    </row>
    <row r="9193" spans="2:7">
      <c r="B9193" s="98"/>
      <c r="C9193" s="98"/>
      <c r="E9193" s="2"/>
      <c r="F9193" s="2"/>
      <c r="G9193" s="2"/>
    </row>
    <row r="9194" spans="2:7">
      <c r="B9194" s="98"/>
      <c r="C9194" s="98"/>
      <c r="E9194" s="2"/>
      <c r="F9194" s="2"/>
      <c r="G9194" s="2"/>
    </row>
    <row r="9195" spans="2:7">
      <c r="B9195" s="98"/>
      <c r="C9195" s="98"/>
      <c r="E9195" s="2"/>
      <c r="F9195" s="2"/>
      <c r="G9195" s="2"/>
    </row>
    <row r="9196" spans="2:7">
      <c r="B9196" s="98"/>
      <c r="C9196" s="98"/>
      <c r="E9196" s="2"/>
      <c r="F9196" s="2"/>
      <c r="G9196" s="2"/>
    </row>
    <row r="9197" spans="2:7">
      <c r="B9197" s="98"/>
      <c r="C9197" s="98"/>
      <c r="E9197" s="2"/>
      <c r="F9197" s="2"/>
      <c r="G9197" s="2"/>
    </row>
    <row r="9198" spans="2:7">
      <c r="B9198" s="98"/>
      <c r="C9198" s="98"/>
      <c r="E9198" s="2"/>
      <c r="F9198" s="2"/>
      <c r="G9198" s="2"/>
    </row>
    <row r="9199" spans="2:7">
      <c r="B9199" s="98"/>
      <c r="C9199" s="98"/>
      <c r="E9199" s="2"/>
      <c r="F9199" s="2"/>
      <c r="G9199" s="2"/>
    </row>
    <row r="9200" spans="2:7">
      <c r="B9200" s="98"/>
      <c r="C9200" s="98"/>
      <c r="E9200" s="2"/>
      <c r="F9200" s="2"/>
      <c r="G9200" s="2"/>
    </row>
    <row r="9201" spans="2:7">
      <c r="B9201" s="98"/>
      <c r="C9201" s="98"/>
      <c r="E9201" s="2"/>
      <c r="F9201" s="2"/>
      <c r="G9201" s="2"/>
    </row>
    <row r="9202" spans="2:7">
      <c r="B9202" s="98"/>
      <c r="C9202" s="98"/>
      <c r="E9202" s="2"/>
      <c r="F9202" s="2"/>
      <c r="G9202" s="2"/>
    </row>
    <row r="9203" spans="2:7">
      <c r="B9203" s="98"/>
      <c r="C9203" s="98"/>
      <c r="E9203" s="2"/>
      <c r="F9203" s="2"/>
      <c r="G9203" s="2"/>
    </row>
    <row r="9204" spans="2:7">
      <c r="B9204" s="98"/>
      <c r="C9204" s="98"/>
      <c r="E9204" s="2"/>
      <c r="F9204" s="2"/>
      <c r="G9204" s="2"/>
    </row>
    <row r="9205" spans="2:7">
      <c r="B9205" s="98"/>
      <c r="C9205" s="98"/>
      <c r="E9205" s="2"/>
      <c r="F9205" s="2"/>
      <c r="G9205" s="2"/>
    </row>
    <row r="9206" spans="2:7">
      <c r="B9206" s="98"/>
      <c r="C9206" s="98"/>
      <c r="E9206" s="2"/>
      <c r="F9206" s="2"/>
      <c r="G9206" s="2"/>
    </row>
    <row r="9207" spans="2:7">
      <c r="B9207" s="98"/>
      <c r="C9207" s="98"/>
      <c r="E9207" s="2"/>
      <c r="F9207" s="2"/>
      <c r="G9207" s="2"/>
    </row>
    <row r="9208" spans="2:7">
      <c r="B9208" s="98"/>
      <c r="C9208" s="98"/>
      <c r="E9208" s="2"/>
      <c r="F9208" s="2"/>
      <c r="G9208" s="2"/>
    </row>
    <row r="9209" spans="2:7">
      <c r="B9209" s="98"/>
      <c r="C9209" s="98"/>
      <c r="E9209" s="2"/>
      <c r="F9209" s="2"/>
      <c r="G9209" s="2"/>
    </row>
    <row r="9210" spans="2:7">
      <c r="B9210" s="98"/>
      <c r="C9210" s="98"/>
      <c r="E9210" s="2"/>
      <c r="F9210" s="2"/>
      <c r="G9210" s="2"/>
    </row>
    <row r="9211" spans="2:7">
      <c r="B9211" s="98"/>
      <c r="C9211" s="98"/>
      <c r="E9211" s="2"/>
      <c r="F9211" s="2"/>
      <c r="G9211" s="2"/>
    </row>
    <row r="9212" spans="2:7">
      <c r="B9212" s="98"/>
      <c r="C9212" s="98"/>
      <c r="E9212" s="2"/>
      <c r="F9212" s="2"/>
      <c r="G9212" s="2"/>
    </row>
    <row r="9213" spans="2:7">
      <c r="B9213" s="98"/>
      <c r="C9213" s="98"/>
      <c r="E9213" s="2"/>
      <c r="F9213" s="2"/>
      <c r="G9213" s="2"/>
    </row>
    <row r="9214" spans="2:7">
      <c r="B9214" s="98"/>
      <c r="C9214" s="98"/>
      <c r="E9214" s="2"/>
      <c r="F9214" s="2"/>
      <c r="G9214" s="2"/>
    </row>
    <row r="9215" spans="2:7">
      <c r="B9215" s="98"/>
      <c r="C9215" s="98"/>
      <c r="E9215" s="2"/>
      <c r="F9215" s="2"/>
      <c r="G9215" s="2"/>
    </row>
    <row r="9216" spans="2:7">
      <c r="B9216" s="98"/>
      <c r="C9216" s="98"/>
      <c r="E9216" s="2"/>
      <c r="F9216" s="2"/>
      <c r="G9216" s="2"/>
    </row>
    <row r="9217" spans="2:7">
      <c r="B9217" s="98"/>
      <c r="C9217" s="98"/>
      <c r="E9217" s="2"/>
      <c r="F9217" s="2"/>
      <c r="G9217" s="2"/>
    </row>
    <row r="9218" spans="2:7">
      <c r="B9218" s="98"/>
      <c r="C9218" s="98"/>
      <c r="E9218" s="2"/>
      <c r="F9218" s="2"/>
      <c r="G9218" s="2"/>
    </row>
    <row r="9219" spans="2:7">
      <c r="B9219" s="98"/>
      <c r="C9219" s="98"/>
      <c r="E9219" s="2"/>
      <c r="F9219" s="2"/>
      <c r="G9219" s="2"/>
    </row>
    <row r="9220" spans="2:7">
      <c r="B9220" s="98"/>
      <c r="C9220" s="98"/>
      <c r="E9220" s="2"/>
      <c r="F9220" s="2"/>
      <c r="G9220" s="2"/>
    </row>
    <row r="9221" spans="2:7">
      <c r="B9221" s="98"/>
      <c r="C9221" s="98"/>
      <c r="E9221" s="2"/>
      <c r="F9221" s="2"/>
      <c r="G9221" s="2"/>
    </row>
    <row r="9222" spans="2:7">
      <c r="B9222" s="98"/>
      <c r="C9222" s="98"/>
      <c r="E9222" s="2"/>
      <c r="F9222" s="2"/>
      <c r="G9222" s="2"/>
    </row>
    <row r="9223" spans="2:7">
      <c r="B9223" s="98"/>
      <c r="C9223" s="98"/>
      <c r="E9223" s="2"/>
      <c r="F9223" s="2"/>
      <c r="G9223" s="2"/>
    </row>
    <row r="9224" spans="2:7">
      <c r="B9224" s="98"/>
      <c r="C9224" s="98"/>
      <c r="E9224" s="2"/>
      <c r="F9224" s="2"/>
      <c r="G9224" s="2"/>
    </row>
    <row r="9225" spans="2:7">
      <c r="B9225" s="98"/>
      <c r="C9225" s="98"/>
      <c r="E9225" s="2"/>
      <c r="F9225" s="2"/>
      <c r="G9225" s="2"/>
    </row>
    <row r="9226" spans="2:7">
      <c r="B9226" s="98"/>
      <c r="C9226" s="98"/>
      <c r="E9226" s="2"/>
      <c r="F9226" s="2"/>
      <c r="G9226" s="2"/>
    </row>
    <row r="9227" spans="2:7">
      <c r="B9227" s="98"/>
      <c r="C9227" s="98"/>
      <c r="E9227" s="2"/>
      <c r="F9227" s="2"/>
      <c r="G9227" s="2"/>
    </row>
    <row r="9228" spans="2:7">
      <c r="B9228" s="98"/>
      <c r="C9228" s="98"/>
      <c r="E9228" s="2"/>
      <c r="F9228" s="2"/>
      <c r="G9228" s="2"/>
    </row>
    <row r="9229" spans="2:7">
      <c r="B9229" s="98"/>
      <c r="C9229" s="98"/>
      <c r="E9229" s="2"/>
      <c r="F9229" s="2"/>
      <c r="G9229" s="2"/>
    </row>
    <row r="9230" spans="2:7">
      <c r="B9230" s="98"/>
      <c r="C9230" s="98"/>
      <c r="E9230" s="2"/>
      <c r="F9230" s="2"/>
      <c r="G9230" s="2"/>
    </row>
    <row r="9231" spans="2:7">
      <c r="B9231" s="98"/>
      <c r="C9231" s="98"/>
      <c r="E9231" s="2"/>
      <c r="F9231" s="2"/>
      <c r="G9231" s="2"/>
    </row>
    <row r="9232" spans="2:7">
      <c r="B9232" s="98"/>
      <c r="C9232" s="98"/>
      <c r="E9232" s="2"/>
      <c r="F9232" s="2"/>
      <c r="G9232" s="2"/>
    </row>
    <row r="9233" spans="2:7">
      <c r="B9233" s="98"/>
      <c r="C9233" s="98"/>
      <c r="E9233" s="2"/>
      <c r="F9233" s="2"/>
      <c r="G9233" s="2"/>
    </row>
    <row r="9234" spans="2:7">
      <c r="B9234" s="98"/>
      <c r="C9234" s="98"/>
      <c r="E9234" s="2"/>
      <c r="F9234" s="2"/>
      <c r="G9234" s="2"/>
    </row>
    <row r="9235" spans="2:7">
      <c r="B9235" s="98"/>
      <c r="C9235" s="98"/>
      <c r="E9235" s="2"/>
      <c r="F9235" s="2"/>
      <c r="G9235" s="2"/>
    </row>
    <row r="9236" spans="2:7">
      <c r="B9236" s="98"/>
      <c r="C9236" s="98"/>
      <c r="E9236" s="2"/>
      <c r="F9236" s="2"/>
      <c r="G9236" s="2"/>
    </row>
    <row r="9237" spans="2:7">
      <c r="B9237" s="98"/>
      <c r="C9237" s="98"/>
      <c r="E9237" s="2"/>
      <c r="F9237" s="2"/>
      <c r="G9237" s="2"/>
    </row>
    <row r="9238" spans="2:7">
      <c r="B9238" s="98"/>
      <c r="C9238" s="98"/>
      <c r="E9238" s="2"/>
      <c r="F9238" s="2"/>
      <c r="G9238" s="2"/>
    </row>
    <row r="9239" spans="2:7">
      <c r="B9239" s="98"/>
      <c r="C9239" s="98"/>
      <c r="E9239" s="2"/>
      <c r="F9239" s="2"/>
      <c r="G9239" s="2"/>
    </row>
    <row r="9240" spans="2:7">
      <c r="B9240" s="98"/>
      <c r="C9240" s="98"/>
      <c r="E9240" s="2"/>
      <c r="F9240" s="2"/>
      <c r="G9240" s="2"/>
    </row>
    <row r="9241" spans="2:7">
      <c r="B9241" s="98"/>
      <c r="C9241" s="98"/>
      <c r="E9241" s="2"/>
      <c r="F9241" s="2"/>
      <c r="G9241" s="2"/>
    </row>
    <row r="9242" spans="2:7">
      <c r="B9242" s="98"/>
      <c r="C9242" s="98"/>
      <c r="E9242" s="2"/>
      <c r="F9242" s="2"/>
      <c r="G9242" s="2"/>
    </row>
    <row r="9243" spans="2:7">
      <c r="B9243" s="98"/>
      <c r="C9243" s="98"/>
      <c r="E9243" s="2"/>
      <c r="F9243" s="2"/>
      <c r="G9243" s="2"/>
    </row>
    <row r="9244" spans="2:7">
      <c r="B9244" s="98"/>
      <c r="C9244" s="98"/>
      <c r="E9244" s="2"/>
      <c r="F9244" s="2"/>
      <c r="G9244" s="2"/>
    </row>
    <row r="9245" spans="2:7">
      <c r="B9245" s="98"/>
      <c r="C9245" s="98"/>
      <c r="E9245" s="2"/>
      <c r="F9245" s="2"/>
      <c r="G9245" s="2"/>
    </row>
    <row r="9246" spans="2:7">
      <c r="B9246" s="98"/>
      <c r="C9246" s="98"/>
      <c r="E9246" s="2"/>
      <c r="F9246" s="2"/>
      <c r="G9246" s="2"/>
    </row>
    <row r="9247" spans="2:7">
      <c r="B9247" s="98"/>
      <c r="C9247" s="98"/>
      <c r="E9247" s="2"/>
      <c r="F9247" s="2"/>
      <c r="G9247" s="2"/>
    </row>
    <row r="9248" spans="2:7">
      <c r="B9248" s="98"/>
      <c r="C9248" s="98"/>
      <c r="E9248" s="2"/>
      <c r="F9248" s="2"/>
      <c r="G9248" s="2"/>
    </row>
    <row r="9249" spans="2:7">
      <c r="B9249" s="98"/>
      <c r="C9249" s="98"/>
      <c r="E9249" s="2"/>
      <c r="F9249" s="2"/>
      <c r="G9249" s="2"/>
    </row>
    <row r="9250" spans="2:7">
      <c r="B9250" s="98"/>
      <c r="C9250" s="98"/>
      <c r="E9250" s="2"/>
      <c r="F9250" s="2"/>
      <c r="G9250" s="2"/>
    </row>
    <row r="9251" spans="2:7">
      <c r="B9251" s="98"/>
      <c r="C9251" s="98"/>
      <c r="E9251" s="2"/>
      <c r="F9251" s="2"/>
      <c r="G9251" s="2"/>
    </row>
    <row r="9252" spans="2:7">
      <c r="B9252" s="98"/>
      <c r="C9252" s="98"/>
      <c r="E9252" s="2"/>
      <c r="F9252" s="2"/>
      <c r="G9252" s="2"/>
    </row>
    <row r="9253" spans="2:7">
      <c r="B9253" s="98"/>
      <c r="C9253" s="98"/>
      <c r="E9253" s="2"/>
      <c r="F9253" s="2"/>
      <c r="G9253" s="2"/>
    </row>
    <row r="9254" spans="2:7">
      <c r="B9254" s="98"/>
      <c r="C9254" s="98"/>
      <c r="E9254" s="2"/>
      <c r="F9254" s="2"/>
      <c r="G9254" s="2"/>
    </row>
    <row r="9255" spans="2:7">
      <c r="B9255" s="98"/>
      <c r="C9255" s="98"/>
      <c r="E9255" s="2"/>
      <c r="F9255" s="2"/>
      <c r="G9255" s="2"/>
    </row>
    <row r="9256" spans="2:7">
      <c r="B9256" s="98"/>
      <c r="C9256" s="98"/>
      <c r="E9256" s="2"/>
      <c r="F9256" s="2"/>
      <c r="G9256" s="2"/>
    </row>
    <row r="9257" spans="2:7">
      <c r="B9257" s="98"/>
      <c r="C9257" s="98"/>
      <c r="E9257" s="2"/>
      <c r="F9257" s="2"/>
      <c r="G9257" s="2"/>
    </row>
    <row r="9258" spans="2:7">
      <c r="B9258" s="98"/>
      <c r="C9258" s="98"/>
      <c r="E9258" s="2"/>
      <c r="F9258" s="2"/>
      <c r="G9258" s="2"/>
    </row>
    <row r="9259" spans="2:7">
      <c r="B9259" s="98"/>
      <c r="C9259" s="98"/>
      <c r="E9259" s="2"/>
      <c r="F9259" s="2"/>
      <c r="G9259" s="2"/>
    </row>
    <row r="9260" spans="2:7">
      <c r="B9260" s="98"/>
      <c r="C9260" s="98"/>
      <c r="E9260" s="2"/>
      <c r="F9260" s="2"/>
      <c r="G9260" s="2"/>
    </row>
    <row r="9261" spans="2:7">
      <c r="B9261" s="98"/>
      <c r="C9261" s="98"/>
      <c r="E9261" s="2"/>
      <c r="F9261" s="2"/>
      <c r="G9261" s="2"/>
    </row>
    <row r="9262" spans="2:7">
      <c r="B9262" s="98"/>
      <c r="C9262" s="98"/>
      <c r="E9262" s="2"/>
      <c r="F9262" s="2"/>
      <c r="G9262" s="2"/>
    </row>
    <row r="9263" spans="2:7">
      <c r="B9263" s="98"/>
      <c r="C9263" s="98"/>
      <c r="E9263" s="2"/>
      <c r="F9263" s="2"/>
      <c r="G9263" s="2"/>
    </row>
    <row r="9264" spans="2:7">
      <c r="B9264" s="98"/>
      <c r="C9264" s="98"/>
      <c r="E9264" s="2"/>
      <c r="F9264" s="2"/>
      <c r="G9264" s="2"/>
    </row>
    <row r="9265" spans="2:7">
      <c r="B9265" s="98"/>
      <c r="C9265" s="98"/>
      <c r="E9265" s="2"/>
      <c r="F9265" s="2"/>
      <c r="G9265" s="2"/>
    </row>
    <row r="9266" spans="2:7">
      <c r="B9266" s="98"/>
      <c r="C9266" s="98"/>
      <c r="E9266" s="2"/>
      <c r="F9266" s="2"/>
      <c r="G9266" s="2"/>
    </row>
    <row r="9267" spans="2:7">
      <c r="B9267" s="98"/>
      <c r="C9267" s="98"/>
      <c r="E9267" s="2"/>
      <c r="F9267" s="2"/>
      <c r="G9267" s="2"/>
    </row>
    <row r="9268" spans="2:7">
      <c r="B9268" s="98"/>
      <c r="C9268" s="98"/>
      <c r="E9268" s="2"/>
      <c r="F9268" s="2"/>
      <c r="G9268" s="2"/>
    </row>
    <row r="9269" spans="2:7">
      <c r="B9269" s="98"/>
      <c r="C9269" s="98"/>
      <c r="E9269" s="2"/>
      <c r="F9269" s="2"/>
      <c r="G9269" s="2"/>
    </row>
    <row r="9270" spans="2:7">
      <c r="B9270" s="98"/>
      <c r="C9270" s="98"/>
      <c r="E9270" s="2"/>
      <c r="F9270" s="2"/>
      <c r="G9270" s="2"/>
    </row>
    <row r="9271" spans="2:7">
      <c r="B9271" s="98"/>
      <c r="C9271" s="98"/>
      <c r="E9271" s="2"/>
      <c r="F9271" s="2"/>
      <c r="G9271" s="2"/>
    </row>
    <row r="9272" spans="2:7">
      <c r="B9272" s="98"/>
      <c r="C9272" s="98"/>
      <c r="E9272" s="2"/>
      <c r="F9272" s="2"/>
      <c r="G9272" s="2"/>
    </row>
    <row r="9273" spans="2:7">
      <c r="B9273" s="98"/>
      <c r="C9273" s="98"/>
      <c r="E9273" s="2"/>
      <c r="F9273" s="2"/>
      <c r="G9273" s="2"/>
    </row>
    <row r="9274" spans="2:7">
      <c r="B9274" s="98"/>
      <c r="C9274" s="98"/>
      <c r="E9274" s="2"/>
      <c r="F9274" s="2"/>
      <c r="G9274" s="2"/>
    </row>
    <row r="9275" spans="2:7">
      <c r="B9275" s="98"/>
      <c r="C9275" s="98"/>
      <c r="E9275" s="2"/>
      <c r="F9275" s="2"/>
      <c r="G9275" s="2"/>
    </row>
    <row r="9276" spans="2:7">
      <c r="B9276" s="98"/>
      <c r="C9276" s="98"/>
      <c r="E9276" s="2"/>
      <c r="F9276" s="2"/>
      <c r="G9276" s="2"/>
    </row>
    <row r="9277" spans="2:7">
      <c r="B9277" s="98"/>
      <c r="C9277" s="98"/>
      <c r="E9277" s="2"/>
      <c r="F9277" s="2"/>
      <c r="G9277" s="2"/>
    </row>
    <row r="9278" spans="2:7">
      <c r="B9278" s="98"/>
      <c r="C9278" s="98"/>
      <c r="E9278" s="2"/>
      <c r="F9278" s="2"/>
      <c r="G9278" s="2"/>
    </row>
    <row r="9279" spans="2:7">
      <c r="B9279" s="98"/>
      <c r="C9279" s="98"/>
      <c r="E9279" s="2"/>
      <c r="F9279" s="2"/>
      <c r="G9279" s="2"/>
    </row>
    <row r="9280" spans="2:7">
      <c r="B9280" s="98"/>
      <c r="C9280" s="98"/>
      <c r="E9280" s="2"/>
      <c r="F9280" s="2"/>
      <c r="G9280" s="2"/>
    </row>
    <row r="9281" spans="2:7">
      <c r="B9281" s="98"/>
      <c r="C9281" s="98"/>
      <c r="E9281" s="2"/>
      <c r="F9281" s="2"/>
      <c r="G9281" s="2"/>
    </row>
    <row r="9282" spans="2:7">
      <c r="B9282" s="98"/>
      <c r="C9282" s="98"/>
      <c r="E9282" s="2"/>
      <c r="F9282" s="2"/>
      <c r="G9282" s="2"/>
    </row>
    <row r="9283" spans="2:7">
      <c r="B9283" s="98"/>
      <c r="C9283" s="98"/>
      <c r="E9283" s="2"/>
      <c r="F9283" s="2"/>
      <c r="G9283" s="2"/>
    </row>
    <row r="9284" spans="2:7">
      <c r="B9284" s="98"/>
      <c r="C9284" s="98"/>
      <c r="E9284" s="2"/>
      <c r="F9284" s="2"/>
      <c r="G9284" s="2"/>
    </row>
    <row r="9285" spans="2:7">
      <c r="B9285" s="98"/>
      <c r="C9285" s="98"/>
      <c r="E9285" s="2"/>
      <c r="F9285" s="2"/>
      <c r="G9285" s="2"/>
    </row>
    <row r="9286" spans="2:7">
      <c r="B9286" s="98"/>
      <c r="C9286" s="98"/>
      <c r="E9286" s="2"/>
      <c r="F9286" s="2"/>
      <c r="G9286" s="2"/>
    </row>
    <row r="9287" spans="2:7">
      <c r="B9287" s="98"/>
      <c r="C9287" s="98"/>
      <c r="E9287" s="2"/>
      <c r="F9287" s="2"/>
      <c r="G9287" s="2"/>
    </row>
    <row r="9288" spans="2:7">
      <c r="B9288" s="98"/>
      <c r="C9288" s="98"/>
      <c r="E9288" s="2"/>
      <c r="F9288" s="2"/>
      <c r="G9288" s="2"/>
    </row>
    <row r="9289" spans="2:7">
      <c r="B9289" s="98"/>
      <c r="C9289" s="98"/>
      <c r="E9289" s="2"/>
      <c r="F9289" s="2"/>
      <c r="G9289" s="2"/>
    </row>
    <row r="9290" spans="2:7">
      <c r="B9290" s="98"/>
      <c r="C9290" s="98"/>
      <c r="E9290" s="2"/>
      <c r="F9290" s="2"/>
      <c r="G9290" s="2"/>
    </row>
    <row r="9291" spans="2:7">
      <c r="B9291" s="98"/>
      <c r="C9291" s="98"/>
      <c r="E9291" s="2"/>
      <c r="F9291" s="2"/>
      <c r="G9291" s="2"/>
    </row>
    <row r="9292" spans="2:7">
      <c r="B9292" s="98"/>
      <c r="C9292" s="98"/>
      <c r="E9292" s="2"/>
      <c r="F9292" s="2"/>
      <c r="G9292" s="2"/>
    </row>
    <row r="9293" spans="2:7">
      <c r="B9293" s="98"/>
      <c r="C9293" s="98"/>
      <c r="E9293" s="2"/>
      <c r="F9293" s="2"/>
      <c r="G9293" s="2"/>
    </row>
    <row r="9294" spans="2:7">
      <c r="B9294" s="98"/>
      <c r="C9294" s="98"/>
      <c r="E9294" s="2"/>
      <c r="F9294" s="2"/>
      <c r="G9294" s="2"/>
    </row>
    <row r="9295" spans="2:7">
      <c r="B9295" s="98"/>
      <c r="C9295" s="98"/>
      <c r="E9295" s="2"/>
      <c r="F9295" s="2"/>
      <c r="G9295" s="2"/>
    </row>
    <row r="9296" spans="2:7">
      <c r="B9296" s="98"/>
      <c r="C9296" s="98"/>
      <c r="E9296" s="2"/>
      <c r="F9296" s="2"/>
      <c r="G9296" s="2"/>
    </row>
    <row r="9297" spans="2:7">
      <c r="B9297" s="98"/>
      <c r="C9297" s="98"/>
      <c r="E9297" s="2"/>
      <c r="F9297" s="2"/>
      <c r="G9297" s="2"/>
    </row>
    <row r="9298" spans="2:7">
      <c r="B9298" s="98"/>
      <c r="C9298" s="98"/>
      <c r="E9298" s="2"/>
      <c r="F9298" s="2"/>
      <c r="G9298" s="2"/>
    </row>
    <row r="9299" spans="2:7">
      <c r="B9299" s="98"/>
      <c r="C9299" s="98"/>
      <c r="E9299" s="2"/>
      <c r="F9299" s="2"/>
      <c r="G9299" s="2"/>
    </row>
    <row r="9300" spans="2:7">
      <c r="B9300" s="98"/>
      <c r="C9300" s="98"/>
      <c r="E9300" s="2"/>
      <c r="F9300" s="2"/>
      <c r="G9300" s="2"/>
    </row>
    <row r="9301" spans="2:7">
      <c r="B9301" s="98"/>
      <c r="C9301" s="98"/>
      <c r="E9301" s="2"/>
      <c r="F9301" s="2"/>
      <c r="G9301" s="2"/>
    </row>
    <row r="9302" spans="2:7">
      <c r="B9302" s="98"/>
      <c r="C9302" s="98"/>
      <c r="E9302" s="2"/>
      <c r="F9302" s="2"/>
      <c r="G9302" s="2"/>
    </row>
    <row r="9303" spans="2:7">
      <c r="B9303" s="98"/>
      <c r="C9303" s="98"/>
      <c r="E9303" s="2"/>
      <c r="F9303" s="2"/>
      <c r="G9303" s="2"/>
    </row>
    <row r="9304" spans="2:7">
      <c r="B9304" s="98"/>
      <c r="C9304" s="98"/>
      <c r="E9304" s="2"/>
      <c r="F9304" s="2"/>
      <c r="G9304" s="2"/>
    </row>
    <row r="9305" spans="2:7">
      <c r="B9305" s="98"/>
      <c r="C9305" s="98"/>
      <c r="E9305" s="2"/>
      <c r="F9305" s="2"/>
      <c r="G9305" s="2"/>
    </row>
    <row r="9306" spans="2:7">
      <c r="B9306" s="98"/>
      <c r="C9306" s="98"/>
      <c r="E9306" s="2"/>
      <c r="F9306" s="2"/>
      <c r="G9306" s="2"/>
    </row>
    <row r="9307" spans="2:7">
      <c r="B9307" s="98"/>
      <c r="C9307" s="98"/>
      <c r="E9307" s="2"/>
      <c r="F9307" s="2"/>
      <c r="G9307" s="2"/>
    </row>
    <row r="9308" spans="2:7">
      <c r="B9308" s="98"/>
      <c r="C9308" s="98"/>
      <c r="E9308" s="2"/>
      <c r="F9308" s="2"/>
      <c r="G9308" s="2"/>
    </row>
    <row r="9309" spans="2:7">
      <c r="B9309" s="98"/>
      <c r="C9309" s="98"/>
      <c r="E9309" s="2"/>
      <c r="F9309" s="2"/>
      <c r="G9309" s="2"/>
    </row>
    <row r="9310" spans="2:7">
      <c r="B9310" s="98"/>
      <c r="C9310" s="98"/>
      <c r="E9310" s="2"/>
      <c r="F9310" s="2"/>
      <c r="G9310" s="2"/>
    </row>
    <row r="9311" spans="2:7">
      <c r="B9311" s="98"/>
      <c r="C9311" s="98"/>
      <c r="E9311" s="2"/>
      <c r="F9311" s="2"/>
      <c r="G9311" s="2"/>
    </row>
    <row r="9312" spans="2:7">
      <c r="B9312" s="98"/>
      <c r="C9312" s="98"/>
      <c r="E9312" s="2"/>
      <c r="F9312" s="2"/>
      <c r="G9312" s="2"/>
    </row>
    <row r="9313" spans="2:7">
      <c r="B9313" s="98"/>
      <c r="C9313" s="98"/>
      <c r="E9313" s="2"/>
      <c r="F9313" s="2"/>
      <c r="G9313" s="2"/>
    </row>
    <row r="9314" spans="2:7">
      <c r="B9314" s="98"/>
      <c r="C9314" s="98"/>
      <c r="E9314" s="2"/>
      <c r="F9314" s="2"/>
      <c r="G9314" s="2"/>
    </row>
    <row r="9315" spans="2:7">
      <c r="B9315" s="98"/>
      <c r="C9315" s="98"/>
      <c r="E9315" s="2"/>
      <c r="F9315" s="2"/>
      <c r="G9315" s="2"/>
    </row>
    <row r="9316" spans="2:7">
      <c r="B9316" s="98"/>
      <c r="C9316" s="98"/>
      <c r="E9316" s="2"/>
      <c r="F9316" s="2"/>
      <c r="G9316" s="2"/>
    </row>
    <row r="9317" spans="2:7">
      <c r="B9317" s="98"/>
      <c r="C9317" s="98"/>
      <c r="E9317" s="2"/>
      <c r="F9317" s="2"/>
      <c r="G9317" s="2"/>
    </row>
    <row r="9318" spans="2:7">
      <c r="B9318" s="98"/>
      <c r="C9318" s="98"/>
      <c r="E9318" s="2"/>
      <c r="F9318" s="2"/>
      <c r="G9318" s="2"/>
    </row>
    <row r="9319" spans="2:7">
      <c r="B9319" s="98"/>
      <c r="C9319" s="98"/>
      <c r="E9319" s="2"/>
      <c r="F9319" s="2"/>
      <c r="G9319" s="2"/>
    </row>
    <row r="9320" spans="2:7">
      <c r="B9320" s="98"/>
      <c r="C9320" s="98"/>
      <c r="E9320" s="2"/>
      <c r="F9320" s="2"/>
      <c r="G9320" s="2"/>
    </row>
    <row r="9321" spans="2:7">
      <c r="B9321" s="98"/>
      <c r="C9321" s="98"/>
      <c r="E9321" s="2"/>
      <c r="F9321" s="2"/>
      <c r="G9321" s="2"/>
    </row>
    <row r="9322" spans="2:7">
      <c r="B9322" s="98"/>
      <c r="C9322" s="98"/>
      <c r="E9322" s="2"/>
      <c r="F9322" s="2"/>
      <c r="G9322" s="2"/>
    </row>
    <row r="9323" spans="2:7">
      <c r="B9323" s="98"/>
      <c r="C9323" s="98"/>
      <c r="E9323" s="2"/>
      <c r="F9323" s="2"/>
      <c r="G9323" s="2"/>
    </row>
    <row r="9324" spans="2:7">
      <c r="B9324" s="98"/>
      <c r="C9324" s="98"/>
      <c r="E9324" s="2"/>
      <c r="F9324" s="2"/>
      <c r="G9324" s="2"/>
    </row>
    <row r="9325" spans="2:7">
      <c r="B9325" s="98"/>
      <c r="C9325" s="98"/>
      <c r="E9325" s="2"/>
      <c r="F9325" s="2"/>
      <c r="G9325" s="2"/>
    </row>
    <row r="9326" spans="2:7">
      <c r="B9326" s="98"/>
      <c r="C9326" s="98"/>
      <c r="E9326" s="2"/>
      <c r="F9326" s="2"/>
      <c r="G9326" s="2"/>
    </row>
    <row r="9327" spans="2:7">
      <c r="B9327" s="98"/>
      <c r="C9327" s="98"/>
      <c r="E9327" s="2"/>
      <c r="F9327" s="2"/>
      <c r="G9327" s="2"/>
    </row>
    <row r="9328" spans="2:7">
      <c r="B9328" s="98"/>
      <c r="C9328" s="98"/>
      <c r="E9328" s="2"/>
      <c r="F9328" s="2"/>
      <c r="G9328" s="2"/>
    </row>
    <row r="9329" spans="2:7">
      <c r="B9329" s="98"/>
      <c r="C9329" s="98"/>
      <c r="E9329" s="2"/>
      <c r="F9329" s="2"/>
      <c r="G9329" s="2"/>
    </row>
    <row r="9330" spans="2:7">
      <c r="B9330" s="98"/>
      <c r="C9330" s="98"/>
      <c r="E9330" s="2"/>
      <c r="F9330" s="2"/>
      <c r="G9330" s="2"/>
    </row>
    <row r="9331" spans="2:7">
      <c r="B9331" s="98"/>
      <c r="C9331" s="98"/>
      <c r="E9331" s="2"/>
      <c r="F9331" s="2"/>
      <c r="G9331" s="2"/>
    </row>
    <row r="9332" spans="2:7">
      <c r="B9332" s="98"/>
      <c r="C9332" s="98"/>
      <c r="E9332" s="2"/>
      <c r="F9332" s="2"/>
      <c r="G9332" s="2"/>
    </row>
    <row r="9333" spans="2:7">
      <c r="B9333" s="98"/>
      <c r="C9333" s="98"/>
      <c r="E9333" s="2"/>
      <c r="F9333" s="2"/>
      <c r="G9333" s="2"/>
    </row>
    <row r="9334" spans="2:7">
      <c r="B9334" s="98"/>
      <c r="C9334" s="98"/>
      <c r="E9334" s="2"/>
      <c r="F9334" s="2"/>
      <c r="G9334" s="2"/>
    </row>
    <row r="9335" spans="2:7">
      <c r="B9335" s="98"/>
      <c r="C9335" s="98"/>
      <c r="E9335" s="2"/>
      <c r="F9335" s="2"/>
      <c r="G9335" s="2"/>
    </row>
    <row r="9336" spans="2:7">
      <c r="B9336" s="98"/>
      <c r="C9336" s="98"/>
      <c r="E9336" s="2"/>
      <c r="F9336" s="2"/>
      <c r="G9336" s="2"/>
    </row>
    <row r="9337" spans="2:7">
      <c r="B9337" s="98"/>
      <c r="C9337" s="98"/>
      <c r="E9337" s="2"/>
      <c r="F9337" s="2"/>
      <c r="G9337" s="2"/>
    </row>
    <row r="9338" spans="2:7">
      <c r="B9338" s="98"/>
      <c r="C9338" s="98"/>
      <c r="E9338" s="2"/>
      <c r="F9338" s="2"/>
      <c r="G9338" s="2"/>
    </row>
    <row r="9339" spans="2:7">
      <c r="B9339" s="98"/>
      <c r="C9339" s="98"/>
      <c r="E9339" s="2"/>
      <c r="F9339" s="2"/>
      <c r="G9339" s="2"/>
    </row>
    <row r="9340" spans="2:7">
      <c r="B9340" s="98"/>
      <c r="C9340" s="98"/>
      <c r="E9340" s="2"/>
      <c r="F9340" s="2"/>
      <c r="G9340" s="2"/>
    </row>
    <row r="9341" spans="2:7">
      <c r="B9341" s="98"/>
      <c r="C9341" s="98"/>
      <c r="E9341" s="2"/>
      <c r="F9341" s="2"/>
      <c r="G9341" s="2"/>
    </row>
    <row r="9342" spans="2:7">
      <c r="B9342" s="98"/>
      <c r="C9342" s="98"/>
      <c r="E9342" s="2"/>
      <c r="F9342" s="2"/>
      <c r="G9342" s="2"/>
    </row>
    <row r="9343" spans="2:7">
      <c r="B9343" s="98"/>
      <c r="C9343" s="98"/>
      <c r="E9343" s="2"/>
      <c r="F9343" s="2"/>
      <c r="G9343" s="2"/>
    </row>
    <row r="9344" spans="2:7">
      <c r="B9344" s="98"/>
      <c r="C9344" s="98"/>
      <c r="E9344" s="2"/>
      <c r="F9344" s="2"/>
      <c r="G9344" s="2"/>
    </row>
    <row r="9345" spans="2:7">
      <c r="B9345" s="98"/>
      <c r="C9345" s="98"/>
      <c r="E9345" s="2"/>
      <c r="F9345" s="2"/>
      <c r="G9345" s="2"/>
    </row>
    <row r="9346" spans="2:7">
      <c r="B9346" s="98"/>
      <c r="C9346" s="98"/>
      <c r="E9346" s="2"/>
      <c r="F9346" s="2"/>
      <c r="G9346" s="2"/>
    </row>
    <row r="9347" spans="2:7">
      <c r="B9347" s="98"/>
      <c r="C9347" s="98"/>
      <c r="E9347" s="2"/>
      <c r="F9347" s="2"/>
      <c r="G9347" s="2"/>
    </row>
    <row r="9348" spans="2:7">
      <c r="B9348" s="98"/>
      <c r="C9348" s="98"/>
      <c r="E9348" s="2"/>
      <c r="F9348" s="2"/>
      <c r="G9348" s="2"/>
    </row>
    <row r="9349" spans="2:7">
      <c r="B9349" s="98"/>
      <c r="C9349" s="98"/>
      <c r="E9349" s="2"/>
      <c r="F9349" s="2"/>
      <c r="G9349" s="2"/>
    </row>
    <row r="9350" spans="2:7">
      <c r="B9350" s="98"/>
      <c r="C9350" s="98"/>
      <c r="E9350" s="2"/>
      <c r="F9350" s="2"/>
      <c r="G9350" s="2"/>
    </row>
    <row r="9351" spans="2:7">
      <c r="B9351" s="98"/>
      <c r="C9351" s="98"/>
      <c r="E9351" s="2"/>
      <c r="F9351" s="2"/>
      <c r="G9351" s="2"/>
    </row>
    <row r="9352" spans="2:7">
      <c r="B9352" s="98"/>
      <c r="C9352" s="98"/>
      <c r="E9352" s="2"/>
      <c r="F9352" s="2"/>
      <c r="G9352" s="2"/>
    </row>
    <row r="9353" spans="2:7">
      <c r="B9353" s="98"/>
      <c r="C9353" s="98"/>
      <c r="E9353" s="2"/>
      <c r="F9353" s="2"/>
      <c r="G9353" s="2"/>
    </row>
    <row r="9354" spans="2:7">
      <c r="B9354" s="98"/>
      <c r="C9354" s="98"/>
      <c r="E9354" s="2"/>
      <c r="F9354" s="2"/>
      <c r="G9354" s="2"/>
    </row>
    <row r="9355" spans="2:7">
      <c r="B9355" s="98"/>
      <c r="C9355" s="98"/>
      <c r="E9355" s="2"/>
      <c r="F9355" s="2"/>
      <c r="G9355" s="2"/>
    </row>
    <row r="9356" spans="2:7">
      <c r="B9356" s="98"/>
      <c r="C9356" s="98"/>
      <c r="E9356" s="2"/>
      <c r="F9356" s="2"/>
      <c r="G9356" s="2"/>
    </row>
    <row r="9357" spans="2:7">
      <c r="B9357" s="98"/>
      <c r="C9357" s="98"/>
      <c r="E9357" s="2"/>
      <c r="F9357" s="2"/>
      <c r="G9357" s="2"/>
    </row>
    <row r="9358" spans="2:7">
      <c r="B9358" s="98"/>
      <c r="C9358" s="98"/>
      <c r="E9358" s="2"/>
      <c r="F9358" s="2"/>
      <c r="G9358" s="2"/>
    </row>
    <row r="9359" spans="2:7">
      <c r="B9359" s="98"/>
      <c r="C9359" s="98"/>
      <c r="E9359" s="2"/>
      <c r="F9359" s="2"/>
      <c r="G9359" s="2"/>
    </row>
    <row r="9360" spans="2:7">
      <c r="B9360" s="98"/>
      <c r="C9360" s="98"/>
      <c r="E9360" s="2"/>
      <c r="F9360" s="2"/>
      <c r="G9360" s="2"/>
    </row>
    <row r="9361" spans="2:7">
      <c r="B9361" s="98"/>
      <c r="C9361" s="98"/>
      <c r="E9361" s="2"/>
      <c r="F9361" s="2"/>
      <c r="G9361" s="2"/>
    </row>
    <row r="9362" spans="2:7">
      <c r="B9362" s="98"/>
      <c r="C9362" s="98"/>
      <c r="E9362" s="2"/>
      <c r="F9362" s="2"/>
      <c r="G9362" s="2"/>
    </row>
    <row r="9363" spans="2:7">
      <c r="B9363" s="98"/>
      <c r="C9363" s="98"/>
      <c r="E9363" s="2"/>
      <c r="F9363" s="2"/>
      <c r="G9363" s="2"/>
    </row>
    <row r="9364" spans="2:7">
      <c r="B9364" s="98"/>
      <c r="C9364" s="98"/>
      <c r="E9364" s="2"/>
      <c r="F9364" s="2"/>
      <c r="G9364" s="2"/>
    </row>
    <row r="9365" spans="2:7">
      <c r="B9365" s="98"/>
      <c r="C9365" s="98"/>
      <c r="E9365" s="2"/>
      <c r="F9365" s="2"/>
      <c r="G9365" s="2"/>
    </row>
    <row r="9366" spans="2:7">
      <c r="B9366" s="98"/>
      <c r="C9366" s="98"/>
      <c r="E9366" s="2"/>
      <c r="F9366" s="2"/>
      <c r="G9366" s="2"/>
    </row>
    <row r="9367" spans="2:7">
      <c r="B9367" s="98"/>
      <c r="C9367" s="98"/>
      <c r="E9367" s="2"/>
      <c r="F9367" s="2"/>
      <c r="G9367" s="2"/>
    </row>
    <row r="9368" spans="2:7">
      <c r="B9368" s="98"/>
      <c r="C9368" s="98"/>
      <c r="E9368" s="2"/>
      <c r="F9368" s="2"/>
      <c r="G9368" s="2"/>
    </row>
    <row r="9369" spans="2:7">
      <c r="B9369" s="98"/>
      <c r="C9369" s="98"/>
      <c r="E9369" s="2"/>
      <c r="F9369" s="2"/>
      <c r="G9369" s="2"/>
    </row>
    <row r="9370" spans="2:7">
      <c r="B9370" s="98"/>
      <c r="C9370" s="98"/>
      <c r="E9370" s="2"/>
      <c r="F9370" s="2"/>
      <c r="G9370" s="2"/>
    </row>
    <row r="9371" spans="2:7">
      <c r="B9371" s="98"/>
      <c r="C9371" s="98"/>
      <c r="E9371" s="2"/>
      <c r="F9371" s="2"/>
      <c r="G9371" s="2"/>
    </row>
    <row r="9372" spans="2:7">
      <c r="B9372" s="98"/>
      <c r="C9372" s="98"/>
      <c r="E9372" s="2"/>
      <c r="F9372" s="2"/>
      <c r="G9372" s="2"/>
    </row>
    <row r="9373" spans="2:7">
      <c r="B9373" s="98"/>
      <c r="C9373" s="98"/>
      <c r="E9373" s="2"/>
      <c r="F9373" s="2"/>
      <c r="G9373" s="2"/>
    </row>
    <row r="9374" spans="2:7">
      <c r="B9374" s="98"/>
      <c r="C9374" s="98"/>
      <c r="E9374" s="2"/>
      <c r="F9374" s="2"/>
      <c r="G9374" s="2"/>
    </row>
    <row r="9375" spans="2:7">
      <c r="B9375" s="98"/>
      <c r="C9375" s="98"/>
      <c r="E9375" s="2"/>
      <c r="F9375" s="2"/>
      <c r="G9375" s="2"/>
    </row>
    <row r="9376" spans="2:7">
      <c r="B9376" s="98"/>
      <c r="C9376" s="98"/>
      <c r="E9376" s="2"/>
      <c r="F9376" s="2"/>
      <c r="G9376" s="2"/>
    </row>
    <row r="9377" spans="2:7">
      <c r="B9377" s="98"/>
      <c r="C9377" s="98"/>
      <c r="E9377" s="2"/>
      <c r="F9377" s="2"/>
      <c r="G9377" s="2"/>
    </row>
    <row r="9378" spans="2:7">
      <c r="B9378" s="98"/>
      <c r="C9378" s="98"/>
      <c r="E9378" s="2"/>
      <c r="F9378" s="2"/>
      <c r="G9378" s="2"/>
    </row>
    <row r="9379" spans="2:7">
      <c r="B9379" s="98"/>
      <c r="C9379" s="98"/>
      <c r="E9379" s="2"/>
      <c r="F9379" s="2"/>
      <c r="G9379" s="2"/>
    </row>
    <row r="9380" spans="2:7">
      <c r="B9380" s="98"/>
      <c r="C9380" s="98"/>
      <c r="E9380" s="2"/>
      <c r="F9380" s="2"/>
      <c r="G9380" s="2"/>
    </row>
    <row r="9381" spans="2:7">
      <c r="B9381" s="98"/>
      <c r="C9381" s="98"/>
      <c r="E9381" s="2"/>
      <c r="F9381" s="2"/>
      <c r="G9381" s="2"/>
    </row>
    <row r="9382" spans="2:7">
      <c r="B9382" s="98"/>
      <c r="C9382" s="98"/>
      <c r="E9382" s="2"/>
      <c r="F9382" s="2"/>
      <c r="G9382" s="2"/>
    </row>
    <row r="9383" spans="2:7">
      <c r="B9383" s="98"/>
      <c r="C9383" s="98"/>
      <c r="E9383" s="2"/>
      <c r="F9383" s="2"/>
      <c r="G9383" s="2"/>
    </row>
    <row r="9384" spans="2:7">
      <c r="B9384" s="98"/>
      <c r="C9384" s="98"/>
      <c r="E9384" s="2"/>
      <c r="F9384" s="2"/>
      <c r="G9384" s="2"/>
    </row>
    <row r="9385" spans="2:7">
      <c r="B9385" s="98"/>
      <c r="C9385" s="98"/>
      <c r="E9385" s="2"/>
      <c r="F9385" s="2"/>
      <c r="G9385" s="2"/>
    </row>
    <row r="9386" spans="2:7">
      <c r="B9386" s="98"/>
      <c r="C9386" s="98"/>
      <c r="E9386" s="2"/>
      <c r="F9386" s="2"/>
      <c r="G9386" s="2"/>
    </row>
    <row r="9387" spans="2:7">
      <c r="B9387" s="98"/>
      <c r="C9387" s="98"/>
      <c r="E9387" s="2"/>
      <c r="F9387" s="2"/>
      <c r="G9387" s="2"/>
    </row>
    <row r="9388" spans="2:7">
      <c r="B9388" s="98"/>
      <c r="C9388" s="98"/>
      <c r="E9388" s="2"/>
      <c r="F9388" s="2"/>
      <c r="G9388" s="2"/>
    </row>
    <row r="9389" spans="2:7">
      <c r="B9389" s="98"/>
      <c r="C9389" s="98"/>
      <c r="E9389" s="2"/>
      <c r="F9389" s="2"/>
      <c r="G9389" s="2"/>
    </row>
    <row r="9390" spans="2:7">
      <c r="B9390" s="98"/>
      <c r="C9390" s="98"/>
      <c r="E9390" s="2"/>
      <c r="F9390" s="2"/>
      <c r="G9390" s="2"/>
    </row>
    <row r="9391" spans="2:7">
      <c r="B9391" s="98"/>
      <c r="C9391" s="98"/>
      <c r="E9391" s="2"/>
      <c r="F9391" s="2"/>
      <c r="G9391" s="2"/>
    </row>
    <row r="9392" spans="2:7">
      <c r="B9392" s="98"/>
      <c r="C9392" s="98"/>
      <c r="E9392" s="2"/>
      <c r="F9392" s="2"/>
      <c r="G9392" s="2"/>
    </row>
    <row r="9393" spans="2:7">
      <c r="B9393" s="98"/>
      <c r="C9393" s="98"/>
      <c r="E9393" s="2"/>
      <c r="F9393" s="2"/>
      <c r="G9393" s="2"/>
    </row>
    <row r="9394" spans="2:7">
      <c r="B9394" s="98"/>
      <c r="C9394" s="98"/>
      <c r="E9394" s="2"/>
      <c r="F9394" s="2"/>
      <c r="G9394" s="2"/>
    </row>
    <row r="9395" spans="2:7">
      <c r="B9395" s="98"/>
      <c r="C9395" s="98"/>
      <c r="E9395" s="2"/>
      <c r="F9395" s="2"/>
      <c r="G9395" s="2"/>
    </row>
    <row r="9396" spans="2:7">
      <c r="B9396" s="98"/>
      <c r="C9396" s="98"/>
      <c r="E9396" s="2"/>
      <c r="F9396" s="2"/>
      <c r="G9396" s="2"/>
    </row>
    <row r="9397" spans="2:7">
      <c r="B9397" s="98"/>
      <c r="C9397" s="98"/>
      <c r="E9397" s="2"/>
      <c r="F9397" s="2"/>
      <c r="G9397" s="2"/>
    </row>
    <row r="9398" spans="2:7">
      <c r="B9398" s="98"/>
      <c r="C9398" s="98"/>
      <c r="E9398" s="2"/>
      <c r="F9398" s="2"/>
      <c r="G9398" s="2"/>
    </row>
    <row r="9399" spans="2:7">
      <c r="B9399" s="98"/>
      <c r="C9399" s="98"/>
      <c r="E9399" s="2"/>
      <c r="F9399" s="2"/>
      <c r="G9399" s="2"/>
    </row>
    <row r="9400" spans="2:7">
      <c r="B9400" s="98"/>
      <c r="C9400" s="98"/>
      <c r="E9400" s="2"/>
      <c r="F9400" s="2"/>
      <c r="G9400" s="2"/>
    </row>
    <row r="9401" spans="2:7">
      <c r="B9401" s="98"/>
      <c r="C9401" s="98"/>
      <c r="E9401" s="2"/>
      <c r="F9401" s="2"/>
      <c r="G9401" s="2"/>
    </row>
    <row r="9402" spans="2:7">
      <c r="B9402" s="98"/>
      <c r="C9402" s="98"/>
      <c r="E9402" s="2"/>
      <c r="F9402" s="2"/>
      <c r="G9402" s="2"/>
    </row>
    <row r="9403" spans="2:7">
      <c r="B9403" s="98"/>
      <c r="C9403" s="98"/>
      <c r="E9403" s="2"/>
      <c r="F9403" s="2"/>
      <c r="G9403" s="2"/>
    </row>
    <row r="9404" spans="2:7">
      <c r="B9404" s="98"/>
      <c r="C9404" s="98"/>
      <c r="E9404" s="2"/>
      <c r="F9404" s="2"/>
      <c r="G9404" s="2"/>
    </row>
    <row r="9405" spans="2:7">
      <c r="B9405" s="98"/>
      <c r="C9405" s="98"/>
      <c r="E9405" s="2"/>
      <c r="F9405" s="2"/>
      <c r="G9405" s="2"/>
    </row>
    <row r="9406" spans="2:7">
      <c r="B9406" s="98"/>
      <c r="C9406" s="98"/>
      <c r="E9406" s="2"/>
      <c r="F9406" s="2"/>
      <c r="G9406" s="2"/>
    </row>
    <row r="9407" spans="2:7">
      <c r="B9407" s="98"/>
      <c r="C9407" s="98"/>
      <c r="E9407" s="2"/>
      <c r="F9407" s="2"/>
      <c r="G9407" s="2"/>
    </row>
    <row r="9408" spans="2:7">
      <c r="B9408" s="98"/>
      <c r="C9408" s="98"/>
      <c r="E9408" s="2"/>
      <c r="F9408" s="2"/>
      <c r="G9408" s="2"/>
    </row>
    <row r="9409" spans="2:7">
      <c r="B9409" s="98"/>
      <c r="C9409" s="98"/>
      <c r="E9409" s="2"/>
      <c r="F9409" s="2"/>
      <c r="G9409" s="2"/>
    </row>
    <row r="9410" spans="2:7">
      <c r="B9410" s="98"/>
      <c r="C9410" s="98"/>
      <c r="E9410" s="2"/>
      <c r="F9410" s="2"/>
      <c r="G9410" s="2"/>
    </row>
    <row r="9411" spans="2:7">
      <c r="B9411" s="98"/>
      <c r="C9411" s="98"/>
      <c r="E9411" s="2"/>
      <c r="F9411" s="2"/>
      <c r="G9411" s="2"/>
    </row>
    <row r="9412" spans="2:7">
      <c r="B9412" s="98"/>
      <c r="C9412" s="98"/>
      <c r="E9412" s="2"/>
      <c r="F9412" s="2"/>
      <c r="G9412" s="2"/>
    </row>
    <row r="9413" spans="2:7">
      <c r="B9413" s="98"/>
      <c r="C9413" s="98"/>
      <c r="E9413" s="2"/>
      <c r="F9413" s="2"/>
      <c r="G9413" s="2"/>
    </row>
    <row r="9414" spans="2:7">
      <c r="B9414" s="98"/>
      <c r="C9414" s="98"/>
      <c r="E9414" s="2"/>
      <c r="F9414" s="2"/>
      <c r="G9414" s="2"/>
    </row>
    <row r="9415" spans="2:7">
      <c r="B9415" s="98"/>
      <c r="C9415" s="98"/>
      <c r="E9415" s="2"/>
      <c r="F9415" s="2"/>
      <c r="G9415" s="2"/>
    </row>
    <row r="9416" spans="2:7">
      <c r="B9416" s="98"/>
      <c r="C9416" s="98"/>
      <c r="E9416" s="2"/>
      <c r="F9416" s="2"/>
      <c r="G9416" s="2"/>
    </row>
    <row r="9417" spans="2:7">
      <c r="B9417" s="98"/>
      <c r="C9417" s="98"/>
      <c r="E9417" s="2"/>
      <c r="F9417" s="2"/>
      <c r="G9417" s="2"/>
    </row>
    <row r="9418" spans="2:7">
      <c r="B9418" s="98"/>
      <c r="C9418" s="98"/>
      <c r="E9418" s="2"/>
      <c r="F9418" s="2"/>
      <c r="G9418" s="2"/>
    </row>
    <row r="9419" spans="2:7">
      <c r="B9419" s="98"/>
      <c r="C9419" s="98"/>
      <c r="E9419" s="2"/>
      <c r="F9419" s="2"/>
      <c r="G9419" s="2"/>
    </row>
    <row r="9420" spans="2:7">
      <c r="B9420" s="98"/>
      <c r="C9420" s="98"/>
      <c r="E9420" s="2"/>
      <c r="F9420" s="2"/>
      <c r="G9420" s="2"/>
    </row>
    <row r="9421" spans="2:7">
      <c r="B9421" s="98"/>
      <c r="C9421" s="98"/>
      <c r="E9421" s="2"/>
      <c r="F9421" s="2"/>
      <c r="G9421" s="2"/>
    </row>
    <row r="9422" spans="2:7">
      <c r="B9422" s="98"/>
      <c r="C9422" s="98"/>
      <c r="E9422" s="2"/>
      <c r="F9422" s="2"/>
      <c r="G9422" s="2"/>
    </row>
    <row r="9423" spans="2:7">
      <c r="B9423" s="98"/>
      <c r="C9423" s="98"/>
      <c r="E9423" s="2"/>
      <c r="F9423" s="2"/>
      <c r="G9423" s="2"/>
    </row>
    <row r="9424" spans="2:7">
      <c r="B9424" s="98"/>
      <c r="C9424" s="98"/>
      <c r="E9424" s="2"/>
      <c r="F9424" s="2"/>
      <c r="G9424" s="2"/>
    </row>
    <row r="9425" spans="2:7">
      <c r="B9425" s="98"/>
      <c r="C9425" s="98"/>
      <c r="E9425" s="2"/>
      <c r="F9425" s="2"/>
      <c r="G9425" s="2"/>
    </row>
    <row r="9426" spans="2:7">
      <c r="B9426" s="98"/>
      <c r="C9426" s="98"/>
      <c r="E9426" s="2"/>
      <c r="F9426" s="2"/>
      <c r="G9426" s="2"/>
    </row>
    <row r="9427" spans="2:7">
      <c r="B9427" s="98"/>
      <c r="C9427" s="98"/>
      <c r="E9427" s="2"/>
      <c r="F9427" s="2"/>
      <c r="G9427" s="2"/>
    </row>
    <row r="9428" spans="2:7">
      <c r="B9428" s="98"/>
      <c r="C9428" s="98"/>
      <c r="E9428" s="2"/>
      <c r="F9428" s="2"/>
      <c r="G9428" s="2"/>
    </row>
    <row r="9429" spans="2:7">
      <c r="B9429" s="98"/>
      <c r="C9429" s="98"/>
      <c r="E9429" s="2"/>
      <c r="F9429" s="2"/>
      <c r="G9429" s="2"/>
    </row>
    <row r="9430" spans="2:7">
      <c r="B9430" s="98"/>
      <c r="C9430" s="98"/>
      <c r="E9430" s="2"/>
      <c r="F9430" s="2"/>
      <c r="G9430" s="2"/>
    </row>
    <row r="9431" spans="2:7">
      <c r="B9431" s="98"/>
      <c r="C9431" s="98"/>
      <c r="E9431" s="2"/>
      <c r="F9431" s="2"/>
      <c r="G9431" s="2"/>
    </row>
    <row r="9432" spans="2:7">
      <c r="B9432" s="98"/>
      <c r="C9432" s="98"/>
      <c r="E9432" s="2"/>
      <c r="F9432" s="2"/>
      <c r="G9432" s="2"/>
    </row>
    <row r="9433" spans="2:7">
      <c r="B9433" s="98"/>
      <c r="C9433" s="98"/>
      <c r="E9433" s="2"/>
      <c r="F9433" s="2"/>
      <c r="G9433" s="2"/>
    </row>
    <row r="9434" spans="2:7">
      <c r="B9434" s="98"/>
      <c r="C9434" s="98"/>
      <c r="E9434" s="2"/>
      <c r="F9434" s="2"/>
      <c r="G9434" s="2"/>
    </row>
    <row r="9435" spans="2:7">
      <c r="B9435" s="98"/>
      <c r="C9435" s="98"/>
      <c r="E9435" s="2"/>
      <c r="F9435" s="2"/>
      <c r="G9435" s="2"/>
    </row>
    <row r="9436" spans="2:7">
      <c r="B9436" s="98"/>
      <c r="C9436" s="98"/>
      <c r="E9436" s="2"/>
      <c r="F9436" s="2"/>
      <c r="G9436" s="2"/>
    </row>
    <row r="9437" spans="2:7">
      <c r="B9437" s="98"/>
      <c r="C9437" s="98"/>
      <c r="E9437" s="2"/>
      <c r="F9437" s="2"/>
      <c r="G9437" s="2"/>
    </row>
    <row r="9438" spans="2:7">
      <c r="B9438" s="98"/>
      <c r="C9438" s="98"/>
      <c r="E9438" s="2"/>
      <c r="F9438" s="2"/>
      <c r="G9438" s="2"/>
    </row>
    <row r="9439" spans="2:7">
      <c r="B9439" s="98"/>
      <c r="C9439" s="98"/>
      <c r="E9439" s="2"/>
      <c r="F9439" s="2"/>
      <c r="G9439" s="2"/>
    </row>
    <row r="9440" spans="2:7">
      <c r="B9440" s="98"/>
      <c r="C9440" s="98"/>
      <c r="E9440" s="2"/>
      <c r="F9440" s="2"/>
      <c r="G9440" s="2"/>
    </row>
    <row r="9441" spans="2:7">
      <c r="B9441" s="98"/>
      <c r="C9441" s="98"/>
      <c r="E9441" s="2"/>
      <c r="F9441" s="2"/>
      <c r="G9441" s="2"/>
    </row>
    <row r="9442" spans="2:7">
      <c r="B9442" s="98"/>
      <c r="C9442" s="98"/>
      <c r="E9442" s="2"/>
      <c r="F9442" s="2"/>
      <c r="G9442" s="2"/>
    </row>
    <row r="9443" spans="2:7">
      <c r="B9443" s="98"/>
      <c r="C9443" s="98"/>
      <c r="E9443" s="2"/>
      <c r="F9443" s="2"/>
      <c r="G9443" s="2"/>
    </row>
    <row r="9444" spans="2:7">
      <c r="B9444" s="98"/>
      <c r="C9444" s="98"/>
      <c r="E9444" s="2"/>
      <c r="F9444" s="2"/>
      <c r="G9444" s="2"/>
    </row>
    <row r="9445" spans="2:7">
      <c r="B9445" s="98"/>
      <c r="C9445" s="98"/>
      <c r="E9445" s="2"/>
      <c r="F9445" s="2"/>
      <c r="G9445" s="2"/>
    </row>
    <row r="9446" spans="2:7">
      <c r="B9446" s="98"/>
      <c r="C9446" s="98"/>
      <c r="E9446" s="2"/>
      <c r="F9446" s="2"/>
      <c r="G9446" s="2"/>
    </row>
    <row r="9447" spans="2:7">
      <c r="B9447" s="98"/>
      <c r="C9447" s="98"/>
      <c r="E9447" s="2"/>
      <c r="F9447" s="2"/>
      <c r="G9447" s="2"/>
    </row>
    <row r="9448" spans="2:7">
      <c r="B9448" s="98"/>
      <c r="C9448" s="98"/>
      <c r="E9448" s="2"/>
      <c r="F9448" s="2"/>
      <c r="G9448" s="2"/>
    </row>
    <row r="9449" spans="2:7">
      <c r="B9449" s="98"/>
      <c r="C9449" s="98"/>
      <c r="E9449" s="2"/>
      <c r="F9449" s="2"/>
      <c r="G9449" s="2"/>
    </row>
    <row r="9450" spans="2:7">
      <c r="B9450" s="98"/>
      <c r="C9450" s="98"/>
      <c r="E9450" s="2"/>
      <c r="F9450" s="2"/>
      <c r="G9450" s="2"/>
    </row>
    <row r="9451" spans="2:7">
      <c r="B9451" s="98"/>
      <c r="C9451" s="98"/>
      <c r="E9451" s="2"/>
      <c r="F9451" s="2"/>
      <c r="G9451" s="2"/>
    </row>
    <row r="9452" spans="2:7">
      <c r="B9452" s="98"/>
      <c r="C9452" s="98"/>
      <c r="E9452" s="2"/>
      <c r="F9452" s="2"/>
      <c r="G9452" s="2"/>
    </row>
    <row r="9453" spans="2:7">
      <c r="B9453" s="98"/>
      <c r="C9453" s="98"/>
      <c r="E9453" s="2"/>
      <c r="F9453" s="2"/>
      <c r="G9453" s="2"/>
    </row>
    <row r="9454" spans="2:7">
      <c r="B9454" s="98"/>
      <c r="C9454" s="98"/>
      <c r="E9454" s="2"/>
      <c r="F9454" s="2"/>
      <c r="G9454" s="2"/>
    </row>
    <row r="9455" spans="2:7">
      <c r="B9455" s="98"/>
      <c r="C9455" s="98"/>
      <c r="E9455" s="2"/>
      <c r="F9455" s="2"/>
      <c r="G9455" s="2"/>
    </row>
    <row r="9456" spans="2:7">
      <c r="B9456" s="98"/>
      <c r="C9456" s="98"/>
      <c r="E9456" s="2"/>
      <c r="F9456" s="2"/>
      <c r="G9456" s="2"/>
    </row>
    <row r="9457" spans="2:7">
      <c r="B9457" s="98"/>
      <c r="C9457" s="98"/>
      <c r="E9457" s="2"/>
      <c r="F9457" s="2"/>
      <c r="G9457" s="2"/>
    </row>
    <row r="9458" spans="2:7">
      <c r="B9458" s="98"/>
      <c r="C9458" s="98"/>
      <c r="E9458" s="2"/>
      <c r="F9458" s="2"/>
      <c r="G9458" s="2"/>
    </row>
    <row r="9459" spans="2:7">
      <c r="B9459" s="98"/>
      <c r="C9459" s="98"/>
      <c r="E9459" s="2"/>
      <c r="F9459" s="2"/>
      <c r="G9459" s="2"/>
    </row>
    <row r="9460" spans="2:7">
      <c r="B9460" s="98"/>
      <c r="C9460" s="98"/>
      <c r="E9460" s="2"/>
      <c r="F9460" s="2"/>
      <c r="G9460" s="2"/>
    </row>
    <row r="9461" spans="2:7">
      <c r="B9461" s="98"/>
      <c r="C9461" s="98"/>
      <c r="E9461" s="2"/>
      <c r="F9461" s="2"/>
      <c r="G9461" s="2"/>
    </row>
    <row r="9462" spans="2:7">
      <c r="B9462" s="98"/>
      <c r="C9462" s="98"/>
      <c r="E9462" s="2"/>
      <c r="F9462" s="2"/>
      <c r="G9462" s="2"/>
    </row>
    <row r="9463" spans="2:7">
      <c r="B9463" s="98"/>
      <c r="C9463" s="98"/>
      <c r="E9463" s="2"/>
      <c r="F9463" s="2"/>
      <c r="G9463" s="2"/>
    </row>
    <row r="9464" spans="2:7">
      <c r="B9464" s="98"/>
      <c r="C9464" s="98"/>
      <c r="E9464" s="2"/>
      <c r="F9464" s="2"/>
      <c r="G9464" s="2"/>
    </row>
    <row r="9465" spans="2:7">
      <c r="B9465" s="98"/>
      <c r="C9465" s="98"/>
      <c r="E9465" s="2"/>
      <c r="F9465" s="2"/>
      <c r="G9465" s="2"/>
    </row>
    <row r="9466" spans="2:7">
      <c r="B9466" s="98"/>
      <c r="C9466" s="98"/>
      <c r="E9466" s="2"/>
      <c r="F9466" s="2"/>
      <c r="G9466" s="2"/>
    </row>
    <row r="9467" spans="2:7">
      <c r="B9467" s="98"/>
      <c r="C9467" s="98"/>
      <c r="E9467" s="2"/>
      <c r="F9467" s="2"/>
      <c r="G9467" s="2"/>
    </row>
    <row r="9468" spans="2:7">
      <c r="B9468" s="98"/>
      <c r="C9468" s="98"/>
      <c r="E9468" s="2"/>
      <c r="F9468" s="2"/>
      <c r="G9468" s="2"/>
    </row>
    <row r="9469" spans="2:7">
      <c r="B9469" s="98"/>
      <c r="C9469" s="98"/>
      <c r="E9469" s="2"/>
      <c r="F9469" s="2"/>
      <c r="G9469" s="2"/>
    </row>
    <row r="9470" spans="2:7">
      <c r="B9470" s="98"/>
      <c r="C9470" s="98"/>
      <c r="E9470" s="2"/>
      <c r="F9470" s="2"/>
      <c r="G9470" s="2"/>
    </row>
    <row r="9471" spans="2:7">
      <c r="B9471" s="98"/>
      <c r="C9471" s="98"/>
      <c r="E9471" s="2"/>
      <c r="F9471" s="2"/>
      <c r="G9471" s="2"/>
    </row>
    <row r="9472" spans="2:7">
      <c r="B9472" s="98"/>
      <c r="C9472" s="98"/>
      <c r="E9472" s="2"/>
      <c r="F9472" s="2"/>
      <c r="G9472" s="2"/>
    </row>
    <row r="9473" spans="2:7">
      <c r="B9473" s="98"/>
      <c r="C9473" s="98"/>
      <c r="E9473" s="2"/>
      <c r="F9473" s="2"/>
      <c r="G9473" s="2"/>
    </row>
    <row r="9474" spans="2:7">
      <c r="B9474" s="98"/>
      <c r="C9474" s="98"/>
      <c r="E9474" s="2"/>
      <c r="F9474" s="2"/>
      <c r="G9474" s="2"/>
    </row>
    <row r="9475" spans="2:7">
      <c r="B9475" s="98"/>
      <c r="C9475" s="98"/>
      <c r="E9475" s="2"/>
      <c r="F9475" s="2"/>
      <c r="G9475" s="2"/>
    </row>
    <row r="9476" spans="2:7">
      <c r="B9476" s="98"/>
      <c r="C9476" s="98"/>
      <c r="E9476" s="2"/>
      <c r="F9476" s="2"/>
      <c r="G9476" s="2"/>
    </row>
    <row r="9477" spans="2:7">
      <c r="B9477" s="98"/>
      <c r="C9477" s="98"/>
      <c r="E9477" s="2"/>
      <c r="F9477" s="2"/>
      <c r="G9477" s="2"/>
    </row>
    <row r="9478" spans="2:7">
      <c r="B9478" s="98"/>
      <c r="C9478" s="98"/>
      <c r="E9478" s="2"/>
      <c r="F9478" s="2"/>
      <c r="G9478" s="2"/>
    </row>
    <row r="9479" spans="2:7">
      <c r="B9479" s="98"/>
      <c r="C9479" s="98"/>
      <c r="E9479" s="2"/>
      <c r="F9479" s="2"/>
      <c r="G9479" s="2"/>
    </row>
    <row r="9480" spans="2:7">
      <c r="B9480" s="98"/>
      <c r="C9480" s="98"/>
      <c r="E9480" s="2"/>
      <c r="F9480" s="2"/>
      <c r="G9480" s="2"/>
    </row>
    <row r="9481" spans="2:7">
      <c r="B9481" s="98"/>
      <c r="C9481" s="98"/>
      <c r="E9481" s="2"/>
      <c r="F9481" s="2"/>
      <c r="G9481" s="2"/>
    </row>
    <row r="9482" spans="2:7">
      <c r="B9482" s="98"/>
      <c r="C9482" s="98"/>
      <c r="E9482" s="2"/>
      <c r="F9482" s="2"/>
      <c r="G9482" s="2"/>
    </row>
    <row r="9483" spans="2:7">
      <c r="B9483" s="98"/>
      <c r="C9483" s="98"/>
      <c r="E9483" s="2"/>
      <c r="F9483" s="2"/>
      <c r="G9483" s="2"/>
    </row>
    <row r="9484" spans="2:7">
      <c r="B9484" s="98"/>
      <c r="C9484" s="98"/>
      <c r="E9484" s="2"/>
      <c r="F9484" s="2"/>
      <c r="G9484" s="2"/>
    </row>
    <row r="9485" spans="2:7">
      <c r="B9485" s="98"/>
      <c r="C9485" s="98"/>
      <c r="E9485" s="2"/>
      <c r="F9485" s="2"/>
      <c r="G9485" s="2"/>
    </row>
    <row r="9486" spans="2:7">
      <c r="B9486" s="98"/>
      <c r="C9486" s="98"/>
      <c r="E9486" s="2"/>
      <c r="F9486" s="2"/>
      <c r="G9486" s="2"/>
    </row>
    <row r="9487" spans="2:7">
      <c r="B9487" s="98"/>
      <c r="C9487" s="98"/>
      <c r="E9487" s="2"/>
      <c r="F9487" s="2"/>
      <c r="G9487" s="2"/>
    </row>
    <row r="9488" spans="2:7">
      <c r="B9488" s="98"/>
      <c r="C9488" s="98"/>
      <c r="E9488" s="2"/>
      <c r="F9488" s="2"/>
      <c r="G9488" s="2"/>
    </row>
    <row r="9489" spans="2:7">
      <c r="B9489" s="98"/>
      <c r="C9489" s="98"/>
      <c r="E9489" s="2"/>
      <c r="F9489" s="2"/>
      <c r="G9489" s="2"/>
    </row>
    <row r="9490" spans="2:7">
      <c r="B9490" s="98"/>
      <c r="C9490" s="98"/>
      <c r="E9490" s="2"/>
      <c r="F9490" s="2"/>
      <c r="G9490" s="2"/>
    </row>
    <row r="9491" spans="2:7">
      <c r="B9491" s="98"/>
      <c r="C9491" s="98"/>
      <c r="E9491" s="2"/>
      <c r="F9491" s="2"/>
      <c r="G9491" s="2"/>
    </row>
    <row r="9492" spans="2:7">
      <c r="B9492" s="98"/>
      <c r="C9492" s="98"/>
      <c r="E9492" s="2"/>
      <c r="F9492" s="2"/>
      <c r="G9492" s="2"/>
    </row>
    <row r="9493" spans="2:7">
      <c r="B9493" s="98"/>
      <c r="C9493" s="98"/>
      <c r="E9493" s="2"/>
      <c r="F9493" s="2"/>
      <c r="G9493" s="2"/>
    </row>
    <row r="9494" spans="2:7">
      <c r="B9494" s="98"/>
      <c r="C9494" s="98"/>
      <c r="E9494" s="2"/>
      <c r="F9494" s="2"/>
      <c r="G9494" s="2"/>
    </row>
    <row r="9495" spans="2:7">
      <c r="B9495" s="98"/>
      <c r="C9495" s="98"/>
      <c r="E9495" s="2"/>
      <c r="F9495" s="2"/>
      <c r="G9495" s="2"/>
    </row>
    <row r="9496" spans="2:7">
      <c r="B9496" s="98"/>
      <c r="C9496" s="98"/>
      <c r="E9496" s="2"/>
      <c r="F9496" s="2"/>
      <c r="G9496" s="2"/>
    </row>
    <row r="9497" spans="2:7">
      <c r="B9497" s="98"/>
      <c r="C9497" s="98"/>
      <c r="E9497" s="2"/>
      <c r="F9497" s="2"/>
      <c r="G9497" s="2"/>
    </row>
    <row r="9498" spans="2:7">
      <c r="B9498" s="98"/>
      <c r="C9498" s="98"/>
      <c r="E9498" s="2"/>
      <c r="F9498" s="2"/>
      <c r="G9498" s="2"/>
    </row>
    <row r="9499" spans="2:7">
      <c r="B9499" s="98"/>
      <c r="C9499" s="98"/>
      <c r="E9499" s="2"/>
      <c r="F9499" s="2"/>
      <c r="G9499" s="2"/>
    </row>
    <row r="9500" spans="2:7">
      <c r="B9500" s="98"/>
      <c r="C9500" s="98"/>
      <c r="E9500" s="2"/>
      <c r="F9500" s="2"/>
      <c r="G9500" s="2"/>
    </row>
    <row r="9501" spans="2:7">
      <c r="B9501" s="98"/>
      <c r="C9501" s="98"/>
      <c r="E9501" s="2"/>
      <c r="F9501" s="2"/>
      <c r="G9501" s="2"/>
    </row>
    <row r="9502" spans="2:7">
      <c r="B9502" s="98"/>
      <c r="C9502" s="98"/>
      <c r="E9502" s="2"/>
      <c r="F9502" s="2"/>
      <c r="G9502" s="2"/>
    </row>
    <row r="9503" spans="2:7">
      <c r="B9503" s="98"/>
      <c r="C9503" s="98"/>
      <c r="E9503" s="2"/>
      <c r="F9503" s="2"/>
      <c r="G9503" s="2"/>
    </row>
    <row r="9504" spans="2:7">
      <c r="B9504" s="98"/>
      <c r="C9504" s="98"/>
      <c r="E9504" s="2"/>
      <c r="F9504" s="2"/>
      <c r="G9504" s="2"/>
    </row>
    <row r="9505" spans="2:7">
      <c r="B9505" s="98"/>
      <c r="C9505" s="98"/>
      <c r="E9505" s="2"/>
      <c r="F9505" s="2"/>
      <c r="G9505" s="2"/>
    </row>
    <row r="9506" spans="2:7">
      <c r="B9506" s="98"/>
      <c r="C9506" s="98"/>
      <c r="E9506" s="2"/>
      <c r="F9506" s="2"/>
      <c r="G9506" s="2"/>
    </row>
    <row r="9507" spans="2:7">
      <c r="B9507" s="98"/>
      <c r="C9507" s="98"/>
      <c r="E9507" s="2"/>
      <c r="F9507" s="2"/>
      <c r="G9507" s="2"/>
    </row>
    <row r="9508" spans="2:7">
      <c r="B9508" s="98"/>
      <c r="C9508" s="98"/>
      <c r="E9508" s="2"/>
      <c r="F9508" s="2"/>
      <c r="G9508" s="2"/>
    </row>
    <row r="9509" spans="2:7">
      <c r="B9509" s="98"/>
      <c r="C9509" s="98"/>
      <c r="E9509" s="2"/>
      <c r="F9509" s="2"/>
      <c r="G9509" s="2"/>
    </row>
    <row r="9510" spans="2:7">
      <c r="B9510" s="98"/>
      <c r="C9510" s="98"/>
      <c r="E9510" s="2"/>
      <c r="F9510" s="2"/>
      <c r="G9510" s="2"/>
    </row>
    <row r="9511" spans="2:7">
      <c r="B9511" s="98"/>
      <c r="C9511" s="98"/>
      <c r="E9511" s="2"/>
      <c r="F9511" s="2"/>
      <c r="G9511" s="2"/>
    </row>
    <row r="9512" spans="2:7">
      <c r="B9512" s="98"/>
      <c r="C9512" s="98"/>
      <c r="E9512" s="2"/>
      <c r="F9512" s="2"/>
      <c r="G9512" s="2"/>
    </row>
    <row r="9513" spans="2:7">
      <c r="B9513" s="98"/>
      <c r="C9513" s="98"/>
      <c r="E9513" s="2"/>
      <c r="F9513" s="2"/>
      <c r="G9513" s="2"/>
    </row>
    <row r="9514" spans="2:7">
      <c r="B9514" s="98"/>
      <c r="C9514" s="98"/>
      <c r="E9514" s="2"/>
      <c r="F9514" s="2"/>
      <c r="G9514" s="2"/>
    </row>
    <row r="9515" spans="2:7">
      <c r="B9515" s="98"/>
      <c r="C9515" s="98"/>
      <c r="E9515" s="2"/>
      <c r="F9515" s="2"/>
      <c r="G9515" s="2"/>
    </row>
    <row r="9516" spans="2:7">
      <c r="B9516" s="98"/>
      <c r="C9516" s="98"/>
      <c r="E9516" s="2"/>
      <c r="F9516" s="2"/>
      <c r="G9516" s="2"/>
    </row>
    <row r="9517" spans="2:7">
      <c r="B9517" s="98"/>
      <c r="C9517" s="98"/>
      <c r="E9517" s="2"/>
      <c r="F9517" s="2"/>
      <c r="G9517" s="2"/>
    </row>
    <row r="9518" spans="2:7">
      <c r="B9518" s="98"/>
      <c r="C9518" s="98"/>
      <c r="E9518" s="2"/>
      <c r="F9518" s="2"/>
      <c r="G9518" s="2"/>
    </row>
    <row r="9519" spans="2:7">
      <c r="B9519" s="98"/>
      <c r="C9519" s="98"/>
      <c r="E9519" s="2"/>
      <c r="F9519" s="2"/>
      <c r="G9519" s="2"/>
    </row>
    <row r="9520" spans="2:7">
      <c r="B9520" s="98"/>
      <c r="C9520" s="98"/>
      <c r="E9520" s="2"/>
      <c r="F9520" s="2"/>
      <c r="G9520" s="2"/>
    </row>
    <row r="9521" spans="2:7">
      <c r="B9521" s="98"/>
      <c r="C9521" s="98"/>
      <c r="E9521" s="2"/>
      <c r="F9521" s="2"/>
      <c r="G9521" s="2"/>
    </row>
    <row r="9522" spans="2:7">
      <c r="B9522" s="98"/>
      <c r="C9522" s="98"/>
      <c r="E9522" s="2"/>
      <c r="F9522" s="2"/>
      <c r="G9522" s="2"/>
    </row>
    <row r="9523" spans="2:7">
      <c r="B9523" s="98"/>
      <c r="C9523" s="98"/>
      <c r="E9523" s="2"/>
      <c r="F9523" s="2"/>
      <c r="G9523" s="2"/>
    </row>
    <row r="9524" spans="2:7">
      <c r="B9524" s="98"/>
      <c r="C9524" s="98"/>
      <c r="E9524" s="2"/>
      <c r="F9524" s="2"/>
      <c r="G9524" s="2"/>
    </row>
    <row r="9525" spans="2:7">
      <c r="B9525" s="98"/>
      <c r="C9525" s="98"/>
      <c r="E9525" s="2"/>
      <c r="F9525" s="2"/>
      <c r="G9525" s="2"/>
    </row>
    <row r="9526" spans="2:7">
      <c r="B9526" s="98"/>
      <c r="C9526" s="98"/>
      <c r="E9526" s="2"/>
      <c r="F9526" s="2"/>
      <c r="G9526" s="2"/>
    </row>
    <row r="9527" spans="2:7">
      <c r="B9527" s="98"/>
      <c r="C9527" s="98"/>
      <c r="E9527" s="2"/>
      <c r="F9527" s="2"/>
      <c r="G9527" s="2"/>
    </row>
    <row r="9528" spans="2:7">
      <c r="B9528" s="98"/>
      <c r="C9528" s="98"/>
      <c r="E9528" s="2"/>
      <c r="F9528" s="2"/>
      <c r="G9528" s="2"/>
    </row>
    <row r="9529" spans="2:7">
      <c r="B9529" s="98"/>
      <c r="C9529" s="98"/>
      <c r="E9529" s="2"/>
      <c r="F9529" s="2"/>
      <c r="G9529" s="2"/>
    </row>
    <row r="9530" spans="2:7">
      <c r="B9530" s="98"/>
      <c r="C9530" s="98"/>
      <c r="E9530" s="2"/>
      <c r="F9530" s="2"/>
      <c r="G9530" s="2"/>
    </row>
    <row r="9531" spans="2:7">
      <c r="B9531" s="98"/>
      <c r="C9531" s="98"/>
      <c r="E9531" s="2"/>
      <c r="F9531" s="2"/>
      <c r="G9531" s="2"/>
    </row>
    <row r="9532" spans="2:7">
      <c r="B9532" s="98"/>
      <c r="C9532" s="98"/>
      <c r="E9532" s="2"/>
      <c r="F9532" s="2"/>
      <c r="G9532" s="2"/>
    </row>
    <row r="9533" spans="2:7">
      <c r="B9533" s="98"/>
      <c r="C9533" s="98"/>
      <c r="E9533" s="2"/>
      <c r="F9533" s="2"/>
      <c r="G9533" s="2"/>
    </row>
    <row r="9534" spans="2:7">
      <c r="B9534" s="98"/>
      <c r="C9534" s="98"/>
      <c r="E9534" s="2"/>
      <c r="F9534" s="2"/>
      <c r="G9534" s="2"/>
    </row>
    <row r="9535" spans="2:7">
      <c r="B9535" s="98"/>
      <c r="C9535" s="98"/>
      <c r="E9535" s="2"/>
      <c r="F9535" s="2"/>
      <c r="G9535" s="2"/>
    </row>
    <row r="9536" spans="2:7">
      <c r="B9536" s="98"/>
      <c r="C9536" s="98"/>
      <c r="E9536" s="2"/>
      <c r="F9536" s="2"/>
      <c r="G9536" s="2"/>
    </row>
    <row r="9537" spans="2:7">
      <c r="B9537" s="98"/>
      <c r="C9537" s="98"/>
      <c r="E9537" s="2"/>
      <c r="F9537" s="2"/>
      <c r="G9537" s="2"/>
    </row>
    <row r="9538" spans="2:7">
      <c r="B9538" s="98"/>
      <c r="C9538" s="98"/>
      <c r="E9538" s="2"/>
      <c r="F9538" s="2"/>
      <c r="G9538" s="2"/>
    </row>
    <row r="9539" spans="2:7">
      <c r="B9539" s="98"/>
      <c r="C9539" s="98"/>
      <c r="E9539" s="2"/>
      <c r="F9539" s="2"/>
      <c r="G9539" s="2"/>
    </row>
    <row r="9540" spans="2:7">
      <c r="B9540" s="98"/>
      <c r="C9540" s="98"/>
      <c r="E9540" s="2"/>
      <c r="F9540" s="2"/>
      <c r="G9540" s="2"/>
    </row>
    <row r="9541" spans="2:7">
      <c r="B9541" s="98"/>
      <c r="C9541" s="98"/>
      <c r="E9541" s="2"/>
      <c r="F9541" s="2"/>
      <c r="G9541" s="2"/>
    </row>
    <row r="9542" spans="2:7">
      <c r="B9542" s="98"/>
      <c r="C9542" s="98"/>
      <c r="E9542" s="2"/>
      <c r="F9542" s="2"/>
      <c r="G9542" s="2"/>
    </row>
    <row r="9543" spans="2:7">
      <c r="B9543" s="98"/>
      <c r="C9543" s="98"/>
      <c r="E9543" s="2"/>
      <c r="F9543" s="2"/>
      <c r="G9543" s="2"/>
    </row>
    <row r="9544" spans="2:7">
      <c r="B9544" s="98"/>
      <c r="C9544" s="98"/>
      <c r="E9544" s="2"/>
      <c r="F9544" s="2"/>
      <c r="G9544" s="2"/>
    </row>
    <row r="9545" spans="2:7">
      <c r="B9545" s="98"/>
      <c r="C9545" s="98"/>
      <c r="E9545" s="2"/>
      <c r="F9545" s="2"/>
      <c r="G9545" s="2"/>
    </row>
    <row r="9546" spans="2:7">
      <c r="B9546" s="98"/>
      <c r="C9546" s="98"/>
      <c r="E9546" s="2"/>
      <c r="F9546" s="2"/>
      <c r="G9546" s="2"/>
    </row>
    <row r="9547" spans="2:7">
      <c r="B9547" s="98"/>
      <c r="C9547" s="98"/>
      <c r="E9547" s="2"/>
      <c r="F9547" s="2"/>
      <c r="G9547" s="2"/>
    </row>
    <row r="9548" spans="2:7">
      <c r="B9548" s="98"/>
      <c r="C9548" s="98"/>
      <c r="E9548" s="2"/>
      <c r="F9548" s="2"/>
      <c r="G9548" s="2"/>
    </row>
    <row r="9549" spans="2:7">
      <c r="B9549" s="98"/>
      <c r="C9549" s="98"/>
      <c r="E9549" s="2"/>
      <c r="F9549" s="2"/>
      <c r="G9549" s="2"/>
    </row>
    <row r="9550" spans="2:7">
      <c r="B9550" s="98"/>
      <c r="C9550" s="98"/>
      <c r="E9550" s="2"/>
      <c r="F9550" s="2"/>
      <c r="G9550" s="2"/>
    </row>
    <row r="9551" spans="2:7">
      <c r="B9551" s="98"/>
      <c r="C9551" s="98"/>
      <c r="E9551" s="2"/>
      <c r="F9551" s="2"/>
      <c r="G9551" s="2"/>
    </row>
    <row r="9552" spans="2:7">
      <c r="B9552" s="98"/>
      <c r="C9552" s="98"/>
      <c r="E9552" s="2"/>
      <c r="F9552" s="2"/>
      <c r="G9552" s="2"/>
    </row>
    <row r="9553" spans="2:7">
      <c r="B9553" s="98"/>
      <c r="C9553" s="98"/>
      <c r="E9553" s="2"/>
      <c r="F9553" s="2"/>
      <c r="G9553" s="2"/>
    </row>
    <row r="9554" spans="2:7">
      <c r="B9554" s="98"/>
      <c r="C9554" s="98"/>
      <c r="E9554" s="2"/>
      <c r="F9554" s="2"/>
      <c r="G9554" s="2"/>
    </row>
    <row r="9555" spans="2:7">
      <c r="B9555" s="98"/>
      <c r="C9555" s="98"/>
      <c r="E9555" s="2"/>
      <c r="F9555" s="2"/>
      <c r="G9555" s="2"/>
    </row>
    <row r="9556" spans="2:7">
      <c r="B9556" s="98"/>
      <c r="C9556" s="98"/>
      <c r="E9556" s="2"/>
      <c r="F9556" s="2"/>
      <c r="G9556" s="2"/>
    </row>
    <row r="9557" spans="2:7">
      <c r="B9557" s="98"/>
      <c r="C9557" s="98"/>
      <c r="E9557" s="2"/>
      <c r="F9557" s="2"/>
      <c r="G9557" s="2"/>
    </row>
    <row r="9558" spans="2:7">
      <c r="B9558" s="98"/>
      <c r="C9558" s="98"/>
      <c r="E9558" s="2"/>
      <c r="F9558" s="2"/>
      <c r="G9558" s="2"/>
    </row>
    <row r="9559" spans="2:7">
      <c r="B9559" s="98"/>
      <c r="C9559" s="98"/>
      <c r="E9559" s="2"/>
      <c r="F9559" s="2"/>
      <c r="G9559" s="2"/>
    </row>
    <row r="9560" spans="2:7">
      <c r="B9560" s="98"/>
      <c r="C9560" s="98"/>
      <c r="E9560" s="2"/>
      <c r="F9560" s="2"/>
      <c r="G9560" s="2"/>
    </row>
    <row r="9561" spans="2:7">
      <c r="B9561" s="98"/>
      <c r="C9561" s="98"/>
      <c r="E9561" s="2"/>
      <c r="F9561" s="2"/>
      <c r="G9561" s="2"/>
    </row>
    <row r="9562" spans="2:7">
      <c r="B9562" s="98"/>
      <c r="C9562" s="98"/>
      <c r="E9562" s="2"/>
      <c r="F9562" s="2"/>
      <c r="G9562" s="2"/>
    </row>
    <row r="9563" spans="2:7">
      <c r="B9563" s="98"/>
      <c r="C9563" s="98"/>
      <c r="E9563" s="2"/>
      <c r="F9563" s="2"/>
      <c r="G9563" s="2"/>
    </row>
    <row r="9564" spans="2:7">
      <c r="B9564" s="98"/>
      <c r="C9564" s="98"/>
      <c r="E9564" s="2"/>
      <c r="F9564" s="2"/>
      <c r="G9564" s="2"/>
    </row>
    <row r="9565" spans="2:7">
      <c r="B9565" s="98"/>
      <c r="C9565" s="98"/>
      <c r="E9565" s="2"/>
      <c r="F9565" s="2"/>
      <c r="G9565" s="2"/>
    </row>
    <row r="9566" spans="2:7">
      <c r="B9566" s="98"/>
      <c r="C9566" s="98"/>
      <c r="E9566" s="2"/>
      <c r="F9566" s="2"/>
      <c r="G9566" s="2"/>
    </row>
    <row r="9567" spans="2:7">
      <c r="B9567" s="98"/>
      <c r="C9567" s="98"/>
      <c r="E9567" s="2"/>
      <c r="F9567" s="2"/>
      <c r="G9567" s="2"/>
    </row>
    <row r="9568" spans="2:7">
      <c r="B9568" s="98"/>
      <c r="C9568" s="98"/>
      <c r="E9568" s="2"/>
      <c r="F9568" s="2"/>
      <c r="G9568" s="2"/>
    </row>
    <row r="9569" spans="2:7">
      <c r="B9569" s="98"/>
      <c r="C9569" s="98"/>
      <c r="E9569" s="2"/>
      <c r="F9569" s="2"/>
      <c r="G9569" s="2"/>
    </row>
    <row r="9570" spans="2:7">
      <c r="B9570" s="98"/>
      <c r="C9570" s="98"/>
      <c r="E9570" s="2"/>
      <c r="F9570" s="2"/>
      <c r="G9570" s="2"/>
    </row>
    <row r="9571" spans="2:7">
      <c r="B9571" s="98"/>
      <c r="C9571" s="98"/>
      <c r="E9571" s="2"/>
      <c r="F9571" s="2"/>
      <c r="G9571" s="2"/>
    </row>
    <row r="9572" spans="2:7">
      <c r="B9572" s="98"/>
      <c r="C9572" s="98"/>
      <c r="E9572" s="2"/>
      <c r="F9572" s="2"/>
      <c r="G9572" s="2"/>
    </row>
    <row r="9573" spans="2:7">
      <c r="B9573" s="98"/>
      <c r="C9573" s="98"/>
      <c r="E9573" s="2"/>
      <c r="F9573" s="2"/>
      <c r="G9573" s="2"/>
    </row>
    <row r="9574" spans="2:7">
      <c r="B9574" s="98"/>
      <c r="C9574" s="98"/>
      <c r="E9574" s="2"/>
      <c r="F9574" s="2"/>
      <c r="G9574" s="2"/>
    </row>
    <row r="9575" spans="2:7">
      <c r="B9575" s="98"/>
      <c r="C9575" s="98"/>
      <c r="E9575" s="2"/>
      <c r="F9575" s="2"/>
      <c r="G9575" s="2"/>
    </row>
    <row r="9576" spans="2:7">
      <c r="B9576" s="98"/>
      <c r="C9576" s="98"/>
      <c r="E9576" s="2"/>
      <c r="F9576" s="2"/>
      <c r="G9576" s="2"/>
    </row>
    <row r="9577" spans="2:7">
      <c r="B9577" s="98"/>
      <c r="C9577" s="98"/>
      <c r="E9577" s="2"/>
      <c r="F9577" s="2"/>
      <c r="G9577" s="2"/>
    </row>
    <row r="9578" spans="2:7">
      <c r="B9578" s="98"/>
      <c r="C9578" s="98"/>
      <c r="E9578" s="2"/>
      <c r="F9578" s="2"/>
      <c r="G9578" s="2"/>
    </row>
    <row r="9579" spans="2:7">
      <c r="B9579" s="98"/>
      <c r="C9579" s="98"/>
      <c r="E9579" s="2"/>
      <c r="F9579" s="2"/>
      <c r="G9579" s="2"/>
    </row>
    <row r="9580" spans="2:7">
      <c r="B9580" s="98"/>
      <c r="C9580" s="98"/>
      <c r="E9580" s="2"/>
      <c r="F9580" s="2"/>
      <c r="G9580" s="2"/>
    </row>
    <row r="9581" spans="2:7">
      <c r="B9581" s="98"/>
      <c r="C9581" s="98"/>
      <c r="E9581" s="2"/>
      <c r="F9581" s="2"/>
      <c r="G9581" s="2"/>
    </row>
    <row r="9582" spans="2:7">
      <c r="B9582" s="98"/>
      <c r="C9582" s="98"/>
      <c r="E9582" s="2"/>
      <c r="F9582" s="2"/>
      <c r="G9582" s="2"/>
    </row>
    <row r="9583" spans="2:7">
      <c r="B9583" s="98"/>
      <c r="C9583" s="98"/>
      <c r="E9583" s="2"/>
      <c r="F9583" s="2"/>
      <c r="G9583" s="2"/>
    </row>
    <row r="9584" spans="2:7">
      <c r="B9584" s="98"/>
      <c r="C9584" s="98"/>
      <c r="E9584" s="2"/>
      <c r="F9584" s="2"/>
      <c r="G9584" s="2"/>
    </row>
    <row r="9585" spans="2:7">
      <c r="B9585" s="98"/>
      <c r="C9585" s="98"/>
      <c r="E9585" s="2"/>
      <c r="F9585" s="2"/>
      <c r="G9585" s="2"/>
    </row>
    <row r="9586" spans="2:7">
      <c r="B9586" s="98"/>
      <c r="C9586" s="98"/>
      <c r="E9586" s="2"/>
      <c r="F9586" s="2"/>
      <c r="G9586" s="2"/>
    </row>
    <row r="9587" spans="2:7">
      <c r="B9587" s="98"/>
      <c r="C9587" s="98"/>
      <c r="E9587" s="2"/>
      <c r="F9587" s="2"/>
      <c r="G9587" s="2"/>
    </row>
    <row r="9588" spans="2:7">
      <c r="B9588" s="98"/>
      <c r="C9588" s="98"/>
      <c r="E9588" s="2"/>
      <c r="F9588" s="2"/>
      <c r="G9588" s="2"/>
    </row>
    <row r="9589" spans="2:7">
      <c r="B9589" s="98"/>
      <c r="C9589" s="98"/>
      <c r="E9589" s="2"/>
      <c r="F9589" s="2"/>
      <c r="G9589" s="2"/>
    </row>
    <row r="9590" spans="2:7">
      <c r="B9590" s="98"/>
      <c r="C9590" s="98"/>
      <c r="E9590" s="2"/>
      <c r="F9590" s="2"/>
      <c r="G9590" s="2"/>
    </row>
    <row r="9591" spans="2:7">
      <c r="B9591" s="98"/>
      <c r="C9591" s="98"/>
      <c r="E9591" s="2"/>
      <c r="F9591" s="2"/>
      <c r="G9591" s="2"/>
    </row>
    <row r="9592" spans="2:7">
      <c r="B9592" s="98"/>
      <c r="C9592" s="98"/>
      <c r="E9592" s="2"/>
      <c r="F9592" s="2"/>
      <c r="G9592" s="2"/>
    </row>
    <row r="9593" spans="2:7">
      <c r="B9593" s="98"/>
      <c r="C9593" s="98"/>
      <c r="E9593" s="2"/>
      <c r="F9593" s="2"/>
      <c r="G9593" s="2"/>
    </row>
    <row r="9594" spans="2:7">
      <c r="B9594" s="98"/>
      <c r="C9594" s="98"/>
      <c r="E9594" s="2"/>
      <c r="F9594" s="2"/>
      <c r="G9594" s="2"/>
    </row>
    <row r="9595" spans="2:7">
      <c r="B9595" s="98"/>
      <c r="C9595" s="98"/>
      <c r="E9595" s="2"/>
      <c r="F9595" s="2"/>
      <c r="G9595" s="2"/>
    </row>
    <row r="9596" spans="2:7">
      <c r="B9596" s="98"/>
      <c r="C9596" s="98"/>
      <c r="E9596" s="2"/>
      <c r="F9596" s="2"/>
      <c r="G9596" s="2"/>
    </row>
    <row r="9597" spans="2:7">
      <c r="B9597" s="98"/>
      <c r="C9597" s="98"/>
      <c r="E9597" s="2"/>
      <c r="F9597" s="2"/>
      <c r="G9597" s="2"/>
    </row>
    <row r="9598" spans="2:7">
      <c r="B9598" s="98"/>
      <c r="C9598" s="98"/>
      <c r="E9598" s="2"/>
      <c r="F9598" s="2"/>
      <c r="G9598" s="2"/>
    </row>
    <row r="9599" spans="2:7">
      <c r="B9599" s="98"/>
      <c r="C9599" s="98"/>
      <c r="E9599" s="2"/>
      <c r="F9599" s="2"/>
      <c r="G9599" s="2"/>
    </row>
    <row r="9600" spans="2:7">
      <c r="B9600" s="98"/>
      <c r="C9600" s="98"/>
      <c r="E9600" s="2"/>
      <c r="F9600" s="2"/>
      <c r="G9600" s="2"/>
    </row>
    <row r="9601" spans="2:7">
      <c r="B9601" s="98"/>
      <c r="C9601" s="98"/>
      <c r="E9601" s="2"/>
      <c r="F9601" s="2"/>
      <c r="G9601" s="2"/>
    </row>
    <row r="9602" spans="2:7">
      <c r="B9602" s="98"/>
      <c r="C9602" s="98"/>
      <c r="E9602" s="2"/>
      <c r="F9602" s="2"/>
      <c r="G9602" s="2"/>
    </row>
    <row r="9603" spans="2:7">
      <c r="B9603" s="98"/>
      <c r="C9603" s="98"/>
      <c r="E9603" s="2"/>
      <c r="F9603" s="2"/>
      <c r="G9603" s="2"/>
    </row>
    <row r="9604" spans="2:7">
      <c r="B9604" s="98"/>
      <c r="C9604" s="98"/>
      <c r="E9604" s="2"/>
      <c r="F9604" s="2"/>
      <c r="G9604" s="2"/>
    </row>
    <row r="9605" spans="2:7">
      <c r="B9605" s="98"/>
      <c r="C9605" s="98"/>
      <c r="E9605" s="2"/>
      <c r="F9605" s="2"/>
      <c r="G9605" s="2"/>
    </row>
    <row r="9606" spans="2:7">
      <c r="B9606" s="98"/>
      <c r="C9606" s="98"/>
      <c r="E9606" s="2"/>
      <c r="F9606" s="2"/>
      <c r="G9606" s="2"/>
    </row>
    <row r="9607" spans="2:7">
      <c r="B9607" s="98"/>
      <c r="C9607" s="98"/>
      <c r="E9607" s="2"/>
      <c r="F9607" s="2"/>
      <c r="G9607" s="2"/>
    </row>
    <row r="9608" spans="2:7">
      <c r="B9608" s="98"/>
      <c r="C9608" s="98"/>
      <c r="E9608" s="2"/>
      <c r="F9608" s="2"/>
      <c r="G9608" s="2"/>
    </row>
    <row r="9609" spans="2:7">
      <c r="B9609" s="98"/>
      <c r="C9609" s="98"/>
      <c r="E9609" s="2"/>
      <c r="F9609" s="2"/>
      <c r="G9609" s="2"/>
    </row>
    <row r="9610" spans="2:7">
      <c r="B9610" s="98"/>
      <c r="C9610" s="98"/>
      <c r="E9610" s="2"/>
      <c r="F9610" s="2"/>
      <c r="G9610" s="2"/>
    </row>
    <row r="9611" spans="2:7">
      <c r="B9611" s="98"/>
      <c r="C9611" s="98"/>
      <c r="E9611" s="2"/>
      <c r="F9611" s="2"/>
      <c r="G9611" s="2"/>
    </row>
    <row r="9612" spans="2:7">
      <c r="B9612" s="98"/>
      <c r="C9612" s="98"/>
      <c r="E9612" s="2"/>
      <c r="F9612" s="2"/>
      <c r="G9612" s="2"/>
    </row>
    <row r="9613" spans="2:7">
      <c r="B9613" s="98"/>
      <c r="C9613" s="98"/>
      <c r="E9613" s="2"/>
      <c r="F9613" s="2"/>
      <c r="G9613" s="2"/>
    </row>
    <row r="9614" spans="2:7">
      <c r="B9614" s="98"/>
      <c r="C9614" s="98"/>
      <c r="E9614" s="2"/>
      <c r="F9614" s="2"/>
      <c r="G9614" s="2"/>
    </row>
    <row r="9615" spans="2:7">
      <c r="B9615" s="98"/>
      <c r="C9615" s="98"/>
      <c r="E9615" s="2"/>
      <c r="F9615" s="2"/>
      <c r="G9615" s="2"/>
    </row>
    <row r="9616" spans="2:7">
      <c r="B9616" s="98"/>
      <c r="C9616" s="98"/>
      <c r="E9616" s="2"/>
      <c r="F9616" s="2"/>
      <c r="G9616" s="2"/>
    </row>
    <row r="9617" spans="2:7">
      <c r="B9617" s="98"/>
      <c r="C9617" s="98"/>
      <c r="E9617" s="2"/>
      <c r="F9617" s="2"/>
      <c r="G9617" s="2"/>
    </row>
    <row r="9618" spans="2:7">
      <c r="B9618" s="98"/>
      <c r="C9618" s="98"/>
      <c r="E9618" s="2"/>
      <c r="F9618" s="2"/>
      <c r="G9618" s="2"/>
    </row>
    <row r="9619" spans="2:7">
      <c r="B9619" s="98"/>
      <c r="C9619" s="98"/>
      <c r="E9619" s="2"/>
      <c r="F9619" s="2"/>
      <c r="G9619" s="2"/>
    </row>
    <row r="9620" spans="2:7">
      <c r="B9620" s="98"/>
      <c r="C9620" s="98"/>
      <c r="E9620" s="2"/>
      <c r="F9620" s="2"/>
      <c r="G9620" s="2"/>
    </row>
    <row r="9621" spans="2:7">
      <c r="B9621" s="98"/>
      <c r="C9621" s="98"/>
      <c r="E9621" s="2"/>
      <c r="F9621" s="2"/>
      <c r="G9621" s="2"/>
    </row>
    <row r="9622" spans="2:7">
      <c r="B9622" s="98"/>
      <c r="C9622" s="98"/>
      <c r="E9622" s="2"/>
      <c r="F9622" s="2"/>
      <c r="G9622" s="2"/>
    </row>
    <row r="9623" spans="2:7">
      <c r="B9623" s="98"/>
      <c r="C9623" s="98"/>
      <c r="E9623" s="2"/>
      <c r="F9623" s="2"/>
      <c r="G9623" s="2"/>
    </row>
    <row r="9624" spans="2:7">
      <c r="B9624" s="98"/>
      <c r="C9624" s="98"/>
      <c r="E9624" s="2"/>
      <c r="F9624" s="2"/>
      <c r="G9624" s="2"/>
    </row>
    <row r="9625" spans="2:7">
      <c r="B9625" s="98"/>
      <c r="C9625" s="98"/>
      <c r="E9625" s="2"/>
      <c r="F9625" s="2"/>
      <c r="G9625" s="2"/>
    </row>
    <row r="9626" spans="2:7">
      <c r="B9626" s="98"/>
      <c r="C9626" s="98"/>
      <c r="E9626" s="2"/>
      <c r="F9626" s="2"/>
      <c r="G9626" s="2"/>
    </row>
    <row r="9627" spans="2:7">
      <c r="B9627" s="98"/>
      <c r="C9627" s="98"/>
      <c r="E9627" s="2"/>
      <c r="F9627" s="2"/>
      <c r="G9627" s="2"/>
    </row>
    <row r="9628" spans="2:7">
      <c r="B9628" s="98"/>
      <c r="C9628" s="98"/>
      <c r="E9628" s="2"/>
      <c r="F9628" s="2"/>
      <c r="G9628" s="2"/>
    </row>
    <row r="9629" spans="2:7">
      <c r="B9629" s="98"/>
      <c r="C9629" s="98"/>
      <c r="E9629" s="2"/>
      <c r="F9629" s="2"/>
      <c r="G9629" s="2"/>
    </row>
    <row r="9630" spans="2:7">
      <c r="B9630" s="98"/>
      <c r="C9630" s="98"/>
      <c r="E9630" s="2"/>
      <c r="F9630" s="2"/>
      <c r="G9630" s="2"/>
    </row>
    <row r="9631" spans="2:7">
      <c r="B9631" s="98"/>
      <c r="C9631" s="98"/>
      <c r="E9631" s="2"/>
      <c r="F9631" s="2"/>
      <c r="G9631" s="2"/>
    </row>
    <row r="9632" spans="2:7">
      <c r="B9632" s="98"/>
      <c r="C9632" s="98"/>
      <c r="E9632" s="2"/>
      <c r="F9632" s="2"/>
      <c r="G9632" s="2"/>
    </row>
    <row r="9633" spans="2:7">
      <c r="B9633" s="98"/>
      <c r="C9633" s="98"/>
      <c r="E9633" s="2"/>
      <c r="F9633" s="2"/>
      <c r="G9633" s="2"/>
    </row>
    <row r="9634" spans="2:7">
      <c r="B9634" s="98"/>
      <c r="C9634" s="98"/>
      <c r="E9634" s="2"/>
      <c r="F9634" s="2"/>
      <c r="G9634" s="2"/>
    </row>
    <row r="9635" spans="2:7">
      <c r="B9635" s="98"/>
      <c r="C9635" s="98"/>
      <c r="E9635" s="2"/>
      <c r="F9635" s="2"/>
      <c r="G9635" s="2"/>
    </row>
    <row r="9636" spans="2:7">
      <c r="B9636" s="98"/>
      <c r="C9636" s="98"/>
      <c r="E9636" s="2"/>
      <c r="F9636" s="2"/>
      <c r="G9636" s="2"/>
    </row>
    <row r="9637" spans="2:7">
      <c r="B9637" s="98"/>
      <c r="C9637" s="98"/>
      <c r="E9637" s="2"/>
      <c r="F9637" s="2"/>
      <c r="G9637" s="2"/>
    </row>
    <row r="9638" spans="2:7">
      <c r="B9638" s="98"/>
      <c r="C9638" s="98"/>
      <c r="E9638" s="2"/>
      <c r="F9638" s="2"/>
      <c r="G9638" s="2"/>
    </row>
    <row r="9639" spans="2:7">
      <c r="B9639" s="98"/>
      <c r="C9639" s="98"/>
      <c r="E9639" s="2"/>
      <c r="F9639" s="2"/>
      <c r="G9639" s="2"/>
    </row>
    <row r="9640" spans="2:7">
      <c r="B9640" s="98"/>
      <c r="C9640" s="98"/>
      <c r="E9640" s="2"/>
      <c r="F9640" s="2"/>
      <c r="G9640" s="2"/>
    </row>
    <row r="9641" spans="2:7">
      <c r="B9641" s="98"/>
      <c r="C9641" s="98"/>
      <c r="E9641" s="2"/>
      <c r="F9641" s="2"/>
      <c r="G9641" s="2"/>
    </row>
    <row r="9642" spans="2:7">
      <c r="B9642" s="98"/>
      <c r="C9642" s="98"/>
      <c r="E9642" s="2"/>
      <c r="F9642" s="2"/>
      <c r="G9642" s="2"/>
    </row>
    <row r="9643" spans="2:7">
      <c r="B9643" s="98"/>
      <c r="C9643" s="98"/>
      <c r="E9643" s="2"/>
      <c r="F9643" s="2"/>
      <c r="G9643" s="2"/>
    </row>
    <row r="9644" spans="2:7">
      <c r="B9644" s="98"/>
      <c r="C9644" s="98"/>
      <c r="E9644" s="2"/>
      <c r="F9644" s="2"/>
      <c r="G9644" s="2"/>
    </row>
    <row r="9645" spans="2:7">
      <c r="B9645" s="98"/>
      <c r="C9645" s="98"/>
      <c r="E9645" s="2"/>
      <c r="F9645" s="2"/>
      <c r="G9645" s="2"/>
    </row>
    <row r="9646" spans="2:7">
      <c r="B9646" s="98"/>
      <c r="C9646" s="98"/>
      <c r="E9646" s="2"/>
      <c r="F9646" s="2"/>
      <c r="G9646" s="2"/>
    </row>
    <row r="9647" spans="2:7">
      <c r="B9647" s="98"/>
      <c r="C9647" s="98"/>
      <c r="E9647" s="2"/>
      <c r="F9647" s="2"/>
      <c r="G9647" s="2"/>
    </row>
    <row r="9648" spans="2:7">
      <c r="B9648" s="98"/>
      <c r="C9648" s="98"/>
      <c r="E9648" s="2"/>
      <c r="F9648" s="2"/>
      <c r="G9648" s="2"/>
    </row>
    <row r="9649" spans="2:7">
      <c r="B9649" s="98"/>
      <c r="C9649" s="98"/>
      <c r="E9649" s="2"/>
      <c r="F9649" s="2"/>
      <c r="G9649" s="2"/>
    </row>
    <row r="9650" spans="2:7">
      <c r="B9650" s="98"/>
      <c r="C9650" s="98"/>
      <c r="E9650" s="2"/>
      <c r="F9650" s="2"/>
      <c r="G9650" s="2"/>
    </row>
    <row r="9651" spans="2:7">
      <c r="B9651" s="98"/>
      <c r="C9651" s="98"/>
      <c r="E9651" s="2"/>
      <c r="F9651" s="2"/>
      <c r="G9651" s="2"/>
    </row>
    <row r="9652" spans="2:7">
      <c r="B9652" s="98"/>
      <c r="C9652" s="98"/>
      <c r="E9652" s="2"/>
      <c r="F9652" s="2"/>
      <c r="G9652" s="2"/>
    </row>
    <row r="9653" spans="2:7">
      <c r="B9653" s="98"/>
      <c r="C9653" s="98"/>
      <c r="E9653" s="2"/>
      <c r="F9653" s="2"/>
      <c r="G9653" s="2"/>
    </row>
    <row r="9654" spans="2:7">
      <c r="B9654" s="98"/>
      <c r="C9654" s="98"/>
      <c r="E9654" s="2"/>
      <c r="F9654" s="2"/>
      <c r="G9654" s="2"/>
    </row>
    <row r="9655" spans="2:7">
      <c r="B9655" s="98"/>
      <c r="C9655" s="98"/>
      <c r="E9655" s="2"/>
      <c r="F9655" s="2"/>
      <c r="G9655" s="2"/>
    </row>
    <row r="9656" spans="2:7">
      <c r="B9656" s="98"/>
      <c r="C9656" s="98"/>
      <c r="E9656" s="2"/>
      <c r="F9656" s="2"/>
      <c r="G9656" s="2"/>
    </row>
    <row r="9657" spans="2:7">
      <c r="B9657" s="98"/>
      <c r="C9657" s="98"/>
      <c r="E9657" s="2"/>
      <c r="F9657" s="2"/>
      <c r="G9657" s="2"/>
    </row>
    <row r="9658" spans="2:7">
      <c r="B9658" s="98"/>
      <c r="C9658" s="98"/>
      <c r="E9658" s="2"/>
      <c r="F9658" s="2"/>
      <c r="G9658" s="2"/>
    </row>
    <row r="9659" spans="2:7">
      <c r="B9659" s="98"/>
      <c r="C9659" s="98"/>
      <c r="E9659" s="2"/>
      <c r="F9659" s="2"/>
      <c r="G9659" s="2"/>
    </row>
    <row r="9660" spans="2:7">
      <c r="B9660" s="98"/>
      <c r="C9660" s="98"/>
      <c r="E9660" s="2"/>
      <c r="F9660" s="2"/>
      <c r="G9660" s="2"/>
    </row>
    <row r="9661" spans="2:7">
      <c r="B9661" s="98"/>
      <c r="C9661" s="98"/>
      <c r="E9661" s="2"/>
      <c r="F9661" s="2"/>
      <c r="G9661" s="2"/>
    </row>
    <row r="9662" spans="2:7">
      <c r="B9662" s="98"/>
      <c r="C9662" s="98"/>
      <c r="E9662" s="2"/>
      <c r="F9662" s="2"/>
      <c r="G9662" s="2"/>
    </row>
    <row r="9663" spans="2:7">
      <c r="B9663" s="98"/>
      <c r="C9663" s="98"/>
      <c r="E9663" s="2"/>
      <c r="F9663" s="2"/>
      <c r="G9663" s="2"/>
    </row>
    <row r="9664" spans="2:7">
      <c r="B9664" s="98"/>
      <c r="C9664" s="98"/>
      <c r="E9664" s="2"/>
      <c r="F9664" s="2"/>
      <c r="G9664" s="2"/>
    </row>
    <row r="9665" spans="2:7">
      <c r="B9665" s="98"/>
      <c r="C9665" s="98"/>
      <c r="E9665" s="2"/>
      <c r="F9665" s="2"/>
      <c r="G9665" s="2"/>
    </row>
    <row r="9666" spans="2:7">
      <c r="B9666" s="98"/>
      <c r="C9666" s="98"/>
      <c r="E9666" s="2"/>
      <c r="F9666" s="2"/>
      <c r="G9666" s="2"/>
    </row>
    <row r="9667" spans="2:7">
      <c r="B9667" s="98"/>
      <c r="C9667" s="98"/>
      <c r="E9667" s="2"/>
      <c r="F9667" s="2"/>
      <c r="G9667" s="2"/>
    </row>
    <row r="9668" spans="2:7">
      <c r="B9668" s="98"/>
      <c r="C9668" s="98"/>
      <c r="E9668" s="2"/>
      <c r="F9668" s="2"/>
      <c r="G9668" s="2"/>
    </row>
    <row r="9669" spans="2:7">
      <c r="B9669" s="98"/>
      <c r="C9669" s="98"/>
      <c r="E9669" s="2"/>
      <c r="F9669" s="2"/>
      <c r="G9669" s="2"/>
    </row>
    <row r="9670" spans="2:7">
      <c r="B9670" s="98"/>
      <c r="C9670" s="98"/>
      <c r="E9670" s="2"/>
      <c r="F9670" s="2"/>
      <c r="G9670" s="2"/>
    </row>
    <row r="9671" spans="2:7">
      <c r="B9671" s="98"/>
      <c r="C9671" s="98"/>
      <c r="E9671" s="2"/>
      <c r="F9671" s="2"/>
      <c r="G9671" s="2"/>
    </row>
    <row r="9672" spans="2:7">
      <c r="B9672" s="98"/>
      <c r="C9672" s="98"/>
      <c r="E9672" s="2"/>
      <c r="F9672" s="2"/>
      <c r="G9672" s="2"/>
    </row>
    <row r="9673" spans="2:7">
      <c r="B9673" s="98"/>
      <c r="C9673" s="98"/>
      <c r="E9673" s="2"/>
      <c r="F9673" s="2"/>
      <c r="G9673" s="2"/>
    </row>
    <row r="9674" spans="2:7">
      <c r="B9674" s="98"/>
      <c r="C9674" s="98"/>
      <c r="E9674" s="2"/>
      <c r="F9674" s="2"/>
      <c r="G9674" s="2"/>
    </row>
    <row r="9675" spans="2:7">
      <c r="B9675" s="98"/>
      <c r="C9675" s="98"/>
      <c r="E9675" s="2"/>
      <c r="F9675" s="2"/>
      <c r="G9675" s="2"/>
    </row>
    <row r="9676" spans="2:7">
      <c r="B9676" s="98"/>
      <c r="C9676" s="98"/>
      <c r="E9676" s="2"/>
      <c r="F9676" s="2"/>
      <c r="G9676" s="2"/>
    </row>
    <row r="9677" spans="2:7">
      <c r="B9677" s="98"/>
      <c r="C9677" s="98"/>
      <c r="E9677" s="2"/>
      <c r="F9677" s="2"/>
      <c r="G9677" s="2"/>
    </row>
    <row r="9678" spans="2:7">
      <c r="B9678" s="98"/>
      <c r="C9678" s="98"/>
      <c r="E9678" s="2"/>
      <c r="F9678" s="2"/>
      <c r="G9678" s="2"/>
    </row>
    <row r="9679" spans="2:7">
      <c r="B9679" s="98"/>
      <c r="C9679" s="98"/>
      <c r="E9679" s="2"/>
      <c r="F9679" s="2"/>
      <c r="G9679" s="2"/>
    </row>
    <row r="9680" spans="2:7">
      <c r="B9680" s="98"/>
      <c r="C9680" s="98"/>
      <c r="E9680" s="2"/>
      <c r="F9680" s="2"/>
      <c r="G9680" s="2"/>
    </row>
    <row r="9681" spans="2:7">
      <c r="B9681" s="98"/>
      <c r="C9681" s="98"/>
      <c r="E9681" s="2"/>
      <c r="F9681" s="2"/>
      <c r="G9681" s="2"/>
    </row>
    <row r="9682" spans="2:7">
      <c r="B9682" s="98"/>
      <c r="C9682" s="98"/>
      <c r="E9682" s="2"/>
      <c r="F9682" s="2"/>
      <c r="G9682" s="2"/>
    </row>
    <row r="9683" spans="2:7">
      <c r="B9683" s="98"/>
      <c r="C9683" s="98"/>
      <c r="E9683" s="2"/>
      <c r="F9683" s="2"/>
      <c r="G9683" s="2"/>
    </row>
    <row r="9684" spans="2:7">
      <c r="B9684" s="98"/>
      <c r="C9684" s="98"/>
      <c r="E9684" s="2"/>
      <c r="F9684" s="2"/>
      <c r="G9684" s="2"/>
    </row>
    <row r="9685" spans="2:7">
      <c r="B9685" s="98"/>
      <c r="C9685" s="98"/>
      <c r="E9685" s="2"/>
      <c r="F9685" s="2"/>
      <c r="G9685" s="2"/>
    </row>
    <row r="9686" spans="2:7">
      <c r="B9686" s="98"/>
      <c r="C9686" s="98"/>
      <c r="E9686" s="2"/>
      <c r="F9686" s="2"/>
      <c r="G9686" s="2"/>
    </row>
    <row r="9687" spans="2:7">
      <c r="B9687" s="98"/>
      <c r="C9687" s="98"/>
      <c r="E9687" s="2"/>
      <c r="F9687" s="2"/>
      <c r="G9687" s="2"/>
    </row>
    <row r="9688" spans="2:7">
      <c r="B9688" s="98"/>
      <c r="C9688" s="98"/>
      <c r="E9688" s="2"/>
      <c r="F9688" s="2"/>
      <c r="G9688" s="2"/>
    </row>
    <row r="9689" spans="2:7">
      <c r="B9689" s="98"/>
      <c r="C9689" s="98"/>
      <c r="E9689" s="2"/>
      <c r="F9689" s="2"/>
      <c r="G9689" s="2"/>
    </row>
    <row r="9690" spans="2:7">
      <c r="B9690" s="98"/>
      <c r="C9690" s="98"/>
      <c r="E9690" s="2"/>
      <c r="F9690" s="2"/>
      <c r="G9690" s="2"/>
    </row>
    <row r="9691" spans="2:7">
      <c r="B9691" s="98"/>
      <c r="C9691" s="98"/>
      <c r="E9691" s="2"/>
      <c r="F9691" s="2"/>
      <c r="G9691" s="2"/>
    </row>
    <row r="9692" spans="2:7">
      <c r="B9692" s="98"/>
      <c r="C9692" s="98"/>
      <c r="E9692" s="2"/>
      <c r="F9692" s="2"/>
      <c r="G9692" s="2"/>
    </row>
    <row r="9693" spans="2:7">
      <c r="B9693" s="98"/>
      <c r="C9693" s="98"/>
      <c r="E9693" s="2"/>
      <c r="F9693" s="2"/>
      <c r="G9693" s="2"/>
    </row>
    <row r="9694" spans="2:7">
      <c r="B9694" s="98"/>
      <c r="C9694" s="98"/>
      <c r="E9694" s="2"/>
      <c r="F9694" s="2"/>
      <c r="G9694" s="2"/>
    </row>
    <row r="9695" spans="2:7">
      <c r="B9695" s="98"/>
      <c r="C9695" s="98"/>
      <c r="E9695" s="2"/>
      <c r="F9695" s="2"/>
      <c r="G9695" s="2"/>
    </row>
    <row r="9696" spans="2:7">
      <c r="B9696" s="98"/>
      <c r="C9696" s="98"/>
      <c r="E9696" s="2"/>
      <c r="F9696" s="2"/>
      <c r="G9696" s="2"/>
    </row>
    <row r="9697" spans="2:7">
      <c r="B9697" s="98"/>
      <c r="C9697" s="98"/>
      <c r="E9697" s="2"/>
      <c r="F9697" s="2"/>
      <c r="G9697" s="2"/>
    </row>
    <row r="9698" spans="2:7">
      <c r="B9698" s="98"/>
      <c r="C9698" s="98"/>
      <c r="E9698" s="2"/>
      <c r="F9698" s="2"/>
      <c r="G9698" s="2"/>
    </row>
    <row r="9699" spans="2:7">
      <c r="B9699" s="98"/>
      <c r="C9699" s="98"/>
      <c r="E9699" s="2"/>
      <c r="F9699" s="2"/>
      <c r="G9699" s="2"/>
    </row>
    <row r="9700" spans="2:7">
      <c r="B9700" s="98"/>
      <c r="C9700" s="98"/>
      <c r="E9700" s="2"/>
      <c r="F9700" s="2"/>
      <c r="G9700" s="2"/>
    </row>
    <row r="9701" spans="2:7">
      <c r="B9701" s="98"/>
      <c r="C9701" s="98"/>
      <c r="E9701" s="2"/>
      <c r="F9701" s="2"/>
      <c r="G9701" s="2"/>
    </row>
    <row r="9702" spans="2:7">
      <c r="B9702" s="98"/>
      <c r="C9702" s="98"/>
      <c r="E9702" s="2"/>
      <c r="F9702" s="2"/>
      <c r="G9702" s="2"/>
    </row>
    <row r="9703" spans="2:7">
      <c r="B9703" s="98"/>
      <c r="C9703" s="98"/>
      <c r="E9703" s="2"/>
      <c r="F9703" s="2"/>
      <c r="G9703" s="2"/>
    </row>
    <row r="9704" spans="2:7">
      <c r="B9704" s="98"/>
      <c r="C9704" s="98"/>
      <c r="E9704" s="2"/>
      <c r="F9704" s="2"/>
      <c r="G9704" s="2"/>
    </row>
    <row r="9705" spans="2:7">
      <c r="B9705" s="98"/>
      <c r="C9705" s="98"/>
      <c r="E9705" s="2"/>
      <c r="F9705" s="2"/>
      <c r="G9705" s="2"/>
    </row>
    <row r="9706" spans="2:7">
      <c r="B9706" s="98"/>
      <c r="C9706" s="98"/>
      <c r="E9706" s="2"/>
      <c r="F9706" s="2"/>
      <c r="G9706" s="2"/>
    </row>
    <row r="9707" spans="2:7">
      <c r="B9707" s="98"/>
      <c r="C9707" s="98"/>
      <c r="E9707" s="2"/>
      <c r="F9707" s="2"/>
      <c r="G9707" s="2"/>
    </row>
    <row r="9708" spans="2:7">
      <c r="B9708" s="98"/>
      <c r="C9708" s="98"/>
      <c r="E9708" s="2"/>
      <c r="F9708" s="2"/>
      <c r="G9708" s="2"/>
    </row>
    <row r="9709" spans="2:7">
      <c r="B9709" s="98"/>
      <c r="C9709" s="98"/>
      <c r="E9709" s="2"/>
      <c r="F9709" s="2"/>
      <c r="G9709" s="2"/>
    </row>
    <row r="9710" spans="2:7">
      <c r="B9710" s="98"/>
      <c r="C9710" s="98"/>
      <c r="E9710" s="2"/>
      <c r="F9710" s="2"/>
      <c r="G9710" s="2"/>
    </row>
    <row r="9711" spans="2:7">
      <c r="B9711" s="98"/>
      <c r="C9711" s="98"/>
      <c r="E9711" s="2"/>
      <c r="F9711" s="2"/>
      <c r="G9711" s="2"/>
    </row>
    <row r="9712" spans="2:7">
      <c r="B9712" s="98"/>
      <c r="C9712" s="98"/>
      <c r="E9712" s="2"/>
      <c r="F9712" s="2"/>
      <c r="G9712" s="2"/>
    </row>
    <row r="9713" spans="2:7">
      <c r="B9713" s="98"/>
      <c r="C9713" s="98"/>
      <c r="E9713" s="2"/>
      <c r="F9713" s="2"/>
      <c r="G9713" s="2"/>
    </row>
    <row r="9714" spans="2:7">
      <c r="B9714" s="98"/>
      <c r="C9714" s="98"/>
      <c r="E9714" s="2"/>
      <c r="F9714" s="2"/>
      <c r="G9714" s="2"/>
    </row>
    <row r="9715" spans="2:7">
      <c r="B9715" s="98"/>
      <c r="C9715" s="98"/>
      <c r="E9715" s="2"/>
      <c r="F9715" s="2"/>
      <c r="G9715" s="2"/>
    </row>
    <row r="9716" spans="2:7">
      <c r="B9716" s="98"/>
      <c r="C9716" s="98"/>
      <c r="E9716" s="2"/>
      <c r="F9716" s="2"/>
      <c r="G9716" s="2"/>
    </row>
    <row r="9717" spans="2:7">
      <c r="B9717" s="98"/>
      <c r="C9717" s="98"/>
      <c r="E9717" s="2"/>
      <c r="F9717" s="2"/>
      <c r="G9717" s="2"/>
    </row>
    <row r="9718" spans="2:7">
      <c r="B9718" s="98"/>
      <c r="C9718" s="98"/>
      <c r="E9718" s="2"/>
      <c r="F9718" s="2"/>
      <c r="G9718" s="2"/>
    </row>
    <row r="9719" spans="2:7">
      <c r="B9719" s="98"/>
      <c r="C9719" s="98"/>
      <c r="E9719" s="2"/>
      <c r="F9719" s="2"/>
      <c r="G9719" s="2"/>
    </row>
    <row r="9720" spans="2:7">
      <c r="B9720" s="98"/>
      <c r="C9720" s="98"/>
      <c r="E9720" s="2"/>
      <c r="F9720" s="2"/>
      <c r="G9720" s="2"/>
    </row>
    <row r="9721" spans="2:7">
      <c r="B9721" s="98"/>
      <c r="C9721" s="98"/>
      <c r="E9721" s="2"/>
      <c r="F9721" s="2"/>
      <c r="G9721" s="2"/>
    </row>
    <row r="9722" spans="2:7">
      <c r="B9722" s="98"/>
      <c r="C9722" s="98"/>
      <c r="E9722" s="2"/>
      <c r="F9722" s="2"/>
      <c r="G9722" s="2"/>
    </row>
    <row r="9723" spans="2:7">
      <c r="B9723" s="98"/>
      <c r="C9723" s="98"/>
      <c r="E9723" s="2"/>
      <c r="F9723" s="2"/>
      <c r="G9723" s="2"/>
    </row>
    <row r="9724" spans="2:7">
      <c r="B9724" s="98"/>
      <c r="C9724" s="98"/>
      <c r="E9724" s="2"/>
      <c r="F9724" s="2"/>
      <c r="G9724" s="2"/>
    </row>
    <row r="9725" spans="2:7">
      <c r="B9725" s="98"/>
      <c r="C9725" s="98"/>
      <c r="E9725" s="2"/>
      <c r="F9725" s="2"/>
      <c r="G9725" s="2"/>
    </row>
    <row r="9726" spans="2:7">
      <c r="B9726" s="98"/>
      <c r="C9726" s="98"/>
      <c r="E9726" s="2"/>
      <c r="F9726" s="2"/>
      <c r="G9726" s="2"/>
    </row>
    <row r="9727" spans="2:7">
      <c r="B9727" s="98"/>
      <c r="C9727" s="98"/>
      <c r="E9727" s="2"/>
      <c r="F9727" s="2"/>
      <c r="G9727" s="2"/>
    </row>
    <row r="9728" spans="2:7">
      <c r="B9728" s="98"/>
      <c r="C9728" s="98"/>
      <c r="E9728" s="2"/>
      <c r="F9728" s="2"/>
      <c r="G9728" s="2"/>
    </row>
    <row r="9729" spans="2:7">
      <c r="B9729" s="98"/>
      <c r="C9729" s="98"/>
      <c r="E9729" s="2"/>
      <c r="F9729" s="2"/>
      <c r="G9729" s="2"/>
    </row>
    <row r="9730" spans="2:7">
      <c r="B9730" s="98"/>
      <c r="C9730" s="98"/>
      <c r="E9730" s="2"/>
      <c r="F9730" s="2"/>
      <c r="G9730" s="2"/>
    </row>
    <row r="9731" spans="2:7">
      <c r="B9731" s="98"/>
      <c r="C9731" s="98"/>
      <c r="E9731" s="2"/>
      <c r="F9731" s="2"/>
      <c r="G9731" s="2"/>
    </row>
    <row r="9732" spans="2:7">
      <c r="B9732" s="98"/>
      <c r="C9732" s="98"/>
      <c r="E9732" s="2"/>
      <c r="F9732" s="2"/>
      <c r="G9732" s="2"/>
    </row>
    <row r="9733" spans="2:7">
      <c r="B9733" s="98"/>
      <c r="C9733" s="98"/>
      <c r="E9733" s="2"/>
      <c r="F9733" s="2"/>
      <c r="G9733" s="2"/>
    </row>
    <row r="9734" spans="2:7">
      <c r="B9734" s="98"/>
      <c r="C9734" s="98"/>
      <c r="E9734" s="2"/>
      <c r="F9734" s="2"/>
      <c r="G9734" s="2"/>
    </row>
    <row r="9735" spans="2:7">
      <c r="B9735" s="98"/>
      <c r="C9735" s="98"/>
      <c r="E9735" s="2"/>
      <c r="F9735" s="2"/>
      <c r="G9735" s="2"/>
    </row>
    <row r="9736" spans="2:7">
      <c r="B9736" s="98"/>
      <c r="C9736" s="98"/>
      <c r="E9736" s="2"/>
      <c r="F9736" s="2"/>
      <c r="G9736" s="2"/>
    </row>
    <row r="9737" spans="2:7">
      <c r="B9737" s="98"/>
      <c r="C9737" s="98"/>
      <c r="E9737" s="2"/>
      <c r="F9737" s="2"/>
      <c r="G9737" s="2"/>
    </row>
    <row r="9738" spans="2:7">
      <c r="B9738" s="98"/>
      <c r="C9738" s="98"/>
      <c r="E9738" s="2"/>
      <c r="F9738" s="2"/>
      <c r="G9738" s="2"/>
    </row>
    <row r="9739" spans="2:7">
      <c r="B9739" s="98"/>
      <c r="C9739" s="98"/>
      <c r="E9739" s="2"/>
      <c r="F9739" s="2"/>
      <c r="G9739" s="2"/>
    </row>
    <row r="9740" spans="2:7">
      <c r="B9740" s="98"/>
      <c r="C9740" s="98"/>
      <c r="E9740" s="2"/>
      <c r="F9740" s="2"/>
      <c r="G9740" s="2"/>
    </row>
    <row r="9741" spans="2:7">
      <c r="B9741" s="98"/>
      <c r="C9741" s="98"/>
      <c r="E9741" s="2"/>
      <c r="F9741" s="2"/>
      <c r="G9741" s="2"/>
    </row>
    <row r="9742" spans="2:7">
      <c r="B9742" s="98"/>
      <c r="C9742" s="98"/>
      <c r="E9742" s="2"/>
      <c r="F9742" s="2"/>
      <c r="G9742" s="2"/>
    </row>
    <row r="9743" spans="2:7">
      <c r="B9743" s="98"/>
      <c r="C9743" s="98"/>
      <c r="E9743" s="2"/>
      <c r="F9743" s="2"/>
      <c r="G9743" s="2"/>
    </row>
    <row r="9744" spans="2:7">
      <c r="B9744" s="98"/>
      <c r="C9744" s="98"/>
      <c r="E9744" s="2"/>
      <c r="F9744" s="2"/>
      <c r="G9744" s="2"/>
    </row>
    <row r="9745" spans="2:7">
      <c r="B9745" s="98"/>
      <c r="C9745" s="98"/>
      <c r="E9745" s="2"/>
      <c r="F9745" s="2"/>
      <c r="G9745" s="2"/>
    </row>
    <row r="9746" spans="2:7">
      <c r="B9746" s="98"/>
      <c r="C9746" s="98"/>
      <c r="E9746" s="2"/>
      <c r="F9746" s="2"/>
      <c r="G9746" s="2"/>
    </row>
    <row r="9747" spans="2:7">
      <c r="B9747" s="98"/>
      <c r="C9747" s="98"/>
      <c r="E9747" s="2"/>
      <c r="F9747" s="2"/>
      <c r="G9747" s="2"/>
    </row>
    <row r="9748" spans="2:7">
      <c r="B9748" s="98"/>
      <c r="C9748" s="98"/>
      <c r="E9748" s="2"/>
      <c r="F9748" s="2"/>
      <c r="G9748" s="2"/>
    </row>
    <row r="9749" spans="2:7">
      <c r="B9749" s="98"/>
      <c r="C9749" s="98"/>
      <c r="E9749" s="2"/>
      <c r="F9749" s="2"/>
      <c r="G9749" s="2"/>
    </row>
    <row r="9750" spans="2:7">
      <c r="B9750" s="98"/>
      <c r="C9750" s="98"/>
      <c r="E9750" s="2"/>
      <c r="F9750" s="2"/>
      <c r="G9750" s="2"/>
    </row>
    <row r="9751" spans="2:7">
      <c r="B9751" s="98"/>
      <c r="C9751" s="98"/>
      <c r="E9751" s="2"/>
      <c r="F9751" s="2"/>
      <c r="G9751" s="2"/>
    </row>
    <row r="9752" spans="2:7">
      <c r="B9752" s="98"/>
      <c r="C9752" s="98"/>
      <c r="E9752" s="2"/>
      <c r="F9752" s="2"/>
      <c r="G9752" s="2"/>
    </row>
    <row r="9753" spans="2:7">
      <c r="B9753" s="98"/>
      <c r="C9753" s="98"/>
      <c r="E9753" s="2"/>
      <c r="F9753" s="2"/>
      <c r="G9753" s="2"/>
    </row>
    <row r="9754" spans="2:7">
      <c r="B9754" s="98"/>
      <c r="C9754" s="98"/>
      <c r="E9754" s="2"/>
      <c r="F9754" s="2"/>
      <c r="G9754" s="2"/>
    </row>
    <row r="9755" spans="2:7">
      <c r="B9755" s="98"/>
      <c r="C9755" s="98"/>
      <c r="E9755" s="2"/>
      <c r="F9755" s="2"/>
      <c r="G9755" s="2"/>
    </row>
    <row r="9756" spans="2:7">
      <c r="B9756" s="98"/>
      <c r="C9756" s="98"/>
      <c r="E9756" s="2"/>
      <c r="F9756" s="2"/>
      <c r="G9756" s="2"/>
    </row>
    <row r="9757" spans="2:7">
      <c r="B9757" s="98"/>
      <c r="C9757" s="98"/>
      <c r="E9757" s="2"/>
      <c r="F9757" s="2"/>
      <c r="G9757" s="2"/>
    </row>
    <row r="9758" spans="2:7">
      <c r="B9758" s="98"/>
      <c r="C9758" s="98"/>
      <c r="E9758" s="2"/>
      <c r="F9758" s="2"/>
      <c r="G9758" s="2"/>
    </row>
    <row r="9759" spans="2:7">
      <c r="B9759" s="98"/>
      <c r="C9759" s="98"/>
      <c r="E9759" s="2"/>
      <c r="F9759" s="2"/>
      <c r="G9759" s="2"/>
    </row>
    <row r="9760" spans="2:7">
      <c r="B9760" s="98"/>
      <c r="C9760" s="98"/>
      <c r="E9760" s="2"/>
      <c r="F9760" s="2"/>
      <c r="G9760" s="2"/>
    </row>
    <row r="9761" spans="2:7">
      <c r="B9761" s="98"/>
      <c r="C9761" s="98"/>
      <c r="E9761" s="2"/>
      <c r="F9761" s="2"/>
      <c r="G9761" s="2"/>
    </row>
    <row r="9762" spans="2:7">
      <c r="B9762" s="98"/>
      <c r="C9762" s="98"/>
      <c r="E9762" s="2"/>
      <c r="F9762" s="2"/>
      <c r="G9762" s="2"/>
    </row>
    <row r="9763" spans="2:7">
      <c r="B9763" s="98"/>
      <c r="C9763" s="98"/>
      <c r="E9763" s="2"/>
      <c r="F9763" s="2"/>
      <c r="G9763" s="2"/>
    </row>
    <row r="9764" spans="2:7">
      <c r="B9764" s="98"/>
      <c r="C9764" s="98"/>
      <c r="E9764" s="2"/>
      <c r="F9764" s="2"/>
      <c r="G9764" s="2"/>
    </row>
    <row r="9765" spans="2:7">
      <c r="B9765" s="98"/>
      <c r="C9765" s="98"/>
      <c r="E9765" s="2"/>
      <c r="F9765" s="2"/>
      <c r="G9765" s="2"/>
    </row>
    <row r="9766" spans="2:7">
      <c r="B9766" s="98"/>
      <c r="C9766" s="98"/>
      <c r="E9766" s="2"/>
      <c r="F9766" s="2"/>
      <c r="G9766" s="2"/>
    </row>
    <row r="9767" spans="2:7">
      <c r="B9767" s="98"/>
      <c r="C9767" s="98"/>
      <c r="E9767" s="2"/>
      <c r="F9767" s="2"/>
      <c r="G9767" s="2"/>
    </row>
    <row r="9768" spans="2:7">
      <c r="B9768" s="98"/>
      <c r="C9768" s="98"/>
      <c r="E9768" s="2"/>
      <c r="F9768" s="2"/>
      <c r="G9768" s="2"/>
    </row>
    <row r="9769" spans="2:7">
      <c r="B9769" s="98"/>
      <c r="C9769" s="98"/>
      <c r="E9769" s="2"/>
      <c r="F9769" s="2"/>
      <c r="G9769" s="2"/>
    </row>
    <row r="9770" spans="2:7">
      <c r="B9770" s="98"/>
      <c r="C9770" s="98"/>
      <c r="E9770" s="2"/>
      <c r="F9770" s="2"/>
      <c r="G9770" s="2"/>
    </row>
    <row r="9771" spans="2:7">
      <c r="B9771" s="98"/>
      <c r="C9771" s="98"/>
      <c r="E9771" s="2"/>
      <c r="F9771" s="2"/>
      <c r="G9771" s="2"/>
    </row>
    <row r="9772" spans="2:7">
      <c r="B9772" s="98"/>
      <c r="C9772" s="98"/>
      <c r="E9772" s="2"/>
      <c r="F9772" s="2"/>
      <c r="G9772" s="2"/>
    </row>
    <row r="9773" spans="2:7">
      <c r="B9773" s="98"/>
      <c r="C9773" s="98"/>
      <c r="E9773" s="2"/>
      <c r="F9773" s="2"/>
      <c r="G9773" s="2"/>
    </row>
    <row r="9774" spans="2:7">
      <c r="B9774" s="98"/>
      <c r="C9774" s="98"/>
      <c r="E9774" s="2"/>
      <c r="F9774" s="2"/>
      <c r="G9774" s="2"/>
    </row>
    <row r="9775" spans="2:7">
      <c r="B9775" s="98"/>
      <c r="C9775" s="98"/>
      <c r="E9775" s="2"/>
      <c r="F9775" s="2"/>
      <c r="G9775" s="2"/>
    </row>
    <row r="9776" spans="2:7">
      <c r="B9776" s="98"/>
      <c r="C9776" s="98"/>
      <c r="E9776" s="2"/>
      <c r="F9776" s="2"/>
      <c r="G9776" s="2"/>
    </row>
    <row r="9777" spans="2:7">
      <c r="B9777" s="98"/>
      <c r="C9777" s="98"/>
      <c r="E9777" s="2"/>
      <c r="F9777" s="2"/>
      <c r="G9777" s="2"/>
    </row>
    <row r="9778" spans="2:7">
      <c r="B9778" s="98"/>
      <c r="C9778" s="98"/>
      <c r="E9778" s="2"/>
      <c r="F9778" s="2"/>
      <c r="G9778" s="2"/>
    </row>
    <row r="9779" spans="2:7">
      <c r="B9779" s="98"/>
      <c r="C9779" s="98"/>
      <c r="E9779" s="2"/>
      <c r="F9779" s="2"/>
      <c r="G9779" s="2"/>
    </row>
    <row r="9780" spans="2:7">
      <c r="B9780" s="98"/>
      <c r="C9780" s="98"/>
      <c r="E9780" s="2"/>
      <c r="F9780" s="2"/>
      <c r="G9780" s="2"/>
    </row>
    <row r="9781" spans="2:7">
      <c r="B9781" s="98"/>
      <c r="C9781" s="98"/>
      <c r="E9781" s="2"/>
      <c r="F9781" s="2"/>
      <c r="G9781" s="2"/>
    </row>
    <row r="9782" spans="2:7">
      <c r="B9782" s="98"/>
      <c r="C9782" s="98"/>
      <c r="E9782" s="2"/>
      <c r="F9782" s="2"/>
      <c r="G9782" s="2"/>
    </row>
    <row r="9783" spans="2:7">
      <c r="B9783" s="98"/>
      <c r="C9783" s="98"/>
      <c r="E9783" s="2"/>
      <c r="F9783" s="2"/>
      <c r="G9783" s="2"/>
    </row>
    <row r="9784" spans="2:7">
      <c r="B9784" s="98"/>
      <c r="C9784" s="98"/>
      <c r="E9784" s="2"/>
      <c r="F9784" s="2"/>
      <c r="G9784" s="2"/>
    </row>
    <row r="9785" spans="2:7">
      <c r="B9785" s="98"/>
      <c r="C9785" s="98"/>
      <c r="E9785" s="2"/>
      <c r="F9785" s="2"/>
      <c r="G9785" s="2"/>
    </row>
    <row r="9786" spans="2:7">
      <c r="B9786" s="98"/>
      <c r="C9786" s="98"/>
      <c r="E9786" s="2"/>
      <c r="F9786" s="2"/>
      <c r="G9786" s="2"/>
    </row>
    <row r="9787" spans="2:7">
      <c r="B9787" s="98"/>
      <c r="C9787" s="98"/>
      <c r="E9787" s="2"/>
      <c r="F9787" s="2"/>
      <c r="G9787" s="2"/>
    </row>
    <row r="9788" spans="2:7">
      <c r="B9788" s="98"/>
      <c r="C9788" s="98"/>
      <c r="E9788" s="2"/>
      <c r="F9788" s="2"/>
      <c r="G9788" s="2"/>
    </row>
    <row r="9789" spans="2:7">
      <c r="B9789" s="98"/>
      <c r="C9789" s="98"/>
      <c r="E9789" s="2"/>
      <c r="F9789" s="2"/>
      <c r="G9789" s="2"/>
    </row>
    <row r="9790" spans="2:7">
      <c r="B9790" s="98"/>
      <c r="C9790" s="98"/>
      <c r="E9790" s="2"/>
      <c r="F9790" s="2"/>
      <c r="G9790" s="2"/>
    </row>
    <row r="9791" spans="2:7">
      <c r="B9791" s="98"/>
      <c r="C9791" s="98"/>
      <c r="E9791" s="2"/>
      <c r="F9791" s="2"/>
      <c r="G9791" s="2"/>
    </row>
    <row r="9792" spans="2:7">
      <c r="B9792" s="98"/>
      <c r="C9792" s="98"/>
      <c r="E9792" s="2"/>
      <c r="F9792" s="2"/>
      <c r="G9792" s="2"/>
    </row>
    <row r="9793" spans="2:7">
      <c r="B9793" s="98"/>
      <c r="C9793" s="98"/>
      <c r="E9793" s="2"/>
      <c r="F9793" s="2"/>
      <c r="G9793" s="2"/>
    </row>
    <row r="9794" spans="2:7">
      <c r="B9794" s="98"/>
      <c r="C9794" s="98"/>
      <c r="E9794" s="2"/>
      <c r="F9794" s="2"/>
      <c r="G9794" s="2"/>
    </row>
    <row r="9795" spans="2:7">
      <c r="B9795" s="98"/>
      <c r="C9795" s="98"/>
      <c r="E9795" s="2"/>
      <c r="F9795" s="2"/>
      <c r="G9795" s="2"/>
    </row>
    <row r="9796" spans="2:7">
      <c r="B9796" s="98"/>
      <c r="C9796" s="98"/>
      <c r="E9796" s="2"/>
      <c r="F9796" s="2"/>
      <c r="G9796" s="2"/>
    </row>
    <row r="9797" spans="2:7">
      <c r="B9797" s="98"/>
      <c r="C9797" s="98"/>
      <c r="E9797" s="2"/>
      <c r="F9797" s="2"/>
      <c r="G9797" s="2"/>
    </row>
    <row r="9798" spans="2:7">
      <c r="B9798" s="98"/>
      <c r="C9798" s="98"/>
      <c r="E9798" s="2"/>
      <c r="F9798" s="2"/>
      <c r="G9798" s="2"/>
    </row>
    <row r="9799" spans="2:7">
      <c r="B9799" s="98"/>
      <c r="C9799" s="98"/>
      <c r="E9799" s="2"/>
      <c r="F9799" s="2"/>
      <c r="G9799" s="2"/>
    </row>
    <row r="9800" spans="2:7">
      <c r="B9800" s="98"/>
      <c r="C9800" s="98"/>
      <c r="E9800" s="2"/>
      <c r="F9800" s="2"/>
      <c r="G9800" s="2"/>
    </row>
    <row r="9801" spans="2:7">
      <c r="B9801" s="98"/>
      <c r="C9801" s="98"/>
      <c r="E9801" s="2"/>
      <c r="F9801" s="2"/>
      <c r="G9801" s="2"/>
    </row>
    <row r="9802" spans="2:7">
      <c r="B9802" s="98"/>
      <c r="C9802" s="98"/>
      <c r="E9802" s="2"/>
      <c r="F9802" s="2"/>
      <c r="G9802" s="2"/>
    </row>
    <row r="9803" spans="2:7">
      <c r="B9803" s="98"/>
      <c r="C9803" s="98"/>
      <c r="E9803" s="2"/>
      <c r="F9803" s="2"/>
      <c r="G9803" s="2"/>
    </row>
    <row r="9804" spans="2:7">
      <c r="B9804" s="98"/>
      <c r="C9804" s="98"/>
      <c r="E9804" s="2"/>
      <c r="F9804" s="2"/>
      <c r="G9804" s="2"/>
    </row>
    <row r="9805" spans="2:7">
      <c r="B9805" s="98"/>
      <c r="C9805" s="98"/>
      <c r="E9805" s="2"/>
      <c r="F9805" s="2"/>
      <c r="G9805" s="2"/>
    </row>
    <row r="9806" spans="2:7">
      <c r="B9806" s="98"/>
      <c r="C9806" s="98"/>
      <c r="E9806" s="2"/>
      <c r="F9806" s="2"/>
      <c r="G9806" s="2"/>
    </row>
    <row r="9807" spans="2:7">
      <c r="B9807" s="98"/>
      <c r="C9807" s="98"/>
      <c r="E9807" s="2"/>
      <c r="F9807" s="2"/>
      <c r="G9807" s="2"/>
    </row>
    <row r="9808" spans="2:7">
      <c r="B9808" s="98"/>
      <c r="C9808" s="98"/>
      <c r="E9808" s="2"/>
      <c r="F9808" s="2"/>
      <c r="G9808" s="2"/>
    </row>
    <row r="9809" spans="2:7">
      <c r="B9809" s="98"/>
      <c r="C9809" s="98"/>
      <c r="E9809" s="2"/>
      <c r="F9809" s="2"/>
      <c r="G9809" s="2"/>
    </row>
    <row r="9810" spans="2:7">
      <c r="B9810" s="98"/>
      <c r="C9810" s="98"/>
      <c r="E9810" s="2"/>
      <c r="F9810" s="2"/>
      <c r="G9810" s="2"/>
    </row>
    <row r="9811" spans="2:7">
      <c r="B9811" s="98"/>
      <c r="C9811" s="98"/>
      <c r="E9811" s="2"/>
      <c r="F9811" s="2"/>
      <c r="G9811" s="2"/>
    </row>
    <row r="9812" spans="2:7">
      <c r="B9812" s="98"/>
      <c r="C9812" s="98"/>
      <c r="E9812" s="2"/>
      <c r="F9812" s="2"/>
      <c r="G9812" s="2"/>
    </row>
    <row r="9813" spans="2:7">
      <c r="B9813" s="98"/>
      <c r="C9813" s="98"/>
      <c r="E9813" s="2"/>
      <c r="F9813" s="2"/>
      <c r="G9813" s="2"/>
    </row>
    <row r="9814" spans="2:7">
      <c r="B9814" s="98"/>
      <c r="C9814" s="98"/>
      <c r="E9814" s="2"/>
      <c r="F9814" s="2"/>
      <c r="G9814" s="2"/>
    </row>
    <row r="9815" spans="2:7">
      <c r="B9815" s="98"/>
      <c r="C9815" s="98"/>
      <c r="E9815" s="2"/>
      <c r="F9815" s="2"/>
      <c r="G9815" s="2"/>
    </row>
    <row r="9816" spans="2:7">
      <c r="B9816" s="98"/>
      <c r="C9816" s="98"/>
      <c r="E9816" s="2"/>
      <c r="F9816" s="2"/>
      <c r="G9816" s="2"/>
    </row>
    <row r="9817" spans="2:7">
      <c r="B9817" s="98"/>
      <c r="C9817" s="98"/>
      <c r="E9817" s="2"/>
      <c r="F9817" s="2"/>
      <c r="G9817" s="2"/>
    </row>
    <row r="9818" spans="2:7">
      <c r="B9818" s="98"/>
      <c r="C9818" s="98"/>
      <c r="E9818" s="2"/>
      <c r="F9818" s="2"/>
      <c r="G9818" s="2"/>
    </row>
    <row r="9819" spans="2:7">
      <c r="B9819" s="98"/>
      <c r="C9819" s="98"/>
      <c r="E9819" s="2"/>
      <c r="F9819" s="2"/>
      <c r="G9819" s="2"/>
    </row>
    <row r="9820" spans="2:7">
      <c r="B9820" s="98"/>
      <c r="C9820" s="98"/>
      <c r="E9820" s="2"/>
      <c r="F9820" s="2"/>
      <c r="G9820" s="2"/>
    </row>
    <row r="9821" spans="2:7">
      <c r="B9821" s="98"/>
      <c r="C9821" s="98"/>
      <c r="E9821" s="2"/>
      <c r="F9821" s="2"/>
      <c r="G9821" s="2"/>
    </row>
    <row r="9822" spans="2:7">
      <c r="B9822" s="98"/>
      <c r="C9822" s="98"/>
      <c r="E9822" s="2"/>
      <c r="F9822" s="2"/>
      <c r="G9822" s="2"/>
    </row>
    <row r="9823" spans="2:7">
      <c r="B9823" s="98"/>
      <c r="C9823" s="98"/>
      <c r="E9823" s="2"/>
      <c r="F9823" s="2"/>
      <c r="G9823" s="2"/>
    </row>
    <row r="9824" spans="2:7">
      <c r="B9824" s="98"/>
      <c r="C9824" s="98"/>
      <c r="E9824" s="2"/>
      <c r="F9824" s="2"/>
      <c r="G9824" s="2"/>
    </row>
    <row r="9825" spans="2:7">
      <c r="B9825" s="98"/>
      <c r="C9825" s="98"/>
      <c r="E9825" s="2"/>
      <c r="F9825" s="2"/>
      <c r="G9825" s="2"/>
    </row>
    <row r="9826" spans="2:7">
      <c r="B9826" s="98"/>
      <c r="C9826" s="98"/>
      <c r="E9826" s="2"/>
      <c r="F9826" s="2"/>
      <c r="G9826" s="2"/>
    </row>
    <row r="9827" spans="2:7">
      <c r="B9827" s="98"/>
      <c r="C9827" s="98"/>
      <c r="E9827" s="2"/>
      <c r="F9827" s="2"/>
      <c r="G9827" s="2"/>
    </row>
    <row r="9828" spans="2:7">
      <c r="B9828" s="98"/>
      <c r="C9828" s="98"/>
      <c r="E9828" s="2"/>
      <c r="F9828" s="2"/>
      <c r="G9828" s="2"/>
    </row>
    <row r="9829" spans="2:7">
      <c r="B9829" s="98"/>
      <c r="C9829" s="98"/>
      <c r="E9829" s="2"/>
      <c r="F9829" s="2"/>
      <c r="G9829" s="2"/>
    </row>
    <row r="9830" spans="2:7">
      <c r="B9830" s="98"/>
      <c r="C9830" s="98"/>
      <c r="E9830" s="2"/>
      <c r="F9830" s="2"/>
      <c r="G9830" s="2"/>
    </row>
    <row r="9831" spans="2:7">
      <c r="B9831" s="98"/>
      <c r="C9831" s="98"/>
      <c r="E9831" s="2"/>
      <c r="F9831" s="2"/>
      <c r="G9831" s="2"/>
    </row>
    <row r="9832" spans="2:7">
      <c r="B9832" s="98"/>
      <c r="C9832" s="98"/>
      <c r="E9832" s="2"/>
      <c r="F9832" s="2"/>
      <c r="G9832" s="2"/>
    </row>
    <row r="9833" spans="2:7">
      <c r="B9833" s="98"/>
      <c r="C9833" s="98"/>
      <c r="E9833" s="2"/>
      <c r="F9833" s="2"/>
      <c r="G9833" s="2"/>
    </row>
    <row r="9834" spans="2:7">
      <c r="B9834" s="98"/>
      <c r="C9834" s="98"/>
      <c r="E9834" s="2"/>
      <c r="F9834" s="2"/>
      <c r="G9834" s="2"/>
    </row>
    <row r="9835" spans="2:7">
      <c r="B9835" s="98"/>
      <c r="C9835" s="98"/>
      <c r="E9835" s="2"/>
      <c r="F9835" s="2"/>
      <c r="G9835" s="2"/>
    </row>
    <row r="9836" spans="2:7">
      <c r="B9836" s="98"/>
      <c r="C9836" s="98"/>
      <c r="E9836" s="2"/>
      <c r="F9836" s="2"/>
      <c r="G9836" s="2"/>
    </row>
    <row r="9837" spans="2:7">
      <c r="B9837" s="98"/>
      <c r="C9837" s="98"/>
      <c r="E9837" s="2"/>
      <c r="F9837" s="2"/>
      <c r="G9837" s="2"/>
    </row>
    <row r="9838" spans="2:7">
      <c r="B9838" s="98"/>
      <c r="C9838" s="98"/>
      <c r="E9838" s="2"/>
      <c r="F9838" s="2"/>
      <c r="G9838" s="2"/>
    </row>
    <row r="9839" spans="2:7">
      <c r="B9839" s="98"/>
      <c r="C9839" s="98"/>
      <c r="E9839" s="2"/>
      <c r="F9839" s="2"/>
      <c r="G9839" s="2"/>
    </row>
    <row r="9840" spans="2:7">
      <c r="B9840" s="98"/>
      <c r="C9840" s="98"/>
      <c r="E9840" s="2"/>
      <c r="F9840" s="2"/>
      <c r="G9840" s="2"/>
    </row>
    <row r="9841" spans="2:7">
      <c r="B9841" s="98"/>
      <c r="C9841" s="98"/>
      <c r="E9841" s="2"/>
      <c r="F9841" s="2"/>
      <c r="G9841" s="2"/>
    </row>
    <row r="9842" spans="2:7">
      <c r="B9842" s="98"/>
      <c r="C9842" s="98"/>
      <c r="E9842" s="2"/>
      <c r="F9842" s="2"/>
      <c r="G9842" s="2"/>
    </row>
    <row r="9843" spans="2:7">
      <c r="B9843" s="98"/>
      <c r="C9843" s="98"/>
      <c r="E9843" s="2"/>
      <c r="F9843" s="2"/>
      <c r="G9843" s="2"/>
    </row>
    <row r="9844" spans="2:7">
      <c r="B9844" s="98"/>
      <c r="C9844" s="98"/>
      <c r="E9844" s="2"/>
      <c r="F9844" s="2"/>
      <c r="G9844" s="2"/>
    </row>
    <row r="9845" spans="2:7">
      <c r="B9845" s="98"/>
      <c r="C9845" s="98"/>
      <c r="E9845" s="2"/>
      <c r="F9845" s="2"/>
      <c r="G9845" s="2"/>
    </row>
    <row r="9846" spans="2:7">
      <c r="B9846" s="98"/>
      <c r="C9846" s="98"/>
      <c r="E9846" s="2"/>
      <c r="F9846" s="2"/>
      <c r="G9846" s="2"/>
    </row>
    <row r="9847" spans="2:7">
      <c r="B9847" s="98"/>
      <c r="C9847" s="98"/>
      <c r="E9847" s="2"/>
      <c r="F9847" s="2"/>
      <c r="G9847" s="2"/>
    </row>
    <row r="9848" spans="2:7">
      <c r="B9848" s="98"/>
      <c r="C9848" s="98"/>
      <c r="E9848" s="2"/>
      <c r="F9848" s="2"/>
      <c r="G9848" s="2"/>
    </row>
    <row r="9849" spans="2:7">
      <c r="B9849" s="98"/>
      <c r="C9849" s="98"/>
      <c r="E9849" s="2"/>
      <c r="F9849" s="2"/>
      <c r="G9849" s="2"/>
    </row>
    <row r="9850" spans="2:7">
      <c r="B9850" s="98"/>
      <c r="C9850" s="98"/>
      <c r="E9850" s="2"/>
      <c r="F9850" s="2"/>
      <c r="G9850" s="2"/>
    </row>
    <row r="9851" spans="2:7">
      <c r="B9851" s="98"/>
      <c r="C9851" s="98"/>
      <c r="E9851" s="2"/>
      <c r="F9851" s="2"/>
      <c r="G9851" s="2"/>
    </row>
    <row r="9852" spans="2:7">
      <c r="B9852" s="98"/>
      <c r="C9852" s="98"/>
      <c r="E9852" s="2"/>
      <c r="F9852" s="2"/>
      <c r="G9852" s="2"/>
    </row>
    <row r="9853" spans="2:7">
      <c r="B9853" s="98"/>
      <c r="C9853" s="98"/>
      <c r="E9853" s="2"/>
      <c r="F9853" s="2"/>
      <c r="G9853" s="2"/>
    </row>
    <row r="9854" spans="2:7">
      <c r="B9854" s="98"/>
      <c r="C9854" s="98"/>
      <c r="E9854" s="2"/>
      <c r="F9854" s="2"/>
      <c r="G9854" s="2"/>
    </row>
    <row r="9855" spans="2:7">
      <c r="B9855" s="98"/>
      <c r="C9855" s="98"/>
      <c r="E9855" s="2"/>
      <c r="F9855" s="2"/>
      <c r="G9855" s="2"/>
    </row>
    <row r="9856" spans="2:7">
      <c r="B9856" s="98"/>
      <c r="C9856" s="98"/>
      <c r="E9856" s="2"/>
      <c r="F9856" s="2"/>
      <c r="G9856" s="2"/>
    </row>
    <row r="9857" spans="2:7">
      <c r="B9857" s="98"/>
      <c r="C9857" s="98"/>
      <c r="E9857" s="2"/>
      <c r="F9857" s="2"/>
      <c r="G9857" s="2"/>
    </row>
    <row r="9858" spans="2:7">
      <c r="B9858" s="98"/>
      <c r="C9858" s="98"/>
      <c r="E9858" s="2"/>
      <c r="F9858" s="2"/>
      <c r="G9858" s="2"/>
    </row>
    <row r="9859" spans="2:7">
      <c r="B9859" s="98"/>
      <c r="C9859" s="98"/>
      <c r="E9859" s="2"/>
      <c r="F9859" s="2"/>
      <c r="G9859" s="2"/>
    </row>
    <row r="9860" spans="2:7">
      <c r="B9860" s="98"/>
      <c r="C9860" s="98"/>
      <c r="E9860" s="2"/>
      <c r="F9860" s="2"/>
      <c r="G9860" s="2"/>
    </row>
    <row r="9861" spans="2:7">
      <c r="B9861" s="98"/>
      <c r="C9861" s="98"/>
      <c r="E9861" s="2"/>
      <c r="F9861" s="2"/>
      <c r="G9861" s="2"/>
    </row>
    <row r="9862" spans="2:7">
      <c r="B9862" s="98"/>
      <c r="C9862" s="98"/>
      <c r="E9862" s="2"/>
      <c r="F9862" s="2"/>
      <c r="G9862" s="2"/>
    </row>
    <row r="9863" spans="2:7">
      <c r="B9863" s="98"/>
      <c r="C9863" s="98"/>
      <c r="E9863" s="2"/>
      <c r="F9863" s="2"/>
      <c r="G9863" s="2"/>
    </row>
    <row r="9864" spans="2:7">
      <c r="B9864" s="98"/>
      <c r="C9864" s="98"/>
      <c r="E9864" s="2"/>
      <c r="F9864" s="2"/>
      <c r="G9864" s="2"/>
    </row>
    <row r="9865" spans="2:7">
      <c r="B9865" s="98"/>
      <c r="C9865" s="98"/>
      <c r="E9865" s="2"/>
      <c r="F9865" s="2"/>
      <c r="G9865" s="2"/>
    </row>
    <row r="9866" spans="2:7">
      <c r="B9866" s="98"/>
      <c r="C9866" s="98"/>
      <c r="E9866" s="2"/>
      <c r="F9866" s="2"/>
      <c r="G9866" s="2"/>
    </row>
    <row r="9867" spans="2:7">
      <c r="B9867" s="98"/>
      <c r="C9867" s="98"/>
      <c r="E9867" s="2"/>
      <c r="F9867" s="2"/>
      <c r="G9867" s="2"/>
    </row>
    <row r="9868" spans="2:7">
      <c r="B9868" s="98"/>
      <c r="C9868" s="98"/>
      <c r="E9868" s="2"/>
      <c r="F9868" s="2"/>
      <c r="G9868" s="2"/>
    </row>
    <row r="9869" spans="2:7">
      <c r="B9869" s="98"/>
      <c r="C9869" s="98"/>
      <c r="E9869" s="2"/>
      <c r="F9869" s="2"/>
      <c r="G9869" s="2"/>
    </row>
    <row r="9870" spans="2:7">
      <c r="B9870" s="98"/>
      <c r="C9870" s="98"/>
      <c r="E9870" s="2"/>
      <c r="F9870" s="2"/>
      <c r="G9870" s="2"/>
    </row>
    <row r="9871" spans="2:7">
      <c r="B9871" s="98"/>
      <c r="C9871" s="98"/>
      <c r="E9871" s="2"/>
      <c r="F9871" s="2"/>
      <c r="G9871" s="2"/>
    </row>
    <row r="9872" spans="2:7">
      <c r="B9872" s="98"/>
      <c r="C9872" s="98"/>
      <c r="E9872" s="2"/>
      <c r="F9872" s="2"/>
      <c r="G9872" s="2"/>
    </row>
    <row r="9873" spans="2:7">
      <c r="B9873" s="98"/>
      <c r="C9873" s="98"/>
      <c r="E9873" s="2"/>
      <c r="F9873" s="2"/>
      <c r="G9873" s="2"/>
    </row>
    <row r="9874" spans="2:7">
      <c r="B9874" s="98"/>
      <c r="C9874" s="98"/>
      <c r="E9874" s="2"/>
      <c r="F9874" s="2"/>
      <c r="G9874" s="2"/>
    </row>
    <row r="9875" spans="2:7">
      <c r="B9875" s="98"/>
      <c r="C9875" s="98"/>
      <c r="E9875" s="2"/>
      <c r="F9875" s="2"/>
      <c r="G9875" s="2"/>
    </row>
    <row r="9876" spans="2:7">
      <c r="B9876" s="98"/>
      <c r="C9876" s="98"/>
      <c r="E9876" s="2"/>
      <c r="F9876" s="2"/>
      <c r="G9876" s="2"/>
    </row>
    <row r="9877" spans="2:7">
      <c r="B9877" s="98"/>
      <c r="C9877" s="98"/>
      <c r="E9877" s="2"/>
      <c r="F9877" s="2"/>
      <c r="G9877" s="2"/>
    </row>
    <row r="9878" spans="2:7">
      <c r="B9878" s="98"/>
      <c r="C9878" s="98"/>
      <c r="E9878" s="2"/>
      <c r="F9878" s="2"/>
      <c r="G9878" s="2"/>
    </row>
    <row r="9879" spans="2:7">
      <c r="B9879" s="98"/>
      <c r="C9879" s="98"/>
      <c r="E9879" s="2"/>
      <c r="F9879" s="2"/>
      <c r="G9879" s="2"/>
    </row>
    <row r="9880" spans="2:7">
      <c r="B9880" s="98"/>
      <c r="C9880" s="98"/>
      <c r="E9880" s="2"/>
      <c r="F9880" s="2"/>
      <c r="G9880" s="2"/>
    </row>
    <row r="9881" spans="2:7">
      <c r="B9881" s="98"/>
      <c r="C9881" s="98"/>
      <c r="E9881" s="2"/>
      <c r="F9881" s="2"/>
      <c r="G9881" s="2"/>
    </row>
    <row r="9882" spans="2:7">
      <c r="B9882" s="98"/>
      <c r="C9882" s="98"/>
      <c r="E9882" s="2"/>
      <c r="F9882" s="2"/>
      <c r="G9882" s="2"/>
    </row>
    <row r="9883" spans="2:7">
      <c r="B9883" s="98"/>
      <c r="C9883" s="98"/>
      <c r="E9883" s="2"/>
      <c r="F9883" s="2"/>
      <c r="G9883" s="2"/>
    </row>
    <row r="9884" spans="2:7">
      <c r="B9884" s="98"/>
      <c r="C9884" s="98"/>
      <c r="E9884" s="2"/>
      <c r="F9884" s="2"/>
      <c r="G9884" s="2"/>
    </row>
    <row r="9885" spans="2:7">
      <c r="B9885" s="98"/>
      <c r="C9885" s="98"/>
      <c r="E9885" s="2"/>
      <c r="F9885" s="2"/>
      <c r="G9885" s="2"/>
    </row>
    <row r="9886" spans="2:7">
      <c r="B9886" s="98"/>
      <c r="C9886" s="98"/>
      <c r="E9886" s="2"/>
      <c r="F9886" s="2"/>
      <c r="G9886" s="2"/>
    </row>
    <row r="9887" spans="2:7">
      <c r="B9887" s="98"/>
      <c r="C9887" s="98"/>
      <c r="E9887" s="2"/>
      <c r="F9887" s="2"/>
      <c r="G9887" s="2"/>
    </row>
    <row r="9888" spans="2:7">
      <c r="B9888" s="98"/>
      <c r="C9888" s="98"/>
      <c r="E9888" s="2"/>
      <c r="F9888" s="2"/>
      <c r="G9888" s="2"/>
    </row>
    <row r="9889" spans="2:7">
      <c r="B9889" s="98"/>
      <c r="C9889" s="98"/>
      <c r="E9889" s="2"/>
      <c r="F9889" s="2"/>
      <c r="G9889" s="2"/>
    </row>
    <row r="9890" spans="2:7">
      <c r="B9890" s="98"/>
      <c r="C9890" s="98"/>
      <c r="E9890" s="2"/>
      <c r="F9890" s="2"/>
      <c r="G9890" s="2"/>
    </row>
    <row r="9891" spans="2:7">
      <c r="B9891" s="98"/>
      <c r="C9891" s="98"/>
      <c r="E9891" s="2"/>
      <c r="F9891" s="2"/>
      <c r="G9891" s="2"/>
    </row>
    <row r="9892" spans="2:7">
      <c r="B9892" s="98"/>
      <c r="C9892" s="98"/>
      <c r="E9892" s="2"/>
      <c r="F9892" s="2"/>
      <c r="G9892" s="2"/>
    </row>
    <row r="9893" spans="2:7">
      <c r="B9893" s="98"/>
      <c r="C9893" s="98"/>
      <c r="E9893" s="2"/>
      <c r="F9893" s="2"/>
      <c r="G9893" s="2"/>
    </row>
    <row r="9894" spans="2:7">
      <c r="B9894" s="98"/>
      <c r="C9894" s="98"/>
      <c r="E9894" s="2"/>
      <c r="F9894" s="2"/>
      <c r="G9894" s="2"/>
    </row>
    <row r="9895" spans="2:7">
      <c r="B9895" s="98"/>
      <c r="C9895" s="98"/>
      <c r="E9895" s="2"/>
      <c r="F9895" s="2"/>
      <c r="G9895" s="2"/>
    </row>
    <row r="9896" spans="2:7">
      <c r="B9896" s="98"/>
      <c r="C9896" s="98"/>
      <c r="E9896" s="2"/>
      <c r="F9896" s="2"/>
      <c r="G9896" s="2"/>
    </row>
    <row r="9897" spans="2:7">
      <c r="B9897" s="98"/>
      <c r="C9897" s="98"/>
      <c r="E9897" s="2"/>
      <c r="F9897" s="2"/>
      <c r="G9897" s="2"/>
    </row>
    <row r="9898" spans="2:7">
      <c r="B9898" s="98"/>
      <c r="C9898" s="98"/>
      <c r="E9898" s="2"/>
      <c r="F9898" s="2"/>
      <c r="G9898" s="2"/>
    </row>
    <row r="9899" spans="2:7">
      <c r="B9899" s="98"/>
      <c r="C9899" s="98"/>
      <c r="E9899" s="2"/>
      <c r="F9899" s="2"/>
      <c r="G9899" s="2"/>
    </row>
    <row r="9900" spans="2:7">
      <c r="B9900" s="98"/>
      <c r="C9900" s="98"/>
      <c r="E9900" s="2"/>
      <c r="F9900" s="2"/>
      <c r="G9900" s="2"/>
    </row>
    <row r="9901" spans="2:7">
      <c r="B9901" s="98"/>
      <c r="C9901" s="98"/>
      <c r="E9901" s="2"/>
      <c r="F9901" s="2"/>
      <c r="G9901" s="2"/>
    </row>
    <row r="9902" spans="2:7">
      <c r="B9902" s="98"/>
      <c r="C9902" s="98"/>
      <c r="E9902" s="2"/>
      <c r="F9902" s="2"/>
      <c r="G9902" s="2"/>
    </row>
    <row r="9903" spans="2:7">
      <c r="B9903" s="98"/>
      <c r="C9903" s="98"/>
      <c r="E9903" s="2"/>
      <c r="F9903" s="2"/>
      <c r="G9903" s="2"/>
    </row>
    <row r="9904" spans="2:7">
      <c r="B9904" s="98"/>
      <c r="C9904" s="98"/>
      <c r="E9904" s="2"/>
      <c r="F9904" s="2"/>
      <c r="G9904" s="2"/>
    </row>
    <row r="9905" spans="2:7">
      <c r="B9905" s="98"/>
      <c r="C9905" s="98"/>
      <c r="E9905" s="2"/>
      <c r="F9905" s="2"/>
      <c r="G9905" s="2"/>
    </row>
    <row r="9906" spans="2:7">
      <c r="B9906" s="98"/>
      <c r="C9906" s="98"/>
      <c r="E9906" s="2"/>
      <c r="F9906" s="2"/>
      <c r="G9906" s="2"/>
    </row>
    <row r="9907" spans="2:7">
      <c r="B9907" s="98"/>
      <c r="C9907" s="98"/>
      <c r="E9907" s="2"/>
      <c r="F9907" s="2"/>
      <c r="G9907" s="2"/>
    </row>
    <row r="9908" spans="2:7">
      <c r="B9908" s="98"/>
      <c r="C9908" s="98"/>
      <c r="E9908" s="2"/>
      <c r="F9908" s="2"/>
      <c r="G9908" s="2"/>
    </row>
    <row r="9909" spans="2:7">
      <c r="B9909" s="98"/>
      <c r="C9909" s="98"/>
      <c r="E9909" s="2"/>
      <c r="F9909" s="2"/>
      <c r="G9909" s="2"/>
    </row>
    <row r="9910" spans="2:7">
      <c r="B9910" s="98"/>
      <c r="C9910" s="98"/>
      <c r="E9910" s="2"/>
      <c r="F9910" s="2"/>
      <c r="G9910" s="2"/>
    </row>
    <row r="9911" spans="2:7">
      <c r="B9911" s="98"/>
      <c r="C9911" s="98"/>
      <c r="E9911" s="2"/>
      <c r="F9911" s="2"/>
      <c r="G9911" s="2"/>
    </row>
    <row r="9912" spans="2:7">
      <c r="B9912" s="98"/>
      <c r="C9912" s="98"/>
      <c r="E9912" s="2"/>
      <c r="F9912" s="2"/>
      <c r="G9912" s="2"/>
    </row>
    <row r="9913" spans="2:7">
      <c r="B9913" s="98"/>
      <c r="C9913" s="98"/>
      <c r="E9913" s="2"/>
      <c r="F9913" s="2"/>
      <c r="G9913" s="2"/>
    </row>
    <row r="9914" spans="2:7">
      <c r="B9914" s="98"/>
      <c r="C9914" s="98"/>
      <c r="E9914" s="2"/>
      <c r="F9914" s="2"/>
      <c r="G9914" s="2"/>
    </row>
    <row r="9915" spans="2:7">
      <c r="B9915" s="98"/>
      <c r="C9915" s="98"/>
      <c r="E9915" s="2"/>
      <c r="F9915" s="2"/>
      <c r="G9915" s="2"/>
    </row>
    <row r="9916" spans="2:7">
      <c r="B9916" s="98"/>
      <c r="C9916" s="98"/>
      <c r="E9916" s="2"/>
      <c r="F9916" s="2"/>
      <c r="G9916" s="2"/>
    </row>
    <row r="9917" spans="2:7">
      <c r="B9917" s="98"/>
      <c r="C9917" s="98"/>
      <c r="E9917" s="2"/>
      <c r="F9917" s="2"/>
      <c r="G9917" s="2"/>
    </row>
    <row r="9918" spans="2:7">
      <c r="B9918" s="98"/>
      <c r="C9918" s="98"/>
      <c r="E9918" s="2"/>
      <c r="F9918" s="2"/>
      <c r="G9918" s="2"/>
    </row>
    <row r="9919" spans="2:7">
      <c r="B9919" s="98"/>
      <c r="C9919" s="98"/>
      <c r="E9919" s="2"/>
      <c r="F9919" s="2"/>
      <c r="G9919" s="2"/>
    </row>
    <row r="9920" spans="2:7">
      <c r="B9920" s="98"/>
      <c r="C9920" s="98"/>
      <c r="E9920" s="2"/>
      <c r="F9920" s="2"/>
      <c r="G9920" s="2"/>
    </row>
    <row r="9921" spans="2:7">
      <c r="B9921" s="98"/>
      <c r="C9921" s="98"/>
      <c r="E9921" s="2"/>
      <c r="F9921" s="2"/>
      <c r="G9921" s="2"/>
    </row>
    <row r="9922" spans="2:7">
      <c r="B9922" s="98"/>
      <c r="C9922" s="98"/>
      <c r="E9922" s="2"/>
      <c r="F9922" s="2"/>
      <c r="G9922" s="2"/>
    </row>
    <row r="9923" spans="2:7">
      <c r="B9923" s="98"/>
      <c r="C9923" s="98"/>
      <c r="E9923" s="2"/>
      <c r="F9923" s="2"/>
      <c r="G9923" s="2"/>
    </row>
    <row r="9924" spans="2:7">
      <c r="B9924" s="98"/>
      <c r="C9924" s="98"/>
      <c r="E9924" s="2"/>
      <c r="F9924" s="2"/>
      <c r="G9924" s="2"/>
    </row>
    <row r="9925" spans="2:7">
      <c r="B9925" s="98"/>
      <c r="C9925" s="98"/>
      <c r="E9925" s="2"/>
      <c r="F9925" s="2"/>
      <c r="G9925" s="2"/>
    </row>
    <row r="9926" spans="2:7">
      <c r="B9926" s="98"/>
      <c r="C9926" s="98"/>
      <c r="E9926" s="2"/>
      <c r="F9926" s="2"/>
      <c r="G9926" s="2"/>
    </row>
    <row r="9927" spans="2:7">
      <c r="B9927" s="98"/>
      <c r="C9927" s="98"/>
      <c r="E9927" s="2"/>
      <c r="F9927" s="2"/>
      <c r="G9927" s="2"/>
    </row>
    <row r="9928" spans="2:7">
      <c r="B9928" s="98"/>
      <c r="C9928" s="98"/>
      <c r="E9928" s="2"/>
      <c r="F9928" s="2"/>
      <c r="G9928" s="2"/>
    </row>
    <row r="9929" spans="2:7">
      <c r="B9929" s="98"/>
      <c r="C9929" s="98"/>
      <c r="E9929" s="2"/>
      <c r="F9929" s="2"/>
      <c r="G9929" s="2"/>
    </row>
    <row r="9930" spans="2:7">
      <c r="B9930" s="98"/>
      <c r="C9930" s="98"/>
      <c r="E9930" s="2"/>
      <c r="F9930" s="2"/>
      <c r="G9930" s="2"/>
    </row>
    <row r="9931" spans="2:7">
      <c r="B9931" s="98"/>
      <c r="C9931" s="98"/>
      <c r="E9931" s="2"/>
      <c r="F9931" s="2"/>
      <c r="G9931" s="2"/>
    </row>
    <row r="9932" spans="2:7">
      <c r="B9932" s="98"/>
      <c r="C9932" s="98"/>
      <c r="E9932" s="2"/>
      <c r="F9932" s="2"/>
      <c r="G9932" s="2"/>
    </row>
    <row r="9933" spans="2:7">
      <c r="B9933" s="98"/>
      <c r="C9933" s="98"/>
      <c r="E9933" s="2"/>
      <c r="F9933" s="2"/>
      <c r="G9933" s="2"/>
    </row>
    <row r="9934" spans="2:7">
      <c r="B9934" s="98"/>
      <c r="C9934" s="98"/>
      <c r="E9934" s="2"/>
      <c r="F9934" s="2"/>
      <c r="G9934" s="2"/>
    </row>
    <row r="9935" spans="2:7">
      <c r="B9935" s="98"/>
      <c r="C9935" s="98"/>
      <c r="E9935" s="2"/>
      <c r="F9935" s="2"/>
      <c r="G9935" s="2"/>
    </row>
    <row r="9936" spans="2:7">
      <c r="B9936" s="98"/>
      <c r="C9936" s="98"/>
      <c r="E9936" s="2"/>
      <c r="F9936" s="2"/>
      <c r="G9936" s="2"/>
    </row>
    <row r="9937" spans="2:7">
      <c r="B9937" s="98"/>
      <c r="C9937" s="98"/>
      <c r="E9937" s="2"/>
      <c r="F9937" s="2"/>
      <c r="G9937" s="2"/>
    </row>
    <row r="9938" spans="2:7">
      <c r="B9938" s="98"/>
      <c r="C9938" s="98"/>
      <c r="E9938" s="2"/>
      <c r="F9938" s="2"/>
      <c r="G9938" s="2"/>
    </row>
    <row r="9939" spans="2:7">
      <c r="B9939" s="98"/>
      <c r="C9939" s="98"/>
      <c r="E9939" s="2"/>
      <c r="F9939" s="2"/>
      <c r="G9939" s="2"/>
    </row>
    <row r="9940" spans="2:7">
      <c r="B9940" s="98"/>
      <c r="C9940" s="98"/>
      <c r="E9940" s="2"/>
      <c r="F9940" s="2"/>
      <c r="G9940" s="2"/>
    </row>
    <row r="9941" spans="2:7">
      <c r="B9941" s="98"/>
      <c r="C9941" s="98"/>
      <c r="E9941" s="2"/>
      <c r="F9941" s="2"/>
      <c r="G9941" s="2"/>
    </row>
    <row r="9942" spans="2:7">
      <c r="B9942" s="98"/>
      <c r="C9942" s="98"/>
      <c r="E9942" s="2"/>
      <c r="F9942" s="2"/>
      <c r="G9942" s="2"/>
    </row>
    <row r="9943" spans="2:7">
      <c r="B9943" s="98"/>
      <c r="C9943" s="98"/>
      <c r="E9943" s="2"/>
      <c r="F9943" s="2"/>
      <c r="G9943" s="2"/>
    </row>
    <row r="9944" spans="2:7">
      <c r="B9944" s="98"/>
      <c r="C9944" s="98"/>
      <c r="E9944" s="2"/>
      <c r="F9944" s="2"/>
      <c r="G9944" s="2"/>
    </row>
    <row r="9945" spans="2:7">
      <c r="B9945" s="98"/>
      <c r="C9945" s="98"/>
      <c r="E9945" s="2"/>
      <c r="F9945" s="2"/>
      <c r="G9945" s="2"/>
    </row>
    <row r="9946" spans="2:7">
      <c r="B9946" s="98"/>
      <c r="C9946" s="98"/>
      <c r="E9946" s="2"/>
      <c r="F9946" s="2"/>
      <c r="G9946" s="2"/>
    </row>
    <row r="9947" spans="2:7">
      <c r="B9947" s="98"/>
      <c r="C9947" s="98"/>
      <c r="E9947" s="2"/>
      <c r="F9947" s="2"/>
      <c r="G9947" s="2"/>
    </row>
    <row r="9948" spans="2:7">
      <c r="B9948" s="98"/>
      <c r="C9948" s="98"/>
      <c r="E9948" s="2"/>
      <c r="F9948" s="2"/>
      <c r="G9948" s="2"/>
    </row>
    <row r="9949" spans="2:7">
      <c r="B9949" s="98"/>
      <c r="C9949" s="98"/>
      <c r="E9949" s="2"/>
      <c r="F9949" s="2"/>
      <c r="G9949" s="2"/>
    </row>
    <row r="9950" spans="2:7">
      <c r="B9950" s="98"/>
      <c r="C9950" s="98"/>
      <c r="E9950" s="2"/>
      <c r="F9950" s="2"/>
      <c r="G9950" s="2"/>
    </row>
    <row r="9951" spans="2:7">
      <c r="B9951" s="98"/>
      <c r="C9951" s="98"/>
      <c r="E9951" s="2"/>
      <c r="F9951" s="2"/>
      <c r="G9951" s="2"/>
    </row>
    <row r="9952" spans="2:7">
      <c r="B9952" s="98"/>
      <c r="C9952" s="98"/>
      <c r="E9952" s="2"/>
      <c r="F9952" s="2"/>
      <c r="G9952" s="2"/>
    </row>
    <row r="9953" spans="2:7">
      <c r="B9953" s="98"/>
      <c r="C9953" s="98"/>
      <c r="E9953" s="2"/>
      <c r="F9953" s="2"/>
      <c r="G9953" s="2"/>
    </row>
    <row r="9954" spans="2:7">
      <c r="B9954" s="98"/>
      <c r="C9954" s="98"/>
      <c r="E9954" s="2"/>
      <c r="F9954" s="2"/>
      <c r="G9954" s="2"/>
    </row>
    <row r="9955" spans="2:7">
      <c r="B9955" s="98"/>
      <c r="C9955" s="98"/>
      <c r="E9955" s="2"/>
      <c r="F9955" s="2"/>
      <c r="G9955" s="2"/>
    </row>
    <row r="9956" spans="2:7">
      <c r="B9956" s="98"/>
      <c r="C9956" s="98"/>
      <c r="E9956" s="2"/>
      <c r="F9956" s="2"/>
      <c r="G9956" s="2"/>
    </row>
    <row r="9957" spans="2:7">
      <c r="B9957" s="98"/>
      <c r="C9957" s="98"/>
      <c r="E9957" s="2"/>
      <c r="F9957" s="2"/>
      <c r="G9957" s="2"/>
    </row>
    <row r="9958" spans="2:7">
      <c r="B9958" s="98"/>
      <c r="C9958" s="98"/>
      <c r="E9958" s="2"/>
      <c r="F9958" s="2"/>
      <c r="G9958" s="2"/>
    </row>
    <row r="9959" spans="2:7">
      <c r="B9959" s="98"/>
      <c r="C9959" s="98"/>
      <c r="E9959" s="2"/>
      <c r="F9959" s="2"/>
      <c r="G9959" s="2"/>
    </row>
    <row r="9960" spans="2:7">
      <c r="B9960" s="98"/>
      <c r="C9960" s="98"/>
      <c r="E9960" s="2"/>
      <c r="F9960" s="2"/>
      <c r="G9960" s="2"/>
    </row>
    <row r="9961" spans="2:7">
      <c r="B9961" s="98"/>
      <c r="C9961" s="98"/>
      <c r="E9961" s="2"/>
      <c r="F9961" s="2"/>
      <c r="G9961" s="2"/>
    </row>
    <row r="9962" spans="2:7">
      <c r="B9962" s="98"/>
      <c r="C9962" s="98"/>
      <c r="E9962" s="2"/>
      <c r="F9962" s="2"/>
      <c r="G9962" s="2"/>
    </row>
    <row r="9963" spans="2:7">
      <c r="B9963" s="98"/>
      <c r="C9963" s="98"/>
      <c r="E9963" s="2"/>
      <c r="F9963" s="2"/>
      <c r="G9963" s="2"/>
    </row>
    <row r="9964" spans="2:7">
      <c r="B9964" s="98"/>
      <c r="C9964" s="98"/>
      <c r="E9964" s="2"/>
      <c r="F9964" s="2"/>
      <c r="G9964" s="2"/>
    </row>
    <row r="9965" spans="2:7">
      <c r="B9965" s="98"/>
      <c r="C9965" s="98"/>
      <c r="E9965" s="2"/>
      <c r="F9965" s="2"/>
      <c r="G9965" s="2"/>
    </row>
    <row r="9966" spans="2:7">
      <c r="B9966" s="98"/>
      <c r="C9966" s="98"/>
      <c r="E9966" s="2"/>
      <c r="F9966" s="2"/>
      <c r="G9966" s="2"/>
    </row>
    <row r="9967" spans="2:7">
      <c r="B9967" s="98"/>
      <c r="C9967" s="98"/>
      <c r="E9967" s="2"/>
      <c r="F9967" s="2"/>
      <c r="G9967" s="2"/>
    </row>
    <row r="9968" spans="2:7">
      <c r="B9968" s="98"/>
      <c r="C9968" s="98"/>
      <c r="E9968" s="2"/>
      <c r="F9968" s="2"/>
      <c r="G9968" s="2"/>
    </row>
    <row r="9969" spans="2:7">
      <c r="B9969" s="98"/>
      <c r="C9969" s="98"/>
      <c r="E9969" s="2"/>
      <c r="F9969" s="2"/>
      <c r="G9969" s="2"/>
    </row>
    <row r="9970" spans="2:7">
      <c r="B9970" s="98"/>
      <c r="C9970" s="98"/>
      <c r="E9970" s="2"/>
      <c r="F9970" s="2"/>
      <c r="G9970" s="2"/>
    </row>
    <row r="9971" spans="2:7">
      <c r="B9971" s="98"/>
      <c r="C9971" s="98"/>
      <c r="E9971" s="2"/>
      <c r="F9971" s="2"/>
      <c r="G9971" s="2"/>
    </row>
    <row r="9972" spans="2:7">
      <c r="B9972" s="98"/>
      <c r="C9972" s="98"/>
      <c r="E9972" s="2"/>
      <c r="F9972" s="2"/>
      <c r="G9972" s="2"/>
    </row>
    <row r="9973" spans="2:7">
      <c r="B9973" s="98"/>
      <c r="C9973" s="98"/>
      <c r="E9973" s="2"/>
      <c r="F9973" s="2"/>
      <c r="G9973" s="2"/>
    </row>
    <row r="9974" spans="2:7">
      <c r="B9974" s="98"/>
      <c r="C9974" s="98"/>
      <c r="E9974" s="2"/>
      <c r="F9974" s="2"/>
      <c r="G9974" s="2"/>
    </row>
    <row r="9975" spans="2:7">
      <c r="B9975" s="98"/>
      <c r="C9975" s="98"/>
      <c r="E9975" s="2"/>
      <c r="F9975" s="2"/>
      <c r="G9975" s="2"/>
    </row>
    <row r="9976" spans="2:7">
      <c r="B9976" s="98"/>
      <c r="C9976" s="98"/>
      <c r="E9976" s="2"/>
      <c r="F9976" s="2"/>
      <c r="G9976" s="2"/>
    </row>
    <row r="9977" spans="2:7">
      <c r="B9977" s="98"/>
      <c r="C9977" s="98"/>
      <c r="E9977" s="2"/>
      <c r="F9977" s="2"/>
      <c r="G9977" s="2"/>
    </row>
    <row r="9978" spans="2:7">
      <c r="B9978" s="98"/>
      <c r="C9978" s="98"/>
      <c r="E9978" s="2"/>
      <c r="F9978" s="2"/>
      <c r="G9978" s="2"/>
    </row>
    <row r="9979" spans="2:7">
      <c r="B9979" s="98"/>
      <c r="C9979" s="98"/>
      <c r="E9979" s="2"/>
      <c r="F9979" s="2"/>
      <c r="G9979" s="2"/>
    </row>
    <row r="9980" spans="2:7">
      <c r="B9980" s="98"/>
      <c r="C9980" s="98"/>
      <c r="E9980" s="2"/>
      <c r="F9980" s="2"/>
      <c r="G9980" s="2"/>
    </row>
    <row r="9981" spans="2:7">
      <c r="B9981" s="98"/>
      <c r="C9981" s="98"/>
      <c r="E9981" s="2"/>
      <c r="F9981" s="2"/>
      <c r="G9981" s="2"/>
    </row>
    <row r="9982" spans="2:7">
      <c r="B9982" s="98"/>
      <c r="C9982" s="98"/>
      <c r="E9982" s="2"/>
      <c r="F9982" s="2"/>
      <c r="G9982" s="2"/>
    </row>
    <row r="9983" spans="2:7">
      <c r="B9983" s="98"/>
      <c r="C9983" s="98"/>
      <c r="E9983" s="2"/>
      <c r="F9983" s="2"/>
      <c r="G9983" s="2"/>
    </row>
    <row r="9984" spans="2:7">
      <c r="B9984" s="98"/>
      <c r="C9984" s="98"/>
      <c r="E9984" s="2"/>
      <c r="F9984" s="2"/>
      <c r="G9984" s="2"/>
    </row>
    <row r="9985" spans="2:7">
      <c r="B9985" s="98"/>
      <c r="C9985" s="98"/>
      <c r="E9985" s="2"/>
      <c r="F9985" s="2"/>
      <c r="G9985" s="2"/>
    </row>
    <row r="9986" spans="2:7">
      <c r="B9986" s="98"/>
      <c r="C9986" s="98"/>
      <c r="E9986" s="2"/>
      <c r="F9986" s="2"/>
      <c r="G9986" s="2"/>
    </row>
    <row r="9987" spans="2:7">
      <c r="B9987" s="98"/>
      <c r="C9987" s="98"/>
      <c r="E9987" s="2"/>
      <c r="F9987" s="2"/>
      <c r="G9987" s="2"/>
    </row>
    <row r="9988" spans="2:7">
      <c r="B9988" s="98"/>
      <c r="C9988" s="98"/>
      <c r="E9988" s="2"/>
      <c r="F9988" s="2"/>
      <c r="G9988" s="2"/>
    </row>
    <row r="9989" spans="2:7">
      <c r="B9989" s="98"/>
      <c r="C9989" s="98"/>
      <c r="E9989" s="2"/>
      <c r="F9989" s="2"/>
      <c r="G9989" s="2"/>
    </row>
    <row r="9990" spans="2:7">
      <c r="B9990" s="98"/>
      <c r="C9990" s="98"/>
      <c r="E9990" s="2"/>
      <c r="F9990" s="2"/>
      <c r="G9990" s="2"/>
    </row>
    <row r="9991" spans="2:7">
      <c r="B9991" s="98"/>
      <c r="C9991" s="98"/>
      <c r="E9991" s="2"/>
      <c r="F9991" s="2"/>
      <c r="G9991" s="2"/>
    </row>
    <row r="9992" spans="2:7">
      <c r="B9992" s="98"/>
      <c r="C9992" s="98"/>
      <c r="E9992" s="2"/>
      <c r="F9992" s="2"/>
      <c r="G9992" s="2"/>
    </row>
    <row r="9993" spans="2:7">
      <c r="B9993" s="98"/>
      <c r="C9993" s="98"/>
      <c r="E9993" s="2"/>
      <c r="F9993" s="2"/>
      <c r="G9993" s="2"/>
    </row>
    <row r="9994" spans="2:7">
      <c r="B9994" s="98"/>
      <c r="C9994" s="98"/>
      <c r="E9994" s="2"/>
      <c r="F9994" s="2"/>
      <c r="G9994" s="2"/>
    </row>
    <row r="9995" spans="2:7">
      <c r="B9995" s="98"/>
      <c r="C9995" s="98"/>
      <c r="E9995" s="2"/>
      <c r="F9995" s="2"/>
      <c r="G9995" s="2"/>
    </row>
    <row r="9996" spans="2:7">
      <c r="B9996" s="98"/>
      <c r="C9996" s="98"/>
      <c r="E9996" s="2"/>
      <c r="F9996" s="2"/>
      <c r="G9996" s="2"/>
    </row>
    <row r="9997" spans="2:7">
      <c r="B9997" s="98"/>
      <c r="C9997" s="98"/>
      <c r="E9997" s="2"/>
      <c r="F9997" s="2"/>
      <c r="G9997" s="2"/>
    </row>
    <row r="9998" spans="2:7">
      <c r="B9998" s="98"/>
      <c r="C9998" s="98"/>
      <c r="E9998" s="2"/>
      <c r="F9998" s="2"/>
      <c r="G9998" s="2"/>
    </row>
    <row r="9999" spans="2:7">
      <c r="B9999" s="98"/>
      <c r="C9999" s="98"/>
      <c r="E9999" s="2"/>
      <c r="F9999" s="2"/>
      <c r="G9999" s="2"/>
    </row>
    <row r="10000" spans="2:7">
      <c r="B10000" s="98"/>
      <c r="C10000" s="98"/>
      <c r="E10000" s="2"/>
      <c r="F10000" s="2"/>
      <c r="G10000" s="2"/>
    </row>
    <row r="10001" spans="2:7">
      <c r="B10001" s="98"/>
      <c r="C10001" s="98"/>
      <c r="E10001" s="2"/>
      <c r="F10001" s="2"/>
      <c r="G10001" s="2"/>
    </row>
    <row r="10002" spans="2:7">
      <c r="B10002" s="98"/>
      <c r="C10002" s="98"/>
      <c r="E10002" s="2"/>
      <c r="F10002" s="2"/>
      <c r="G10002" s="2"/>
    </row>
  </sheetData>
  <sheetProtection password="CC39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A15"/>
  <sheetViews>
    <sheetView workbookViewId="0">
      <selection activeCell="F7" sqref="F7 M7 H7"/>
    </sheetView>
  </sheetViews>
  <sheetFormatPr defaultRowHeight="15"/>
  <cols>
    <col min="5" max="5" width="11.7109375" bestFit="1" customWidth="1"/>
    <col min="7" max="10" width="12" bestFit="1" customWidth="1"/>
    <col min="11" max="11" width="5" customWidth="1"/>
    <col min="12" max="12" width="5.28515625" bestFit="1" customWidth="1"/>
    <col min="14" max="17" width="10.5703125" customWidth="1"/>
    <col min="21" max="21" width="9.85546875" bestFit="1" customWidth="1"/>
  </cols>
  <sheetData>
    <row r="1" spans="1:27">
      <c r="A1" s="2" t="s">
        <v>231</v>
      </c>
      <c r="B1" s="2" t="s">
        <v>74</v>
      </c>
      <c r="C1" s="2" t="s">
        <v>199</v>
      </c>
      <c r="D1" s="2" t="s">
        <v>235</v>
      </c>
      <c r="E1" s="2" t="s">
        <v>205</v>
      </c>
      <c r="F1" s="2" t="s">
        <v>236</v>
      </c>
      <c r="G1" s="2" t="s">
        <v>237</v>
      </c>
      <c r="H1" s="2" t="s">
        <v>202</v>
      </c>
      <c r="I1" s="2" t="s">
        <v>200</v>
      </c>
      <c r="J1" s="2" t="s">
        <v>203</v>
      </c>
      <c r="K1" s="2"/>
      <c r="L1" s="2" t="s">
        <v>73</v>
      </c>
      <c r="M1" s="2" t="s">
        <v>118</v>
      </c>
      <c r="N1" s="2" t="s">
        <v>232</v>
      </c>
      <c r="O1" s="2" t="s">
        <v>233</v>
      </c>
      <c r="P1" s="2" t="s">
        <v>234</v>
      </c>
      <c r="Q1" s="2"/>
      <c r="S1" s="2" t="s">
        <v>118</v>
      </c>
      <c r="T1" s="2" t="s">
        <v>241</v>
      </c>
      <c r="U1" s="2" t="s">
        <v>240</v>
      </c>
      <c r="V1" s="2" t="s">
        <v>239</v>
      </c>
      <c r="X1" s="2" t="s">
        <v>118</v>
      </c>
      <c r="Y1" s="2" t="s">
        <v>241</v>
      </c>
      <c r="Z1" s="2" t="str">
        <f>O1</f>
        <v>Hazen</v>
      </c>
      <c r="AA1" s="2" t="s">
        <v>239</v>
      </c>
    </row>
    <row r="2" spans="1:27" s="2" customFormat="1">
      <c r="A2" s="2">
        <v>1</v>
      </c>
      <c r="B2" s="98">
        <f t="shared" ref="B2:B7" si="0">0.3*SQRT(L2)</f>
        <v>0.3</v>
      </c>
      <c r="C2" s="99">
        <f t="shared" ref="C2:C13" si="1">B2/1000</f>
        <v>2.9999999999999997E-4</v>
      </c>
      <c r="D2" s="2">
        <v>140</v>
      </c>
      <c r="E2" s="100">
        <f t="shared" ref="E2:E13" si="2">1.01*10^-6</f>
        <v>1.0099999999999999E-6</v>
      </c>
      <c r="F2" s="2">
        <v>1E-4</v>
      </c>
      <c r="G2" s="2">
        <f t="shared" ref="G2:G7" si="3">(4*C2)/(3.1416*($M2/1000)^2)</f>
        <v>0.61115355233002278</v>
      </c>
      <c r="H2" s="2">
        <f t="shared" ref="H2:H7" si="4">G2*($M2/1000)/E2</f>
        <v>15127.563176485715</v>
      </c>
      <c r="I2" s="2">
        <f t="shared" ref="I2:I7" si="5">0.25/(LOG(0.27*(F2/($M2/1000))+(5.74/H2^0.9))^2)</f>
        <v>3.4721253987046764E-2</v>
      </c>
      <c r="J2" s="2">
        <f t="shared" ref="J2:J7" si="6">I2*(A2/($M2/1000))*(G2^2/(2*9.81))</f>
        <v>2.6439733348330691E-2</v>
      </c>
      <c r="L2" s="2">
        <v>1</v>
      </c>
      <c r="M2" s="2">
        <v>25</v>
      </c>
      <c r="N2" s="99">
        <f>(0.000874*(C2^1.75))/(($M2/1000)^4.75)*A2</f>
        <v>2.433652620862297E-2</v>
      </c>
      <c r="O2" s="99">
        <f>(10.646*C2^1.852)/(D2^1.852*($M2/1000)^4.87)*A2</f>
        <v>2.1390358397035836E-2</v>
      </c>
      <c r="P2" s="99">
        <f>J2</f>
        <v>2.6439733348330691E-2</v>
      </c>
      <c r="Q2" s="99"/>
      <c r="S2" s="2">
        <v>25</v>
      </c>
      <c r="T2" s="99">
        <f>P2</f>
        <v>2.6439733348330691E-2</v>
      </c>
      <c r="U2" s="99">
        <f>N2</f>
        <v>2.433652620862297E-2</v>
      </c>
      <c r="V2" s="103">
        <f t="shared" ref="V2:V7" si="7">(P2/N2)-1</f>
        <v>8.6421830366344876E-2</v>
      </c>
      <c r="X2" s="2">
        <v>25</v>
      </c>
      <c r="Y2" s="99">
        <f>P2</f>
        <v>2.6439733348330691E-2</v>
      </c>
      <c r="Z2" s="99">
        <f>O2</f>
        <v>2.1390358397035836E-2</v>
      </c>
      <c r="AA2" s="103">
        <f t="shared" ref="AA2:AA7" si="8">(P2/O2)-1</f>
        <v>0.23605845482208321</v>
      </c>
    </row>
    <row r="3" spans="1:27" s="2" customFormat="1">
      <c r="A3" s="2">
        <v>1</v>
      </c>
      <c r="B3" s="98">
        <f t="shared" si="0"/>
        <v>0.3</v>
      </c>
      <c r="C3" s="99">
        <f t="shared" si="1"/>
        <v>2.9999999999999997E-4</v>
      </c>
      <c r="D3" s="2">
        <v>140</v>
      </c>
      <c r="E3" s="100">
        <f t="shared" si="2"/>
        <v>1.0099999999999999E-6</v>
      </c>
      <c r="F3" s="2">
        <v>1E-4</v>
      </c>
      <c r="G3" s="2">
        <f t="shared" si="3"/>
        <v>0.37301852559205501</v>
      </c>
      <c r="H3" s="2">
        <f t="shared" si="4"/>
        <v>11818.408731629468</v>
      </c>
      <c r="I3" s="2">
        <f t="shared" si="5"/>
        <v>3.4780229056476659E-2</v>
      </c>
      <c r="J3" s="2">
        <f t="shared" si="6"/>
        <v>7.70804530818202E-3</v>
      </c>
      <c r="L3" s="2">
        <v>1</v>
      </c>
      <c r="M3" s="2">
        <v>32</v>
      </c>
      <c r="N3" s="99">
        <f t="shared" ref="N3:N13" si="9">(0.000874*(C3^1.75))/(($M3/1000)^4.75)*A3</f>
        <v>7.5337504666073522E-3</v>
      </c>
      <c r="O3" s="99">
        <f t="shared" ref="O3:O13" si="10">(10.646*C3^1.852)/(D3^1.852*($M3/1000)^4.87)*A3</f>
        <v>6.428438731800613E-3</v>
      </c>
      <c r="P3" s="99">
        <f t="shared" ref="P3:P13" si="11">J3</f>
        <v>7.70804530818202E-3</v>
      </c>
      <c r="Q3" s="99"/>
      <c r="S3" s="2">
        <v>32</v>
      </c>
      <c r="T3" s="99">
        <f t="shared" ref="T3:T9" si="12">P3</f>
        <v>7.70804530818202E-3</v>
      </c>
      <c r="U3" s="99">
        <f t="shared" ref="U3:U9" si="13">N3</f>
        <v>7.5337504666073522E-3</v>
      </c>
      <c r="V3" s="103">
        <f t="shared" si="7"/>
        <v>2.3135202359994889E-2</v>
      </c>
      <c r="X3" s="2">
        <v>32</v>
      </c>
      <c r="Y3" s="99">
        <f t="shared" ref="Y3:Y9" si="14">P3</f>
        <v>7.70804530818202E-3</v>
      </c>
      <c r="Z3" s="99">
        <f t="shared" ref="Z3:Z9" si="15">O3</f>
        <v>6.428438731800613E-3</v>
      </c>
      <c r="AA3" s="103">
        <f t="shared" si="8"/>
        <v>0.19905402069889333</v>
      </c>
    </row>
    <row r="4" spans="1:27">
      <c r="A4" s="2">
        <v>1</v>
      </c>
      <c r="B4" s="98">
        <f t="shared" si="0"/>
        <v>0.3</v>
      </c>
      <c r="C4" s="99">
        <f t="shared" si="1"/>
        <v>2.9999999999999997E-4</v>
      </c>
      <c r="D4" s="2">
        <v>140</v>
      </c>
      <c r="E4" s="100">
        <f t="shared" si="2"/>
        <v>1.0099999999999999E-6</v>
      </c>
      <c r="F4" s="2">
        <v>1E-4</v>
      </c>
      <c r="G4" s="2">
        <f t="shared" si="3"/>
        <v>0.23873185637891517</v>
      </c>
      <c r="H4" s="2">
        <f t="shared" si="4"/>
        <v>9454.7269853035741</v>
      </c>
      <c r="I4" s="2">
        <f t="shared" si="5"/>
        <v>3.5352129941539169E-2</v>
      </c>
      <c r="J4" s="2">
        <f t="shared" si="6"/>
        <v>2.5673042559064703E-3</v>
      </c>
      <c r="L4" s="2">
        <v>1</v>
      </c>
      <c r="M4">
        <v>40</v>
      </c>
      <c r="N4" s="99">
        <f t="shared" si="9"/>
        <v>2.6102894589780218E-3</v>
      </c>
      <c r="O4" s="99">
        <f t="shared" si="10"/>
        <v>2.168471635313334E-3</v>
      </c>
      <c r="P4" s="99">
        <f t="shared" si="11"/>
        <v>2.5673042559064703E-3</v>
      </c>
      <c r="Q4" s="99"/>
      <c r="S4" s="2">
        <v>40</v>
      </c>
      <c r="T4" s="99">
        <f t="shared" si="12"/>
        <v>2.5673042559064703E-3</v>
      </c>
      <c r="U4" s="99">
        <f t="shared" si="13"/>
        <v>2.6102894589780218E-3</v>
      </c>
      <c r="V4" s="103">
        <f t="shared" si="7"/>
        <v>-1.646760014438442E-2</v>
      </c>
      <c r="X4" s="2">
        <v>40</v>
      </c>
      <c r="Y4" s="99">
        <f t="shared" si="14"/>
        <v>2.5673042559064703E-3</v>
      </c>
      <c r="Z4" s="99">
        <f t="shared" si="15"/>
        <v>2.168471635313334E-3</v>
      </c>
      <c r="AA4" s="103">
        <f t="shared" si="8"/>
        <v>0.18392337446254259</v>
      </c>
    </row>
    <row r="5" spans="1:27">
      <c r="A5" s="2">
        <v>1</v>
      </c>
      <c r="B5" s="98">
        <f t="shared" si="0"/>
        <v>0.3</v>
      </c>
      <c r="C5" s="99">
        <f t="shared" si="1"/>
        <v>2.9999999999999997E-4</v>
      </c>
      <c r="D5" s="2">
        <v>140</v>
      </c>
      <c r="E5" s="100">
        <f t="shared" si="2"/>
        <v>1.0099999999999999E-6</v>
      </c>
      <c r="F5" s="2">
        <v>1E-4</v>
      </c>
      <c r="G5" s="2">
        <f t="shared" si="3"/>
        <v>0.15278838808250569</v>
      </c>
      <c r="H5" s="2">
        <f t="shared" si="4"/>
        <v>7563.7815882428577</v>
      </c>
      <c r="I5" s="2">
        <f t="shared" si="5"/>
        <v>3.6394098070967877E-2</v>
      </c>
      <c r="J5" s="2">
        <f t="shared" si="6"/>
        <v>8.6604937354110216E-4</v>
      </c>
      <c r="L5" s="2">
        <v>1</v>
      </c>
      <c r="M5">
        <v>50</v>
      </c>
      <c r="N5" s="99">
        <f t="shared" si="9"/>
        <v>9.0441156630451807E-4</v>
      </c>
      <c r="O5" s="99">
        <f t="shared" si="10"/>
        <v>7.3147920192456533E-4</v>
      </c>
      <c r="P5" s="99">
        <f t="shared" si="11"/>
        <v>8.6604937354110216E-4</v>
      </c>
      <c r="Q5" s="99"/>
      <c r="S5" s="2">
        <v>50</v>
      </c>
      <c r="T5" s="99">
        <f t="shared" si="12"/>
        <v>8.6604937354110216E-4</v>
      </c>
      <c r="U5" s="99">
        <f t="shared" si="13"/>
        <v>9.0441156630451807E-4</v>
      </c>
      <c r="V5" s="103">
        <f t="shared" si="7"/>
        <v>-4.2416742766975268E-2</v>
      </c>
      <c r="X5" s="2">
        <v>50</v>
      </c>
      <c r="Y5" s="99">
        <f t="shared" si="14"/>
        <v>8.6604937354110216E-4</v>
      </c>
      <c r="Z5" s="99">
        <f t="shared" si="15"/>
        <v>7.3147920192456533E-4</v>
      </c>
      <c r="AA5" s="103">
        <f t="shared" si="8"/>
        <v>0.18396992185488625</v>
      </c>
    </row>
    <row r="6" spans="1:27" s="2" customFormat="1">
      <c r="A6" s="2">
        <v>1</v>
      </c>
      <c r="B6" s="98">
        <f t="shared" si="0"/>
        <v>0.3</v>
      </c>
      <c r="C6" s="99">
        <f t="shared" si="1"/>
        <v>2.9999999999999997E-4</v>
      </c>
      <c r="D6" s="2">
        <v>140</v>
      </c>
      <c r="E6" s="100">
        <f t="shared" si="2"/>
        <v>1.0099999999999999E-6</v>
      </c>
      <c r="F6" s="2">
        <v>1E-4</v>
      </c>
      <c r="G6" s="2">
        <f t="shared" si="3"/>
        <v>0.10610304727951786</v>
      </c>
      <c r="H6" s="2">
        <f t="shared" si="4"/>
        <v>6303.1513235357152</v>
      </c>
      <c r="I6" s="2">
        <f t="shared" si="5"/>
        <v>3.7577157664836845E-2</v>
      </c>
      <c r="J6" s="2">
        <f t="shared" si="6"/>
        <v>3.593597128818806E-4</v>
      </c>
      <c r="L6" s="2">
        <v>1</v>
      </c>
      <c r="M6" s="2">
        <v>60</v>
      </c>
      <c r="N6" s="99">
        <f t="shared" si="9"/>
        <v>3.8041285918489711E-4</v>
      </c>
      <c r="O6" s="99">
        <f t="shared" si="10"/>
        <v>3.0101581544561714E-4</v>
      </c>
      <c r="P6" s="99">
        <f t="shared" si="11"/>
        <v>3.593597128818806E-4</v>
      </c>
      <c r="Q6" s="99"/>
      <c r="S6" s="2">
        <v>60</v>
      </c>
      <c r="T6" s="99">
        <f t="shared" si="12"/>
        <v>3.593597128818806E-4</v>
      </c>
      <c r="U6" s="99">
        <f t="shared" si="13"/>
        <v>3.8041285918489711E-4</v>
      </c>
      <c r="V6" s="103">
        <f t="shared" si="7"/>
        <v>-5.5342888114052302E-2</v>
      </c>
      <c r="X6" s="2">
        <v>60</v>
      </c>
      <c r="Y6" s="99">
        <f t="shared" si="14"/>
        <v>3.593597128818806E-4</v>
      </c>
      <c r="Z6" s="99">
        <f t="shared" si="15"/>
        <v>3.0101581544561714E-4</v>
      </c>
      <c r="AA6" s="103">
        <f t="shared" si="8"/>
        <v>0.19382336223727137</v>
      </c>
    </row>
    <row r="7" spans="1:27" s="2" customFormat="1">
      <c r="A7" s="2">
        <v>1</v>
      </c>
      <c r="B7" s="98">
        <f t="shared" si="0"/>
        <v>0.3</v>
      </c>
      <c r="C7" s="99">
        <f t="shared" si="1"/>
        <v>2.9999999999999997E-4</v>
      </c>
      <c r="D7" s="2">
        <v>140</v>
      </c>
      <c r="E7" s="100">
        <f t="shared" si="2"/>
        <v>1.0099999999999999E-6</v>
      </c>
      <c r="F7" s="2">
        <v>1E-4</v>
      </c>
      <c r="G7" s="2">
        <f t="shared" si="3"/>
        <v>6.7905950258891429E-2</v>
      </c>
      <c r="H7" s="2">
        <f t="shared" si="4"/>
        <v>5042.5210588285718</v>
      </c>
      <c r="I7" s="2">
        <f t="shared" si="5"/>
        <v>3.9413198968973343E-2</v>
      </c>
      <c r="J7" s="2">
        <f t="shared" si="6"/>
        <v>1.2350856656375014E-4</v>
      </c>
      <c r="L7" s="2">
        <v>1</v>
      </c>
      <c r="M7" s="2">
        <v>75</v>
      </c>
      <c r="N7" s="99">
        <f t="shared" si="9"/>
        <v>1.3180522513870762E-4</v>
      </c>
      <c r="O7" s="99">
        <f t="shared" si="10"/>
        <v>1.0154009158483473E-4</v>
      </c>
      <c r="P7" s="99">
        <f t="shared" si="11"/>
        <v>1.2350856656375014E-4</v>
      </c>
      <c r="Q7" s="99"/>
      <c r="S7" s="2">
        <v>75</v>
      </c>
      <c r="T7" s="99">
        <f t="shared" si="12"/>
        <v>1.2350856656375014E-4</v>
      </c>
      <c r="U7" s="99">
        <f t="shared" si="13"/>
        <v>1.3180522513870762E-4</v>
      </c>
      <c r="V7" s="103">
        <f t="shared" si="7"/>
        <v>-6.2946355626086525E-2</v>
      </c>
      <c r="X7" s="2">
        <v>75</v>
      </c>
      <c r="Y7" s="99">
        <f t="shared" si="14"/>
        <v>1.2350856656375014E-4</v>
      </c>
      <c r="Z7" s="99">
        <f t="shared" si="15"/>
        <v>1.0154009158483473E-4</v>
      </c>
      <c r="AA7" s="103">
        <f t="shared" si="8"/>
        <v>0.21635271975859083</v>
      </c>
    </row>
    <row r="8" spans="1:27" s="2" customFormat="1">
      <c r="A8" s="2">
        <v>1</v>
      </c>
      <c r="B8" s="98">
        <f t="shared" ref="B8:B12" si="16">0.3*SQRT(L8)</f>
        <v>0.3</v>
      </c>
      <c r="C8" s="99">
        <f t="shared" si="1"/>
        <v>2.9999999999999997E-4</v>
      </c>
      <c r="D8" s="2">
        <v>140</v>
      </c>
      <c r="E8" s="100">
        <f t="shared" si="2"/>
        <v>1.0099999999999999E-6</v>
      </c>
      <c r="F8" s="2">
        <v>1E-4</v>
      </c>
      <c r="G8" s="2">
        <f t="shared" ref="G8:G12" si="17">(4*C8)/(3.1416*($M8/1000)^2)</f>
        <v>5.28679543538082E-2</v>
      </c>
      <c r="H8" s="2">
        <f t="shared" ref="H8:H12" si="18">G8*($M8/1000)/E8</f>
        <v>4449.2832872016807</v>
      </c>
      <c r="I8" s="2">
        <f t="shared" ref="I8:I12" si="19">0.25/(LOG(0.27*(F8/($M8/1000))+(5.74/H8^0.9))^2)</f>
        <v>4.062548053390095E-2</v>
      </c>
      <c r="J8" s="2">
        <f t="shared" ref="J8:J12" si="20">I8*(A8/($M8/1000))*(G8^2/(2*9.81))</f>
        <v>6.8087218851038908E-5</v>
      </c>
      <c r="L8" s="2">
        <v>1</v>
      </c>
      <c r="M8" s="2">
        <v>85</v>
      </c>
      <c r="N8" s="99">
        <f t="shared" si="9"/>
        <v>7.2733373480085667E-5</v>
      </c>
      <c r="O8" s="99">
        <f t="shared" si="10"/>
        <v>5.5197033190570952E-5</v>
      </c>
      <c r="P8" s="99">
        <f t="shared" si="11"/>
        <v>6.8087218851038908E-5</v>
      </c>
      <c r="Q8" s="99"/>
      <c r="S8" s="2">
        <v>85</v>
      </c>
      <c r="T8" s="99">
        <f t="shared" si="12"/>
        <v>6.8087218851038908E-5</v>
      </c>
      <c r="U8" s="99">
        <f t="shared" si="13"/>
        <v>7.2733373480085667E-5</v>
      </c>
      <c r="V8" s="103">
        <f t="shared" ref="V8:V9" si="21">(P8/N8)-1</f>
        <v>-6.3879267614596058E-2</v>
      </c>
      <c r="X8" s="2">
        <v>85</v>
      </c>
      <c r="Y8" s="99">
        <f t="shared" si="14"/>
        <v>6.8087218851038908E-5</v>
      </c>
      <c r="Z8" s="99">
        <f t="shared" si="15"/>
        <v>5.5197033190570952E-5</v>
      </c>
      <c r="AA8" s="103">
        <f t="shared" ref="AA8:AA9" si="22">(P8/O8)-1</f>
        <v>0.23353040762107358</v>
      </c>
    </row>
    <row r="9" spans="1:27" s="2" customFormat="1">
      <c r="A9" s="2">
        <v>1</v>
      </c>
      <c r="B9" s="98">
        <f t="shared" si="16"/>
        <v>0.3</v>
      </c>
      <c r="C9" s="99">
        <f t="shared" si="1"/>
        <v>2.9999999999999997E-4</v>
      </c>
      <c r="D9" s="2">
        <v>140</v>
      </c>
      <c r="E9" s="100">
        <f t="shared" si="2"/>
        <v>1.0099999999999999E-6</v>
      </c>
      <c r="F9" s="2">
        <v>1E-4</v>
      </c>
      <c r="G9" s="2">
        <f t="shared" si="17"/>
        <v>3.8197097020626423E-2</v>
      </c>
      <c r="H9" s="2">
        <f t="shared" si="18"/>
        <v>3781.8907941214288</v>
      </c>
      <c r="I9" s="2">
        <f t="shared" si="19"/>
        <v>4.2394014905560794E-2</v>
      </c>
      <c r="J9" s="2">
        <f t="shared" si="20"/>
        <v>3.1525810499599104E-5</v>
      </c>
      <c r="L9" s="2">
        <v>1</v>
      </c>
      <c r="M9" s="2">
        <v>100</v>
      </c>
      <c r="N9" s="99">
        <f t="shared" si="9"/>
        <v>3.3610395923127757E-5</v>
      </c>
      <c r="O9" s="99">
        <f t="shared" si="10"/>
        <v>2.5014158852165157E-5</v>
      </c>
      <c r="P9" s="99">
        <f t="shared" si="11"/>
        <v>3.1525810499599104E-5</v>
      </c>
      <c r="Q9" s="99"/>
      <c r="S9" s="2">
        <v>100</v>
      </c>
      <c r="T9" s="99">
        <f t="shared" si="12"/>
        <v>3.1525810499599104E-5</v>
      </c>
      <c r="U9" s="99">
        <f t="shared" si="13"/>
        <v>3.3610395923127757E-5</v>
      </c>
      <c r="V9" s="103">
        <f t="shared" si="21"/>
        <v>-6.2022043069543953E-2</v>
      </c>
      <c r="X9" s="2">
        <v>100</v>
      </c>
      <c r="Y9" s="99">
        <f t="shared" si="14"/>
        <v>3.1525810499599104E-5</v>
      </c>
      <c r="Z9" s="99">
        <f t="shared" si="15"/>
        <v>2.5014158852165157E-5</v>
      </c>
      <c r="AA9" s="103">
        <f t="shared" si="22"/>
        <v>0.26031863337552585</v>
      </c>
    </row>
    <row r="10" spans="1:27" s="2" customFormat="1">
      <c r="A10" s="2">
        <v>1</v>
      </c>
      <c r="B10" s="98">
        <f t="shared" si="16"/>
        <v>0.3</v>
      </c>
      <c r="C10" s="99">
        <f t="shared" si="1"/>
        <v>2.9999999999999997E-4</v>
      </c>
      <c r="D10" s="2">
        <v>140</v>
      </c>
      <c r="E10" s="100">
        <f t="shared" si="2"/>
        <v>1.0099999999999999E-6</v>
      </c>
      <c r="F10" s="2">
        <v>1E-4</v>
      </c>
      <c r="G10" s="2">
        <f t="shared" si="17"/>
        <v>2.4446142093200916E-2</v>
      </c>
      <c r="H10" s="2">
        <f t="shared" si="18"/>
        <v>3025.5126352971433</v>
      </c>
      <c r="I10" s="2">
        <f t="shared" si="19"/>
        <v>4.5185829095571575E-2</v>
      </c>
      <c r="J10" s="2">
        <f t="shared" si="20"/>
        <v>1.1010673961080832E-5</v>
      </c>
      <c r="L10" s="2">
        <v>1</v>
      </c>
      <c r="M10" s="2">
        <v>125</v>
      </c>
      <c r="N10" s="99">
        <f t="shared" si="9"/>
        <v>1.1645310337671239E-5</v>
      </c>
      <c r="O10" s="99">
        <f t="shared" si="10"/>
        <v>8.4378954541188599E-6</v>
      </c>
      <c r="P10" s="99">
        <f t="shared" si="11"/>
        <v>1.1010673961080832E-5</v>
      </c>
      <c r="Q10" s="99"/>
      <c r="T10" s="99"/>
      <c r="U10" s="99"/>
      <c r="V10" s="103"/>
      <c r="Y10" s="99"/>
      <c r="Z10" s="99"/>
      <c r="AA10" s="103"/>
    </row>
    <row r="11" spans="1:27" s="2" customFormat="1">
      <c r="A11" s="2">
        <v>1</v>
      </c>
      <c r="B11" s="98">
        <f t="shared" si="16"/>
        <v>0.3</v>
      </c>
      <c r="C11" s="99">
        <f t="shared" si="1"/>
        <v>2.9999999999999997E-4</v>
      </c>
      <c r="D11" s="2">
        <v>140</v>
      </c>
      <c r="E11" s="100">
        <f t="shared" si="2"/>
        <v>1.0099999999999999E-6</v>
      </c>
      <c r="F11" s="2">
        <v>1E-4</v>
      </c>
      <c r="G11" s="2">
        <f t="shared" si="17"/>
        <v>1.6976487564722857E-2</v>
      </c>
      <c r="H11" s="2">
        <f t="shared" si="18"/>
        <v>2521.2605294142859</v>
      </c>
      <c r="I11" s="2">
        <f t="shared" si="19"/>
        <v>4.7792274378223233E-2</v>
      </c>
      <c r="J11" s="2">
        <f t="shared" si="20"/>
        <v>4.6801860287991106E-6</v>
      </c>
      <c r="L11" s="2">
        <v>1</v>
      </c>
      <c r="M11" s="2">
        <v>150</v>
      </c>
      <c r="N11" s="99">
        <f t="shared" si="9"/>
        <v>4.8982409852964487E-6</v>
      </c>
      <c r="O11" s="99">
        <f t="shared" si="10"/>
        <v>3.4723338327101034E-6</v>
      </c>
      <c r="P11" s="99">
        <f t="shared" si="11"/>
        <v>4.6801860287991106E-6</v>
      </c>
      <c r="Q11" s="99"/>
      <c r="T11" s="99"/>
      <c r="U11" s="99"/>
      <c r="V11" s="103"/>
      <c r="Y11" s="99"/>
      <c r="Z11" s="99"/>
      <c r="AA11" s="103"/>
    </row>
    <row r="12" spans="1:27" s="2" customFormat="1">
      <c r="A12" s="2">
        <v>1</v>
      </c>
      <c r="B12" s="98">
        <f t="shared" si="16"/>
        <v>0.3</v>
      </c>
      <c r="C12" s="99">
        <f t="shared" si="1"/>
        <v>2.9999999999999997E-4</v>
      </c>
      <c r="D12" s="2">
        <v>140</v>
      </c>
      <c r="E12" s="100">
        <f t="shared" si="2"/>
        <v>1.0099999999999999E-6</v>
      </c>
      <c r="F12" s="2">
        <v>1E-4</v>
      </c>
      <c r="G12" s="2">
        <f t="shared" si="17"/>
        <v>9.5492742551566059E-3</v>
      </c>
      <c r="H12" s="2">
        <f t="shared" si="18"/>
        <v>1890.9453970607144</v>
      </c>
      <c r="I12" s="2">
        <f t="shared" si="19"/>
        <v>5.2551464336603737E-2</v>
      </c>
      <c r="J12" s="2">
        <f t="shared" si="20"/>
        <v>1.2212274464352647E-6</v>
      </c>
      <c r="L12" s="2">
        <v>1</v>
      </c>
      <c r="M12" s="2">
        <v>200</v>
      </c>
      <c r="N12" s="99">
        <f t="shared" si="9"/>
        <v>1.2490538115575629E-6</v>
      </c>
      <c r="O12" s="99">
        <f t="shared" si="10"/>
        <v>8.5540113982062214E-7</v>
      </c>
      <c r="P12" s="99">
        <f t="shared" si="11"/>
        <v>1.2212274464352647E-6</v>
      </c>
      <c r="Q12" s="99"/>
      <c r="T12" s="99"/>
      <c r="U12" s="99"/>
      <c r="V12" s="103"/>
      <c r="Y12" s="99"/>
      <c r="Z12" s="99"/>
      <c r="AA12" s="103"/>
    </row>
    <row r="13" spans="1:27" s="2" customFormat="1">
      <c r="A13" s="2">
        <v>1</v>
      </c>
      <c r="B13" s="98">
        <f t="shared" ref="B13" si="23">0.3*SQRT(L13)</f>
        <v>0.3</v>
      </c>
      <c r="C13" s="99">
        <f t="shared" si="1"/>
        <v>2.9999999999999997E-4</v>
      </c>
      <c r="D13" s="2">
        <v>140</v>
      </c>
      <c r="E13" s="100">
        <f t="shared" si="2"/>
        <v>1.0099999999999999E-6</v>
      </c>
      <c r="F13" s="2">
        <v>1E-4</v>
      </c>
      <c r="G13" s="2">
        <f t="shared" ref="G13" si="24">(4*C13)/(3.1416*($M13/1000)^2)</f>
        <v>4.2441218911807143E-3</v>
      </c>
      <c r="H13" s="2">
        <f t="shared" ref="H13" si="25">G13*($M13/1000)/E13</f>
        <v>1260.6302647071429</v>
      </c>
      <c r="I13" s="2">
        <f t="shared" ref="I13" si="26">0.25/(LOG(0.27*(F13/($M13/1000))+(5.74/H13^0.9))^2)</f>
        <v>6.082005222201943E-2</v>
      </c>
      <c r="J13" s="2">
        <f t="shared" ref="J13" si="27">I13*(A13/($M13/1000))*(G13^2/(2*9.81))</f>
        <v>1.8612393581363887E-7</v>
      </c>
      <c r="L13" s="2">
        <v>1</v>
      </c>
      <c r="M13" s="2">
        <v>300</v>
      </c>
      <c r="N13" s="99">
        <f t="shared" si="9"/>
        <v>1.8203196970976503E-7</v>
      </c>
      <c r="O13" s="99">
        <f t="shared" si="10"/>
        <v>1.1874228255653844E-7</v>
      </c>
      <c r="P13" s="99">
        <f t="shared" si="11"/>
        <v>1.8612393581363887E-7</v>
      </c>
      <c r="Q13" s="99"/>
      <c r="T13" s="99"/>
      <c r="U13" s="99"/>
      <c r="V13" s="103"/>
      <c r="Y13" s="99"/>
      <c r="Z13" s="99"/>
      <c r="AA13" s="103"/>
    </row>
    <row r="14" spans="1:27" s="2" customFormat="1">
      <c r="B14" s="98"/>
      <c r="C14" s="99"/>
      <c r="E14" s="100"/>
      <c r="N14" s="99"/>
      <c r="O14" s="99"/>
      <c r="P14" s="99"/>
      <c r="Q14" s="99"/>
      <c r="T14" s="99"/>
      <c r="U14" s="99"/>
      <c r="V14" s="103"/>
      <c r="Y14" s="99"/>
      <c r="AA14" s="103"/>
    </row>
    <row r="15" spans="1:27" s="2" customFormat="1">
      <c r="B15" s="98"/>
      <c r="C15" s="99"/>
      <c r="E15" s="100"/>
      <c r="N15" s="99"/>
      <c r="O15" s="99"/>
      <c r="P15" s="99"/>
      <c r="Q15" s="99"/>
      <c r="T15" s="99"/>
      <c r="U15" s="99"/>
      <c r="V15" s="103"/>
      <c r="Y15" s="99"/>
      <c r="AA15" s="103"/>
    </row>
  </sheetData>
  <sheetProtection password="CC39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O1123"/>
  <sheetViews>
    <sheetView topLeftCell="E1" workbookViewId="0">
      <selection activeCell="AE5" sqref="AE5"/>
    </sheetView>
  </sheetViews>
  <sheetFormatPr defaultRowHeight="15"/>
  <cols>
    <col min="1" max="1" width="5.5703125" style="2" customWidth="1"/>
    <col min="2" max="2" width="6.28515625" style="2" bestFit="1" customWidth="1"/>
    <col min="3" max="3" width="10.42578125" style="2" customWidth="1"/>
    <col min="4" max="4" width="9.28515625" style="2" bestFit="1" customWidth="1"/>
    <col min="5" max="5" width="4" style="2" bestFit="1" customWidth="1"/>
    <col min="6" max="6" width="11.5703125" style="2" customWidth="1"/>
    <col min="7" max="7" width="7" style="2" bestFit="1" customWidth="1"/>
    <col min="8" max="8" width="5.5703125" style="2" customWidth="1"/>
    <col min="9" max="9" width="5.28515625" style="2" bestFit="1" customWidth="1"/>
    <col min="10" max="10" width="10.28515625" style="2" bestFit="1" customWidth="1"/>
    <col min="11" max="11" width="9.140625" style="2" customWidth="1"/>
    <col min="12" max="12" width="4.7109375" style="2" hidden="1" customWidth="1"/>
    <col min="13" max="13" width="6.5703125" style="2" hidden="1" customWidth="1"/>
    <col min="14" max="14" width="7.28515625" style="2" hidden="1" customWidth="1"/>
    <col min="15" max="15" width="9.5703125" style="2" bestFit="1" customWidth="1"/>
    <col min="16" max="16" width="8.7109375" style="163" customWidth="1"/>
    <col min="17" max="17" width="5.28515625" style="2" bestFit="1" customWidth="1"/>
    <col min="18" max="19" width="9.7109375" style="2" customWidth="1"/>
    <col min="20" max="20" width="3.7109375" style="2" hidden="1" customWidth="1"/>
    <col min="21" max="21" width="4.7109375" style="2" hidden="1" customWidth="1"/>
    <col min="22" max="22" width="5" style="2" hidden="1" customWidth="1"/>
    <col min="23" max="23" width="9.7109375" style="2" customWidth="1"/>
    <col min="24" max="24" width="6.42578125" style="2" customWidth="1"/>
    <col min="25" max="25" width="5.28515625" style="2" bestFit="1" customWidth="1"/>
    <col min="26" max="27" width="9.5703125" style="2" customWidth="1"/>
    <col min="28" max="28" width="4.140625" style="2" hidden="1" customWidth="1"/>
    <col min="29" max="29" width="5.85546875" style="2" hidden="1" customWidth="1"/>
    <col min="30" max="30" width="5.5703125" style="2" hidden="1" customWidth="1"/>
    <col min="31" max="31" width="9.5703125" style="2" customWidth="1"/>
    <col min="32" max="32" width="9.140625" style="2"/>
    <col min="33" max="33" width="4" style="2" customWidth="1"/>
    <col min="34" max="34" width="5.28515625" style="2" customWidth="1"/>
    <col min="35" max="36" width="11" style="2" customWidth="1"/>
    <col min="37" max="39" width="11" style="2" hidden="1" customWidth="1"/>
    <col min="40" max="41" width="11" style="2" customWidth="1"/>
    <col min="42" max="16384" width="9.140625" style="2"/>
  </cols>
  <sheetData>
    <row r="1" spans="1:41">
      <c r="I1" s="102" t="s">
        <v>238</v>
      </c>
      <c r="J1" s="111">
        <v>25</v>
      </c>
      <c r="K1" s="111"/>
      <c r="L1" s="111"/>
      <c r="M1" s="111"/>
      <c r="N1" s="111"/>
      <c r="O1" s="111"/>
      <c r="Q1" s="102" t="s">
        <v>238</v>
      </c>
      <c r="R1" s="112">
        <v>32</v>
      </c>
      <c r="S1" s="112"/>
      <c r="T1" s="112"/>
      <c r="U1" s="112"/>
      <c r="V1" s="112"/>
      <c r="W1" s="112"/>
      <c r="Y1" s="102" t="s">
        <v>238</v>
      </c>
      <c r="Z1" s="112">
        <v>40</v>
      </c>
      <c r="AA1" s="112"/>
      <c r="AB1" s="112"/>
      <c r="AC1" s="112"/>
      <c r="AD1" s="112"/>
      <c r="AE1" s="112"/>
      <c r="AH1" s="102" t="s">
        <v>238</v>
      </c>
      <c r="AI1" s="112">
        <v>50</v>
      </c>
      <c r="AJ1" s="112"/>
      <c r="AK1" s="112"/>
      <c r="AL1" s="112"/>
      <c r="AM1" s="112"/>
      <c r="AN1" s="112"/>
    </row>
    <row r="2" spans="1:41">
      <c r="A2" s="2" t="s">
        <v>231</v>
      </c>
      <c r="B2" s="2" t="s">
        <v>74</v>
      </c>
      <c r="C2" s="2" t="s">
        <v>199</v>
      </c>
      <c r="D2" s="2" t="s">
        <v>118</v>
      </c>
      <c r="E2" s="2" t="s">
        <v>235</v>
      </c>
      <c r="F2" s="2" t="s">
        <v>205</v>
      </c>
      <c r="G2" s="2" t="s">
        <v>236</v>
      </c>
      <c r="I2" s="101" t="s">
        <v>73</v>
      </c>
      <c r="J2" s="101" t="s">
        <v>232</v>
      </c>
      <c r="K2" s="101" t="s">
        <v>233</v>
      </c>
      <c r="L2" s="101" t="s">
        <v>237</v>
      </c>
      <c r="M2" s="101" t="s">
        <v>202</v>
      </c>
      <c r="N2" s="101" t="s">
        <v>200</v>
      </c>
      <c r="O2" s="101" t="s">
        <v>234</v>
      </c>
      <c r="Q2" s="101" t="s">
        <v>73</v>
      </c>
      <c r="R2" s="101" t="s">
        <v>232</v>
      </c>
      <c r="S2" s="101" t="s">
        <v>233</v>
      </c>
      <c r="T2" s="101" t="s">
        <v>237</v>
      </c>
      <c r="U2" s="101" t="s">
        <v>202</v>
      </c>
      <c r="V2" s="101" t="s">
        <v>200</v>
      </c>
      <c r="W2" s="101" t="s">
        <v>234</v>
      </c>
      <c r="Y2" s="101" t="s">
        <v>73</v>
      </c>
      <c r="Z2" s="101" t="s">
        <v>232</v>
      </c>
      <c r="AA2" s="101" t="s">
        <v>233</v>
      </c>
      <c r="AB2" s="101" t="s">
        <v>237</v>
      </c>
      <c r="AC2" s="101" t="s">
        <v>202</v>
      </c>
      <c r="AD2" s="101" t="s">
        <v>200</v>
      </c>
      <c r="AE2" s="101" t="s">
        <v>234</v>
      </c>
      <c r="AH2" s="101" t="s">
        <v>73</v>
      </c>
      <c r="AI2" s="101" t="s">
        <v>232</v>
      </c>
      <c r="AJ2" s="101" t="s">
        <v>233</v>
      </c>
      <c r="AK2" s="101" t="s">
        <v>237</v>
      </c>
      <c r="AL2" s="101" t="s">
        <v>202</v>
      </c>
      <c r="AM2" s="101" t="s">
        <v>200</v>
      </c>
      <c r="AN2" s="101" t="s">
        <v>234</v>
      </c>
    </row>
    <row r="3" spans="1:41">
      <c r="A3" s="2">
        <v>1</v>
      </c>
      <c r="B3" s="98">
        <f t="shared" ref="B3:B66" si="0">0.3*SQRT(I3)</f>
        <v>0.3</v>
      </c>
      <c r="C3" s="99">
        <f>B3/1000</f>
        <v>2.9999999999999997E-4</v>
      </c>
      <c r="D3" s="2">
        <v>25</v>
      </c>
      <c r="E3" s="2">
        <v>140</v>
      </c>
      <c r="F3" s="100">
        <f>1.01*10^-6</f>
        <v>1.0099999999999999E-6</v>
      </c>
      <c r="G3" s="2">
        <v>1E-4</v>
      </c>
      <c r="I3" s="2">
        <v>1</v>
      </c>
      <c r="J3" s="99">
        <f>IF(L3&gt;3,"-",(0.000874*(C3^1.75))/(($J$1/1000)^4.75))</f>
        <v>2.433652620862297E-2</v>
      </c>
      <c r="K3" s="99">
        <f>IF(L3&gt;3,"-",(10.646*C3^1.852)/(E3^1.852*($J$1/1000)^4.87))</f>
        <v>2.1390358397035836E-2</v>
      </c>
      <c r="L3" s="2">
        <f>(4*C3)/(3.1416*($J$1/1000)^2)</f>
        <v>0.61115355233002278</v>
      </c>
      <c r="M3" s="2">
        <f>IF(L3&gt;3,"-",L3*($J$1/1000)/F3)</f>
        <v>15127.563176485715</v>
      </c>
      <c r="N3" s="2">
        <f>IF(L3&gt;3,"-",(0.25/(LOG(0.27*(G3/($J$1/1000))+(5.74/M3^0.9))^2)))</f>
        <v>3.4721253987046764E-2</v>
      </c>
      <c r="O3" s="99">
        <f>IF(L3&gt;3,"-",(N3*(A3/($J$1/1000))*(L3^2/(2*9.81)))/A3)</f>
        <v>2.6439733348330691E-2</v>
      </c>
      <c r="P3" s="164">
        <f>J3-K3</f>
        <v>2.9461678115871338E-3</v>
      </c>
      <c r="Q3" s="2">
        <v>1</v>
      </c>
      <c r="R3" s="99">
        <f t="shared" ref="R3:R66" si="1">IF(T3&gt;3,"-",(0.000874*(C3^1.75))/(($R$1/1000)^4.75))</f>
        <v>7.5337504666073522E-3</v>
      </c>
      <c r="S3" s="99">
        <f t="shared" ref="S3:S66" si="2">IF(T3&gt;3,"-",(10.646*C3^1.852)/(E3^1.852*($R$1/1000)^4.87))</f>
        <v>6.428438731800613E-3</v>
      </c>
      <c r="T3" s="2">
        <f t="shared" ref="T3:T66" si="3">(4*C3)/(3.1416*($R$1/1000)^2)</f>
        <v>0.37301852559205501</v>
      </c>
      <c r="U3" s="2">
        <f t="shared" ref="U3:U66" si="4">IF(T3&gt;3,"-",(T3*($R$1/1000)/F3))</f>
        <v>11818.408731629468</v>
      </c>
      <c r="V3" s="2">
        <f t="shared" ref="V3:V66" si="5">IF(T3&gt;3,"-",(0.25/(LOG(0.27*(G3/($R$1/1000))+(5.74/U3^0.9))^2)))</f>
        <v>3.4780229056476659E-2</v>
      </c>
      <c r="W3" s="2">
        <f t="shared" ref="W3:W66" si="6">IF(T3&gt;3,"-",(V3*(A3/($R$1/1000))*(T3^2/(2*9.81))))</f>
        <v>7.70804530818202E-3</v>
      </c>
      <c r="Y3" s="2">
        <v>1</v>
      </c>
      <c r="Z3" s="99">
        <f t="shared" ref="Z3:Z66" si="7">IF(AB3&gt;3,"-",(0.000874*(C3^1.75))/(($Z$1/1000)^4.75))</f>
        <v>2.6102894589780218E-3</v>
      </c>
      <c r="AA3" s="99">
        <f t="shared" ref="AA3:AA66" si="8">IF(AB3&gt;3,"-",(10.646*$C3^1.852)/($E3^1.852*($Z$1/1000)^4.87))</f>
        <v>2.168471635313334E-3</v>
      </c>
      <c r="AB3" s="2">
        <f t="shared" ref="AB3:AB66" si="9">(4*$C3)/(3.1416*($Z$1/1000)^2)</f>
        <v>0.23873185637891517</v>
      </c>
      <c r="AC3" s="2">
        <f t="shared" ref="AC3:AC66" si="10">IF(AB3&gt;3,"-",(AB3*($Z$1/1000)/F3))</f>
        <v>9454.7269853035741</v>
      </c>
      <c r="AD3" s="2">
        <f t="shared" ref="AD3:AD66" si="11">IF(AB3&gt;3,"-",(0.25/(LOG(0.27*(G3/($R$1/1000))+(5.74/AC3^0.9))^2)))</f>
        <v>3.6224539524733063E-2</v>
      </c>
      <c r="AE3" s="2">
        <f t="shared" ref="AE3:AE66" si="12">IF(AB3&gt;3,"-",(AD3*($A3/($Z$1/1000))*(AB3^2/(2*9.81))))</f>
        <v>2.6306594438267189E-3</v>
      </c>
      <c r="AF3" s="99">
        <f>Z3-AA3</f>
        <v>4.4181782366468783E-4</v>
      </c>
      <c r="AG3" s="99"/>
      <c r="AH3" s="2">
        <v>1</v>
      </c>
      <c r="AI3" s="99">
        <f t="shared" ref="AI3:AI66" si="13">IF(AK3&gt;3,"-",(0.000874*(C3^1.75))/(($AI$1/1000)^4.75))</f>
        <v>9.0441156630451807E-4</v>
      </c>
      <c r="AJ3" s="99">
        <f t="shared" ref="AJ3:AJ66" si="14">IF(AK3&gt;3,"-",(10.646*$C3^1.852)/($E3^1.852*($AI$1/1000)^4.87))</f>
        <v>7.3147920192456533E-4</v>
      </c>
      <c r="AK3" s="2">
        <f t="shared" ref="AK3:AK66" si="15">(4*$C3)/(3.1416*($AI$1/1000)^2)</f>
        <v>0.15278838808250569</v>
      </c>
      <c r="AL3" s="2">
        <f t="shared" ref="AL3:AL66" si="16">IF(AK3&gt;3,"-",(AK3*($AI$1/1000)/F3))</f>
        <v>7563.7815882428577</v>
      </c>
      <c r="AM3" s="2">
        <f t="shared" ref="AM3:AM66" si="17">IF(AK3&gt;3,"-",(0.25/(LOG(0.27*(G3/($R$1/1000))+(5.74/AL3^0.9))^2)))</f>
        <v>3.7878934656736668E-2</v>
      </c>
      <c r="AN3" s="2">
        <f t="shared" ref="AN3:AN66" si="18">IF(AK3&gt;3,"-",(AM3*($A3/($AI$1/1000))*(AK3^2/(2*9.81))))</f>
        <v>9.0138317388445465E-4</v>
      </c>
      <c r="AO3" s="99">
        <f>AI3-AJ3</f>
        <v>1.7293236437995274E-4</v>
      </c>
    </row>
    <row r="4" spans="1:41">
      <c r="A4" s="2">
        <v>1</v>
      </c>
      <c r="B4" s="98">
        <f t="shared" si="0"/>
        <v>0.42426406871192851</v>
      </c>
      <c r="C4" s="99">
        <f t="shared" ref="C4:C67" si="19">B4/1000</f>
        <v>4.242640687119285E-4</v>
      </c>
      <c r="D4" s="2">
        <v>25</v>
      </c>
      <c r="E4" s="2">
        <v>140</v>
      </c>
      <c r="F4" s="100">
        <f>1.01*10^-6</f>
        <v>1.0099999999999999E-6</v>
      </c>
      <c r="G4" s="2">
        <v>1E-4</v>
      </c>
      <c r="I4" s="2">
        <v>2</v>
      </c>
      <c r="J4" s="99">
        <f t="shared" ref="J4:J67" si="20">IF(L4&gt;3,"-",(0.000874*(C4^1.75))/(($J$1/1000)^4.75))</f>
        <v>4.4633385861727416E-2</v>
      </c>
      <c r="K4" s="99">
        <f t="shared" ref="K4:K67" si="21">IF(L4&gt;3,"-",(10.646*C4^1.852)/(E4^1.852*($J$1/1000)^4.87))</f>
        <v>4.0641697334030141E-2</v>
      </c>
      <c r="L4" s="2">
        <f t="shared" ref="L4:L67" si="22">(4*C4)/(3.1416*($J$1/1000)^2)</f>
        <v>0.86430164239761331</v>
      </c>
      <c r="M4" s="2">
        <f t="shared" ref="M4:M67" si="23">IF(L4&gt;3,"-",L4*($J$1/1000)/F4)</f>
        <v>21393.605009841918</v>
      </c>
      <c r="N4" s="2">
        <f t="shared" ref="N4:N67" si="24">IF(L4&gt;3,"-",(0.25/(LOG(0.27*(G4/($J$1/1000))+(5.74/M4^0.9))^2)))</f>
        <v>3.3226965009863094E-2</v>
      </c>
      <c r="O4" s="99">
        <f t="shared" ref="O4:O18" si="25">IF(L4&gt;3,"-",(N4*(A4/($J$1/1000))*(L4^2/(2*9.81)))/A4)</f>
        <v>5.0603707755649339E-2</v>
      </c>
      <c r="P4" s="164">
        <f t="shared" ref="P4:P23" si="26">J4-K4</f>
        <v>3.9916885276972749E-3</v>
      </c>
      <c r="Q4" s="2">
        <v>2</v>
      </c>
      <c r="R4" s="99">
        <f t="shared" si="1"/>
        <v>1.3816959276748038E-2</v>
      </c>
      <c r="S4" s="99">
        <f t="shared" si="2"/>
        <v>1.2214038512996654E-2</v>
      </c>
      <c r="T4" s="2">
        <f t="shared" si="3"/>
        <v>0.5275278579086996</v>
      </c>
      <c r="U4" s="2">
        <f t="shared" si="4"/>
        <v>16713.753913939003</v>
      </c>
      <c r="V4" s="2">
        <f t="shared" si="5"/>
        <v>3.2902200208503769E-2</v>
      </c>
      <c r="W4" s="2">
        <f t="shared" si="6"/>
        <v>1.4583667608065754E-2</v>
      </c>
      <c r="Y4" s="2">
        <v>2</v>
      </c>
      <c r="Z4" s="99">
        <f t="shared" si="7"/>
        <v>4.7872919756347587E-3</v>
      </c>
      <c r="AA4" s="99">
        <f t="shared" si="8"/>
        <v>4.1200977676019938E-3</v>
      </c>
      <c r="AB4" s="2">
        <f t="shared" si="9"/>
        <v>0.33761782906156773</v>
      </c>
      <c r="AC4" s="2">
        <f t="shared" si="10"/>
        <v>13371.003131151199</v>
      </c>
      <c r="AD4" s="2">
        <f t="shared" si="11"/>
        <v>3.4063362890865825E-2</v>
      </c>
      <c r="AE4" s="2">
        <f t="shared" si="12"/>
        <v>4.9474256099885164E-3</v>
      </c>
      <c r="AF4" s="99">
        <f t="shared" ref="AF4:AF66" si="27">Z4-AA4</f>
        <v>6.6719420803276492E-4</v>
      </c>
      <c r="AG4" s="99"/>
      <c r="AH4" s="2">
        <v>2</v>
      </c>
      <c r="AI4" s="99">
        <f t="shared" si="13"/>
        <v>1.6586981260446252E-3</v>
      </c>
      <c r="AJ4" s="99">
        <f t="shared" si="14"/>
        <v>1.3898110437867059E-3</v>
      </c>
      <c r="AK4" s="2">
        <f t="shared" si="15"/>
        <v>0.21607541059940333</v>
      </c>
      <c r="AL4" s="2">
        <f t="shared" si="16"/>
        <v>10696.802504920959</v>
      </c>
      <c r="AM4" s="2">
        <f t="shared" si="17"/>
        <v>3.5401142014154383E-2</v>
      </c>
      <c r="AN4" s="2">
        <f t="shared" si="18"/>
        <v>1.6848411412319218E-3</v>
      </c>
      <c r="AO4" s="99">
        <f t="shared" ref="AO4:AO67" si="28">AI4-AJ4</f>
        <v>2.6888708225791921E-4</v>
      </c>
    </row>
    <row r="5" spans="1:41">
      <c r="A5" s="2">
        <v>1</v>
      </c>
      <c r="B5" s="98">
        <f t="shared" si="0"/>
        <v>0.51961524227066314</v>
      </c>
      <c r="C5" s="99">
        <f t="shared" si="19"/>
        <v>5.1961524227066313E-4</v>
      </c>
      <c r="D5" s="2">
        <v>25</v>
      </c>
      <c r="E5" s="2">
        <v>140</v>
      </c>
      <c r="F5" s="100">
        <f t="shared" ref="F5:F68" si="29">1.01*10^-6</f>
        <v>1.0099999999999999E-6</v>
      </c>
      <c r="G5" s="2">
        <v>1E-4</v>
      </c>
      <c r="I5" s="2">
        <v>3</v>
      </c>
      <c r="J5" s="99">
        <f t="shared" si="20"/>
        <v>6.3641394179327196E-2</v>
      </c>
      <c r="K5" s="99">
        <f t="shared" si="21"/>
        <v>5.9160569108487819E-2</v>
      </c>
      <c r="L5" s="2">
        <f t="shared" si="22"/>
        <v>1.0585490038618039</v>
      </c>
      <c r="M5" s="2">
        <f t="shared" si="23"/>
        <v>26201.70801638129</v>
      </c>
      <c r="N5" s="2">
        <f t="shared" si="24"/>
        <v>3.2507921209112216E-2</v>
      </c>
      <c r="O5" s="99">
        <f t="shared" si="25"/>
        <v>7.4262937231309611E-2</v>
      </c>
      <c r="P5" s="164">
        <f t="shared" si="26"/>
        <v>4.4808250708393768E-3</v>
      </c>
      <c r="Q5" s="2">
        <v>3</v>
      </c>
      <c r="R5" s="99">
        <f t="shared" si="1"/>
        <v>1.9701184096034458E-2</v>
      </c>
      <c r="S5" s="99">
        <f t="shared" si="2"/>
        <v>1.777951013224123E-2</v>
      </c>
      <c r="T5" s="2">
        <f t="shared" si="3"/>
        <v>0.64608703848987081</v>
      </c>
      <c r="U5" s="2">
        <f t="shared" si="4"/>
        <v>20470.084387797891</v>
      </c>
      <c r="V5" s="2">
        <f t="shared" si="5"/>
        <v>3.1984386475719898E-2</v>
      </c>
      <c r="W5" s="2">
        <f t="shared" si="6"/>
        <v>2.1265279740589629E-2</v>
      </c>
      <c r="Y5" s="2">
        <v>3</v>
      </c>
      <c r="Z5" s="99">
        <f t="shared" si="7"/>
        <v>6.8260547523048771E-3</v>
      </c>
      <c r="AA5" s="99">
        <f t="shared" si="8"/>
        <v>5.9974692176512374E-3</v>
      </c>
      <c r="AB5" s="2">
        <f t="shared" si="9"/>
        <v>0.41349570463351726</v>
      </c>
      <c r="AC5" s="2">
        <f t="shared" si="10"/>
        <v>16376.06751023831</v>
      </c>
      <c r="AD5" s="2">
        <f t="shared" si="11"/>
        <v>3.3001587267955899E-2</v>
      </c>
      <c r="AE5" s="2">
        <f t="shared" si="12"/>
        <v>7.1898170422658716E-3</v>
      </c>
      <c r="AF5" s="99">
        <f t="shared" si="27"/>
        <v>8.2858553465363968E-4</v>
      </c>
      <c r="AG5" s="99"/>
      <c r="AH5" s="2">
        <v>3</v>
      </c>
      <c r="AI5" s="99">
        <f t="shared" si="13"/>
        <v>2.3650874614608913E-3</v>
      </c>
      <c r="AJ5" s="99">
        <f t="shared" si="14"/>
        <v>2.0230949418255915E-3</v>
      </c>
      <c r="AK5" s="2">
        <f t="shared" si="15"/>
        <v>0.26463725096545099</v>
      </c>
      <c r="AL5" s="2">
        <f t="shared" si="16"/>
        <v>13100.854008190645</v>
      </c>
      <c r="AM5" s="2">
        <f t="shared" si="17"/>
        <v>3.4178090313689354E-2</v>
      </c>
      <c r="AN5" s="2">
        <f t="shared" si="18"/>
        <v>2.439948942871111E-3</v>
      </c>
      <c r="AO5" s="99">
        <f t="shared" si="28"/>
        <v>3.419925196352998E-4</v>
      </c>
    </row>
    <row r="6" spans="1:41">
      <c r="A6" s="2">
        <v>1</v>
      </c>
      <c r="B6" s="98">
        <f t="shared" si="0"/>
        <v>0.6</v>
      </c>
      <c r="C6" s="99">
        <f t="shared" si="19"/>
        <v>5.9999999999999995E-4</v>
      </c>
      <c r="D6" s="2">
        <v>25</v>
      </c>
      <c r="E6" s="2">
        <v>140</v>
      </c>
      <c r="F6" s="100">
        <f t="shared" si="29"/>
        <v>1.0099999999999999E-6</v>
      </c>
      <c r="G6" s="2">
        <v>1E-4</v>
      </c>
      <c r="I6" s="2">
        <v>4</v>
      </c>
      <c r="J6" s="99">
        <f t="shared" si="20"/>
        <v>8.1857990594236346E-2</v>
      </c>
      <c r="K6" s="99">
        <f t="shared" si="21"/>
        <v>7.7219256056027585E-2</v>
      </c>
      <c r="L6" s="2">
        <f t="shared" si="22"/>
        <v>1.2223071046600456</v>
      </c>
      <c r="M6" s="2">
        <f t="shared" si="23"/>
        <v>30255.126352971431</v>
      </c>
      <c r="N6" s="2">
        <f t="shared" si="24"/>
        <v>3.2058303535375185E-2</v>
      </c>
      <c r="O6" s="99">
        <f t="shared" si="25"/>
        <v>9.7647740187192619E-2</v>
      </c>
      <c r="P6" s="164">
        <f t="shared" si="26"/>
        <v>4.6387345382087608E-3</v>
      </c>
      <c r="Q6" s="2">
        <v>4</v>
      </c>
      <c r="R6" s="99">
        <f t="shared" si="1"/>
        <v>2.5340415043144431E-2</v>
      </c>
      <c r="S6" s="99">
        <f t="shared" si="2"/>
        <v>2.3206682527590804E-2</v>
      </c>
      <c r="T6" s="2">
        <f t="shared" si="3"/>
        <v>0.74603705118411001</v>
      </c>
      <c r="U6" s="2">
        <f t="shared" si="4"/>
        <v>23636.817463258936</v>
      </c>
      <c r="V6" s="2">
        <f t="shared" si="5"/>
        <v>3.1404872179756953E-2</v>
      </c>
      <c r="W6" s="2">
        <f t="shared" si="6"/>
        <v>2.7839975092303671E-2</v>
      </c>
      <c r="Y6" s="2">
        <v>4</v>
      </c>
      <c r="Z6" s="99">
        <f t="shared" si="7"/>
        <v>8.7799321953166871E-3</v>
      </c>
      <c r="AA6" s="99">
        <f t="shared" si="8"/>
        <v>7.8281889134077E-3</v>
      </c>
      <c r="AB6" s="2">
        <f t="shared" si="9"/>
        <v>0.47746371275783034</v>
      </c>
      <c r="AC6" s="2">
        <f t="shared" si="10"/>
        <v>18909.453970607148</v>
      </c>
      <c r="AD6" s="2">
        <f t="shared" si="11"/>
        <v>3.2328772626182556E-2</v>
      </c>
      <c r="AE6" s="2">
        <f t="shared" si="12"/>
        <v>9.3909810456888673E-3</v>
      </c>
      <c r="AF6" s="99">
        <f t="shared" si="27"/>
        <v>9.5174328190898716E-4</v>
      </c>
      <c r="AG6" s="99"/>
      <c r="AH6" s="2">
        <v>4</v>
      </c>
      <c r="AI6" s="99">
        <f t="shared" si="13"/>
        <v>3.0420657760778591E-3</v>
      </c>
      <c r="AJ6" s="99">
        <f t="shared" si="14"/>
        <v>2.6406420474422258E-3</v>
      </c>
      <c r="AK6" s="2">
        <f t="shared" si="15"/>
        <v>0.30557677616501139</v>
      </c>
      <c r="AL6" s="2">
        <f t="shared" si="16"/>
        <v>15127.563176485715</v>
      </c>
      <c r="AM6" s="2">
        <f t="shared" si="17"/>
        <v>3.3400501653267523E-2</v>
      </c>
      <c r="AN6" s="2">
        <f t="shared" si="18"/>
        <v>3.1792499406211117E-3</v>
      </c>
      <c r="AO6" s="99">
        <f t="shared" si="28"/>
        <v>4.0142372863563331E-4</v>
      </c>
    </row>
    <row r="7" spans="1:41">
      <c r="A7" s="2">
        <v>1</v>
      </c>
      <c r="B7" s="98">
        <f t="shared" si="0"/>
        <v>0.67082039324993692</v>
      </c>
      <c r="C7" s="99">
        <f t="shared" si="19"/>
        <v>6.7082039324993688E-4</v>
      </c>
      <c r="D7" s="2">
        <v>25</v>
      </c>
      <c r="E7" s="2">
        <v>140</v>
      </c>
      <c r="F7" s="100">
        <f t="shared" si="29"/>
        <v>1.0099999999999999E-6</v>
      </c>
      <c r="G7" s="2">
        <v>1E-4</v>
      </c>
      <c r="I7" s="2">
        <v>5</v>
      </c>
      <c r="J7" s="99">
        <f t="shared" si="20"/>
        <v>9.9507849580116922E-2</v>
      </c>
      <c r="K7" s="99">
        <f t="shared" si="21"/>
        <v>9.4943291826183329E-2</v>
      </c>
      <c r="L7" s="2">
        <f t="shared" si="22"/>
        <v>1.366580887700406</v>
      </c>
      <c r="M7" s="2">
        <f t="shared" si="23"/>
        <v>33826.259596544704</v>
      </c>
      <c r="N7" s="2">
        <f t="shared" si="24"/>
        <v>3.1741077988571634E-2</v>
      </c>
      <c r="O7" s="99">
        <f t="shared" si="25"/>
        <v>0.12085186187680422</v>
      </c>
      <c r="P7" s="164">
        <f t="shared" si="26"/>
        <v>4.564557753933593E-3</v>
      </c>
      <c r="Q7" s="2">
        <v>5</v>
      </c>
      <c r="R7" s="99">
        <f t="shared" si="1"/>
        <v>3.0804203598280032E-2</v>
      </c>
      <c r="S7" s="99">
        <f t="shared" si="2"/>
        <v>2.8533282293421638E-2</v>
      </c>
      <c r="T7" s="2">
        <f t="shared" si="3"/>
        <v>0.83409478009058002</v>
      </c>
      <c r="U7" s="2">
        <f t="shared" si="4"/>
        <v>26426.765309800561</v>
      </c>
      <c r="V7" s="2">
        <f t="shared" si="5"/>
        <v>3.0993105882327444E-2</v>
      </c>
      <c r="W7" s="2">
        <f t="shared" si="6"/>
        <v>3.4343687615504104E-2</v>
      </c>
      <c r="Y7" s="2">
        <v>5</v>
      </c>
      <c r="Z7" s="99">
        <f t="shared" si="7"/>
        <v>1.0673022460885013E-2</v>
      </c>
      <c r="AA7" s="99">
        <f t="shared" si="8"/>
        <v>9.6249829697516841E-3</v>
      </c>
      <c r="AB7" s="2">
        <f t="shared" si="9"/>
        <v>0.53382065925797118</v>
      </c>
      <c r="AC7" s="2">
        <f t="shared" si="10"/>
        <v>21141.412247840446</v>
      </c>
      <c r="AD7" s="2">
        <f t="shared" si="11"/>
        <v>3.1849415216118601E-2</v>
      </c>
      <c r="AE7" s="2">
        <f t="shared" si="12"/>
        <v>1.1564669422703757E-2</v>
      </c>
      <c r="AF7" s="99">
        <f t="shared" si="27"/>
        <v>1.0480394911333291E-3</v>
      </c>
      <c r="AG7" s="99"/>
      <c r="AH7" s="2">
        <v>5</v>
      </c>
      <c r="AI7" s="99">
        <f t="shared" si="13"/>
        <v>3.6979825849779795E-3</v>
      </c>
      <c r="AJ7" s="99">
        <f t="shared" si="14"/>
        <v>3.2467451944485221E-3</v>
      </c>
      <c r="AK7" s="2">
        <f t="shared" si="15"/>
        <v>0.34164522192510149</v>
      </c>
      <c r="AL7" s="2">
        <f t="shared" si="16"/>
        <v>16913.129798272352</v>
      </c>
      <c r="AM7" s="2">
        <f t="shared" si="17"/>
        <v>3.28450649955788E-2</v>
      </c>
      <c r="AN7" s="2">
        <f t="shared" si="18"/>
        <v>3.9079753958828241E-3</v>
      </c>
      <c r="AO7" s="99">
        <f t="shared" si="28"/>
        <v>4.5123739052945746E-4</v>
      </c>
    </row>
    <row r="8" spans="1:41">
      <c r="A8" s="2">
        <v>1</v>
      </c>
      <c r="B8" s="98">
        <f t="shared" si="0"/>
        <v>0.73484692283495334</v>
      </c>
      <c r="C8" s="99">
        <f t="shared" si="19"/>
        <v>7.3484692283495336E-4</v>
      </c>
      <c r="D8" s="2">
        <v>25</v>
      </c>
      <c r="E8" s="2">
        <v>140</v>
      </c>
      <c r="F8" s="100">
        <f t="shared" si="29"/>
        <v>1.0099999999999999E-6</v>
      </c>
      <c r="G8" s="2">
        <v>1E-4</v>
      </c>
      <c r="I8" s="2">
        <v>6</v>
      </c>
      <c r="J8" s="99">
        <f t="shared" si="20"/>
        <v>0.11671883155525052</v>
      </c>
      <c r="K8" s="99">
        <f t="shared" si="21"/>
        <v>0.11240512660831913</v>
      </c>
      <c r="L8" s="2">
        <f t="shared" si="22"/>
        <v>1.4970143576978929</v>
      </c>
      <c r="M8" s="2">
        <f t="shared" si="23"/>
        <v>37054.810834106269</v>
      </c>
      <c r="N8" s="2">
        <f t="shared" si="24"/>
        <v>3.1500899669425167E-2</v>
      </c>
      <c r="O8" s="99">
        <f t="shared" si="25"/>
        <v>0.14392488032883291</v>
      </c>
      <c r="P8" s="164">
        <f t="shared" si="26"/>
        <v>4.3137049469313959E-3</v>
      </c>
      <c r="Q8" s="2">
        <v>6</v>
      </c>
      <c r="R8" s="99">
        <f t="shared" si="1"/>
        <v>3.6132130943966327E-2</v>
      </c>
      <c r="S8" s="99">
        <f t="shared" si="2"/>
        <v>3.3781082865914157E-2</v>
      </c>
      <c r="T8" s="2">
        <f t="shared" si="3"/>
        <v>0.91370505230584309</v>
      </c>
      <c r="U8" s="2">
        <f t="shared" si="4"/>
        <v>28949.070964145529</v>
      </c>
      <c r="V8" s="2">
        <f t="shared" si="5"/>
        <v>3.0679631318914581E-2</v>
      </c>
      <c r="W8" s="2">
        <f t="shared" si="6"/>
        <v>4.07955889871537E-2</v>
      </c>
      <c r="Y8" s="2">
        <v>6</v>
      </c>
      <c r="Z8" s="99">
        <f t="shared" si="7"/>
        <v>1.2519039614000064E-2</v>
      </c>
      <c r="AA8" s="99">
        <f t="shared" si="8"/>
        <v>1.1395196106098033E-2</v>
      </c>
      <c r="AB8" s="2">
        <f t="shared" si="9"/>
        <v>0.58477123347573956</v>
      </c>
      <c r="AC8" s="2">
        <f t="shared" si="10"/>
        <v>23159.256771316424</v>
      </c>
      <c r="AD8" s="2">
        <f t="shared" si="11"/>
        <v>3.1483688511196074E-2</v>
      </c>
      <c r="AE8" s="2">
        <f t="shared" si="12"/>
        <v>1.3718246845113548E-2</v>
      </c>
      <c r="AF8" s="99">
        <f t="shared" si="27"/>
        <v>1.1238435079020306E-3</v>
      </c>
      <c r="AG8" s="99"/>
      <c r="AH8" s="2">
        <v>6</v>
      </c>
      <c r="AI8" s="99">
        <f t="shared" si="13"/>
        <v>4.3375895293846179E-3</v>
      </c>
      <c r="AJ8" s="99">
        <f t="shared" si="14"/>
        <v>3.8438819386531131E-3</v>
      </c>
      <c r="AK8" s="2">
        <f t="shared" si="15"/>
        <v>0.37425358942447323</v>
      </c>
      <c r="AL8" s="2">
        <f t="shared" si="16"/>
        <v>18527.405417053134</v>
      </c>
      <c r="AM8" s="2">
        <f t="shared" si="17"/>
        <v>3.2420399138396026E-2</v>
      </c>
      <c r="AN8" s="2">
        <f t="shared" si="18"/>
        <v>4.628937303352218E-3</v>
      </c>
      <c r="AO8" s="99">
        <f t="shared" si="28"/>
        <v>4.9370759073150486E-4</v>
      </c>
    </row>
    <row r="9" spans="1:41">
      <c r="A9" s="2">
        <v>1</v>
      </c>
      <c r="B9" s="98">
        <f t="shared" si="0"/>
        <v>0.79372539331937719</v>
      </c>
      <c r="C9" s="99">
        <f t="shared" si="19"/>
        <v>7.9372539331937718E-4</v>
      </c>
      <c r="D9" s="2">
        <v>25</v>
      </c>
      <c r="E9" s="2">
        <v>140</v>
      </c>
      <c r="F9" s="100">
        <f t="shared" si="29"/>
        <v>1.0099999999999999E-6</v>
      </c>
      <c r="G9" s="2">
        <v>1E-4</v>
      </c>
      <c r="I9" s="2">
        <v>7</v>
      </c>
      <c r="J9" s="99">
        <f t="shared" si="20"/>
        <v>0.13357321284591558</v>
      </c>
      <c r="K9" s="99">
        <f t="shared" si="21"/>
        <v>0.12965188828161608</v>
      </c>
      <c r="L9" s="2">
        <f t="shared" si="22"/>
        <v>1.6169603123389398</v>
      </c>
      <c r="M9" s="2">
        <f t="shared" si="23"/>
        <v>40023.770107399505</v>
      </c>
      <c r="N9" s="2">
        <f t="shared" si="24"/>
        <v>3.1310397734430416E-2</v>
      </c>
      <c r="O9" s="99">
        <f t="shared" si="25"/>
        <v>0.16689690908230098</v>
      </c>
      <c r="P9" s="164">
        <f t="shared" si="26"/>
        <v>3.9213245642994998E-3</v>
      </c>
      <c r="Q9" s="2">
        <v>7</v>
      </c>
      <c r="R9" s="99">
        <f t="shared" si="1"/>
        <v>4.1349666997568563E-2</v>
      </c>
      <c r="S9" s="99">
        <f t="shared" si="2"/>
        <v>3.8964247574090352E-2</v>
      </c>
      <c r="T9" s="2">
        <f t="shared" si="3"/>
        <v>0.98691425313656012</v>
      </c>
      <c r="U9" s="2">
        <f t="shared" si="4"/>
        <v>31268.570396405867</v>
      </c>
      <c r="V9" s="2">
        <f t="shared" si="5"/>
        <v>3.0429878296556932E-2</v>
      </c>
      <c r="W9" s="2">
        <f t="shared" si="6"/>
        <v>4.720739940384415E-2</v>
      </c>
      <c r="Y9" s="2">
        <v>7</v>
      </c>
      <c r="Z9" s="99">
        <f t="shared" si="7"/>
        <v>1.4326808456746037E-2</v>
      </c>
      <c r="AA9" s="99">
        <f t="shared" si="8"/>
        <v>1.314360596419261E-2</v>
      </c>
      <c r="AB9" s="2">
        <f t="shared" si="9"/>
        <v>0.6316251220073984</v>
      </c>
      <c r="AC9" s="2">
        <f t="shared" si="10"/>
        <v>25014.856317124693</v>
      </c>
      <c r="AD9" s="2">
        <f t="shared" si="11"/>
        <v>3.1191775782476734E-2</v>
      </c>
      <c r="AE9" s="2">
        <f t="shared" si="12"/>
        <v>1.5856228519650684E-2</v>
      </c>
      <c r="AF9" s="99">
        <f t="shared" si="27"/>
        <v>1.1832024925534264E-3</v>
      </c>
      <c r="AG9" s="99"/>
      <c r="AH9" s="2">
        <v>7</v>
      </c>
      <c r="AI9" s="99">
        <f t="shared" si="13"/>
        <v>4.9639442215667308E-3</v>
      </c>
      <c r="AJ9" s="99">
        <f t="shared" si="14"/>
        <v>4.4336638969729248E-3</v>
      </c>
      <c r="AK9" s="2">
        <f t="shared" si="15"/>
        <v>0.40424007808473494</v>
      </c>
      <c r="AL9" s="2">
        <f t="shared" si="16"/>
        <v>20011.885053699752</v>
      </c>
      <c r="AM9" s="2">
        <f t="shared" si="17"/>
        <v>3.2080839201792305E-2</v>
      </c>
      <c r="AN9" s="2">
        <f t="shared" si="18"/>
        <v>5.3438646693332722E-3</v>
      </c>
      <c r="AO9" s="99">
        <f t="shared" si="28"/>
        <v>5.3028032459380599E-4</v>
      </c>
    </row>
    <row r="10" spans="1:41">
      <c r="A10" s="2">
        <v>1</v>
      </c>
      <c r="B10" s="98">
        <f t="shared" si="0"/>
        <v>0.84852813742385702</v>
      </c>
      <c r="C10" s="99">
        <f t="shared" si="19"/>
        <v>8.4852813742385699E-4</v>
      </c>
      <c r="D10" s="2">
        <v>25</v>
      </c>
      <c r="E10" s="2">
        <v>140</v>
      </c>
      <c r="F10" s="100">
        <f t="shared" si="29"/>
        <v>1.0099999999999999E-6</v>
      </c>
      <c r="G10" s="2">
        <v>1E-4</v>
      </c>
      <c r="I10" s="2">
        <v>8</v>
      </c>
      <c r="J10" s="99">
        <f t="shared" si="20"/>
        <v>0.15012821668704962</v>
      </c>
      <c r="K10" s="99">
        <f t="shared" si="21"/>
        <v>0.14671664563708009</v>
      </c>
      <c r="L10" s="2">
        <f t="shared" si="22"/>
        <v>1.7286032847952266</v>
      </c>
      <c r="M10" s="2">
        <f t="shared" si="23"/>
        <v>42787.210019683836</v>
      </c>
      <c r="N10" s="2">
        <f t="shared" si="24"/>
        <v>3.1154220626345097E-2</v>
      </c>
      <c r="O10" s="99">
        <f t="shared" si="25"/>
        <v>0.18978791177137194</v>
      </c>
      <c r="P10" s="164">
        <f t="shared" si="26"/>
        <v>3.4115710499695306E-3</v>
      </c>
      <c r="Q10" s="2">
        <v>8</v>
      </c>
      <c r="R10" s="99">
        <f t="shared" si="1"/>
        <v>4.6474526102095917E-2</v>
      </c>
      <c r="S10" s="99">
        <f t="shared" si="2"/>
        <v>4.4092714572934365E-2</v>
      </c>
      <c r="T10" s="2">
        <f t="shared" si="3"/>
        <v>1.0550557158173992</v>
      </c>
      <c r="U10" s="2">
        <f t="shared" si="4"/>
        <v>33427.507827878006</v>
      </c>
      <c r="V10" s="2">
        <f t="shared" si="5"/>
        <v>3.0224355814332693E-2</v>
      </c>
      <c r="W10" s="2">
        <f t="shared" si="6"/>
        <v>5.3586928055980254E-2</v>
      </c>
      <c r="Y10" s="2">
        <v>8</v>
      </c>
      <c r="Z10" s="99">
        <f t="shared" si="7"/>
        <v>1.6102466644336563E-2</v>
      </c>
      <c r="AA10" s="99">
        <f t="shared" si="8"/>
        <v>1.4873564929908498E-2</v>
      </c>
      <c r="AB10" s="2">
        <f t="shared" si="9"/>
        <v>0.67523565812313546</v>
      </c>
      <c r="AC10" s="2">
        <f t="shared" si="10"/>
        <v>26742.006262302399</v>
      </c>
      <c r="AD10" s="2">
        <f t="shared" si="11"/>
        <v>3.0951187208096299E-2</v>
      </c>
      <c r="AE10" s="2">
        <f t="shared" si="12"/>
        <v>1.7981629910527295E-2</v>
      </c>
      <c r="AF10" s="99">
        <f t="shared" si="27"/>
        <v>1.2289017144280646E-3</v>
      </c>
      <c r="AG10" s="99"/>
      <c r="AH10" s="2">
        <v>8</v>
      </c>
      <c r="AI10" s="99">
        <f t="shared" si="13"/>
        <v>5.5791732327159158E-3</v>
      </c>
      <c r="AJ10" s="99">
        <f t="shared" si="14"/>
        <v>5.0172219122112732E-3</v>
      </c>
      <c r="AK10" s="2">
        <f t="shared" si="15"/>
        <v>0.43215082119880666</v>
      </c>
      <c r="AL10" s="2">
        <f t="shared" si="16"/>
        <v>21393.605009841918</v>
      </c>
      <c r="AM10" s="2">
        <f t="shared" si="17"/>
        <v>3.1800550421083817E-2</v>
      </c>
      <c r="AN10" s="2">
        <f t="shared" si="18"/>
        <v>6.0539149434037775E-3</v>
      </c>
      <c r="AO10" s="99">
        <f t="shared" si="28"/>
        <v>5.6195132050464256E-4</v>
      </c>
    </row>
    <row r="11" spans="1:41">
      <c r="A11" s="2">
        <v>1</v>
      </c>
      <c r="B11" s="98">
        <f t="shared" si="0"/>
        <v>0.89999999999999991</v>
      </c>
      <c r="C11" s="99">
        <f t="shared" si="19"/>
        <v>8.9999999999999987E-4</v>
      </c>
      <c r="D11" s="2">
        <v>25</v>
      </c>
      <c r="E11" s="2">
        <v>140</v>
      </c>
      <c r="F11" s="100">
        <f t="shared" si="29"/>
        <v>1.0099999999999999E-6</v>
      </c>
      <c r="G11" s="2">
        <v>1E-4</v>
      </c>
      <c r="I11" s="2">
        <v>9</v>
      </c>
      <c r="J11" s="99">
        <f t="shared" si="20"/>
        <v>0.16642584970296279</v>
      </c>
      <c r="K11" s="99">
        <f t="shared" si="21"/>
        <v>0.1636238567057002</v>
      </c>
      <c r="L11" s="2">
        <f t="shared" si="22"/>
        <v>1.8334606569900682</v>
      </c>
      <c r="M11" s="2">
        <f t="shared" si="23"/>
        <v>45382.689529457144</v>
      </c>
      <c r="N11" s="2">
        <f t="shared" si="24"/>
        <v>3.1022978906890028E-2</v>
      </c>
      <c r="O11" s="99">
        <f t="shared" si="25"/>
        <v>0.212611952681074</v>
      </c>
      <c r="P11" s="164">
        <f t="shared" si="26"/>
        <v>2.8019929972625812E-3</v>
      </c>
      <c r="Q11" s="2">
        <v>9</v>
      </c>
      <c r="R11" s="99">
        <f t="shared" si="1"/>
        <v>5.1519712061903387E-2</v>
      </c>
      <c r="S11" s="99">
        <f t="shared" si="2"/>
        <v>4.9173834228007883E-2</v>
      </c>
      <c r="T11" s="2">
        <f t="shared" si="3"/>
        <v>1.119055576776165</v>
      </c>
      <c r="U11" s="2">
        <f t="shared" si="4"/>
        <v>35455.226194888397</v>
      </c>
      <c r="V11" s="2">
        <f t="shared" si="5"/>
        <v>3.0051089951464223E-2</v>
      </c>
      <c r="W11" s="2">
        <f t="shared" si="6"/>
        <v>5.9939699154081573E-2</v>
      </c>
      <c r="Y11" s="2">
        <v>9</v>
      </c>
      <c r="Z11" s="99">
        <f t="shared" si="7"/>
        <v>1.7850519727305197E-2</v>
      </c>
      <c r="AA11" s="99">
        <f t="shared" si="8"/>
        <v>1.6587552463639531E-2</v>
      </c>
      <c r="AB11" s="2">
        <f t="shared" si="9"/>
        <v>0.71619556913674542</v>
      </c>
      <c r="AC11" s="2">
        <f t="shared" si="10"/>
        <v>28364.180955910713</v>
      </c>
      <c r="AD11" s="2">
        <f t="shared" si="11"/>
        <v>3.0748084761585848E-2</v>
      </c>
      <c r="AE11" s="2">
        <f t="shared" si="12"/>
        <v>2.0096588267790177E-2</v>
      </c>
      <c r="AF11" s="99">
        <f t="shared" si="27"/>
        <v>1.2629672636656659E-3</v>
      </c>
      <c r="AG11" s="99"/>
      <c r="AH11" s="2">
        <v>9</v>
      </c>
      <c r="AI11" s="99">
        <f t="shared" si="13"/>
        <v>6.1848376433480141E-3</v>
      </c>
      <c r="AJ11" s="99">
        <f t="shared" si="14"/>
        <v>5.5953923677824254E-3</v>
      </c>
      <c r="AK11" s="2">
        <f t="shared" si="15"/>
        <v>0.45836516424751705</v>
      </c>
      <c r="AL11" s="2">
        <f t="shared" si="16"/>
        <v>22691.344764728572</v>
      </c>
      <c r="AM11" s="2">
        <f t="shared" si="17"/>
        <v>3.1563613850850124E-2</v>
      </c>
      <c r="AN11" s="2">
        <f t="shared" si="18"/>
        <v>6.7599101244454956E-3</v>
      </c>
      <c r="AO11" s="99">
        <f t="shared" si="28"/>
        <v>5.8944527556558865E-4</v>
      </c>
    </row>
    <row r="12" spans="1:41">
      <c r="A12" s="2">
        <v>1</v>
      </c>
      <c r="B12" s="98">
        <f t="shared" si="0"/>
        <v>0.94868329805051377</v>
      </c>
      <c r="C12" s="99">
        <f t="shared" si="19"/>
        <v>9.4868329805051382E-4</v>
      </c>
      <c r="D12" s="2">
        <v>25</v>
      </c>
      <c r="E12" s="2">
        <v>140</v>
      </c>
      <c r="F12" s="100">
        <f t="shared" si="29"/>
        <v>1.0099999999999999E-6</v>
      </c>
      <c r="G12" s="2">
        <v>1E-4</v>
      </c>
      <c r="I12" s="2">
        <v>10</v>
      </c>
      <c r="J12" s="99">
        <f t="shared" si="20"/>
        <v>0.18249820079113888</v>
      </c>
      <c r="K12" s="99">
        <f t="shared" si="21"/>
        <v>0.18039232717255235</v>
      </c>
      <c r="L12" s="2">
        <f t="shared" si="22"/>
        <v>1.9326372254657778</v>
      </c>
      <c r="M12" s="2">
        <f t="shared" si="23"/>
        <v>47837.555085786589</v>
      </c>
      <c r="N12" s="2">
        <f t="shared" si="24"/>
        <v>3.0910552818025013E-2</v>
      </c>
      <c r="O12" s="99">
        <f t="shared" si="25"/>
        <v>0.23537939455267537</v>
      </c>
      <c r="P12" s="164">
        <f t="shared" si="26"/>
        <v>2.1058736185865234E-3</v>
      </c>
      <c r="Q12" s="2">
        <v>10</v>
      </c>
      <c r="R12" s="99">
        <f t="shared" si="1"/>
        <v>5.6495158494645328E-2</v>
      </c>
      <c r="S12" s="99">
        <f t="shared" si="2"/>
        <v>5.4213258206855505E-2</v>
      </c>
      <c r="T12" s="2">
        <f t="shared" si="3"/>
        <v>1.1795881503087025</v>
      </c>
      <c r="U12" s="2">
        <f t="shared" si="4"/>
        <v>37373.089910770774</v>
      </c>
      <c r="V12" s="2">
        <f t="shared" si="5"/>
        <v>2.9902246660124858E-2</v>
      </c>
      <c r="W12" s="2">
        <f t="shared" si="6"/>
        <v>6.6269797044294129E-2</v>
      </c>
      <c r="Y12" s="2">
        <v>10</v>
      </c>
      <c r="Z12" s="99">
        <f t="shared" si="7"/>
        <v>1.957440949969165E-2</v>
      </c>
      <c r="AA12" s="99">
        <f t="shared" si="8"/>
        <v>1.828747501285671E-2</v>
      </c>
      <c r="AB12" s="2">
        <f t="shared" si="9"/>
        <v>0.75493641619756957</v>
      </c>
      <c r="AC12" s="2">
        <f t="shared" si="10"/>
        <v>29898.471928616622</v>
      </c>
      <c r="AD12" s="2">
        <f t="shared" si="11"/>
        <v>3.0573402117067376E-2</v>
      </c>
      <c r="AE12" s="2">
        <f t="shared" si="12"/>
        <v>2.220268637349029E-2</v>
      </c>
      <c r="AF12" s="99">
        <f t="shared" si="27"/>
        <v>1.2869344868349404E-3</v>
      </c>
      <c r="AG12" s="99"/>
      <c r="AH12" s="2">
        <v>10</v>
      </c>
      <c r="AI12" s="99">
        <f t="shared" si="13"/>
        <v>6.7821299642505366E-3</v>
      </c>
      <c r="AJ12" s="99">
        <f t="shared" si="14"/>
        <v>6.1688183556465829E-3</v>
      </c>
      <c r="AK12" s="2">
        <f t="shared" si="15"/>
        <v>0.48315930636644444</v>
      </c>
      <c r="AL12" s="2">
        <f t="shared" si="16"/>
        <v>23918.777542893295</v>
      </c>
      <c r="AM12" s="2">
        <f t="shared" si="17"/>
        <v>3.135958638477037E-2</v>
      </c>
      <c r="AN12" s="2">
        <f t="shared" si="18"/>
        <v>7.4624600093341972E-3</v>
      </c>
      <c r="AO12" s="99">
        <f t="shared" si="28"/>
        <v>6.1331160860395376E-4</v>
      </c>
    </row>
    <row r="13" spans="1:41">
      <c r="A13" s="2">
        <v>1</v>
      </c>
      <c r="B13" s="98">
        <f t="shared" si="0"/>
        <v>0.99498743710661985</v>
      </c>
      <c r="C13" s="99">
        <f t="shared" si="19"/>
        <v>9.9498743710661991E-4</v>
      </c>
      <c r="D13" s="2">
        <v>25</v>
      </c>
      <c r="E13" s="2">
        <v>140</v>
      </c>
      <c r="F13" s="100">
        <f t="shared" si="29"/>
        <v>1.0099999999999999E-6</v>
      </c>
      <c r="G13" s="2">
        <v>1E-4</v>
      </c>
      <c r="I13" s="2">
        <v>11</v>
      </c>
      <c r="J13" s="99">
        <f t="shared" si="20"/>
        <v>0.19837054509850341</v>
      </c>
      <c r="K13" s="99">
        <f t="shared" si="21"/>
        <v>0.19703695518560674</v>
      </c>
      <c r="L13" s="2">
        <f t="shared" si="22"/>
        <v>2.0269670223715197</v>
      </c>
      <c r="M13" s="2">
        <f t="shared" si="23"/>
        <v>50172.451048800001</v>
      </c>
      <c r="N13" s="2">
        <f t="shared" si="24"/>
        <v>3.0812754388787368E-2</v>
      </c>
      <c r="O13" s="99">
        <f t="shared" si="25"/>
        <v>0.25809814100555795</v>
      </c>
      <c r="P13" s="164">
        <f t="shared" si="26"/>
        <v>1.3335899128966711E-3</v>
      </c>
      <c r="Q13" s="2">
        <v>11</v>
      </c>
      <c r="R13" s="99">
        <f t="shared" si="1"/>
        <v>6.1408689715440133E-2</v>
      </c>
      <c r="S13" s="99">
        <f t="shared" si="2"/>
        <v>5.9215463845932584E-2</v>
      </c>
      <c r="T13" s="2">
        <f t="shared" si="3"/>
        <v>1.2371624892404298</v>
      </c>
      <c r="U13" s="2">
        <f t="shared" si="4"/>
        <v>39197.227381875011</v>
      </c>
      <c r="V13" s="2">
        <f t="shared" si="5"/>
        <v>2.977244682351984E-2</v>
      </c>
      <c r="W13" s="2">
        <f t="shared" si="6"/>
        <v>7.2580346019669506E-2</v>
      </c>
      <c r="Y13" s="2">
        <v>11</v>
      </c>
      <c r="Z13" s="99">
        <f t="shared" si="7"/>
        <v>2.1276846925625651E-2</v>
      </c>
      <c r="AA13" s="99">
        <f t="shared" si="8"/>
        <v>1.9974842894063032E-2</v>
      </c>
      <c r="AB13" s="2">
        <f t="shared" si="9"/>
        <v>0.79178399311387504</v>
      </c>
      <c r="AC13" s="2">
        <f t="shared" si="10"/>
        <v>31357.781905500007</v>
      </c>
      <c r="AD13" s="2">
        <f t="shared" si="11"/>
        <v>3.0420906221062236E-2</v>
      </c>
      <c r="AE13" s="2">
        <f t="shared" si="12"/>
        <v>2.4301136693296168E-2</v>
      </c>
      <c r="AF13" s="99">
        <f t="shared" si="27"/>
        <v>1.3020040315626195E-3</v>
      </c>
      <c r="AG13" s="99"/>
      <c r="AH13" s="2">
        <v>11</v>
      </c>
      <c r="AI13" s="99">
        <f t="shared" si="13"/>
        <v>7.371989488690874E-3</v>
      </c>
      <c r="AJ13" s="99">
        <f t="shared" si="14"/>
        <v>6.7380093429751289E-3</v>
      </c>
      <c r="AK13" s="2">
        <f t="shared" si="15"/>
        <v>0.50674175559287993</v>
      </c>
      <c r="AL13" s="2">
        <f t="shared" si="16"/>
        <v>25086.225524400001</v>
      </c>
      <c r="AM13" s="2">
        <f t="shared" si="17"/>
        <v>3.1181280059788156E-2</v>
      </c>
      <c r="AN13" s="2">
        <f t="shared" si="18"/>
        <v>8.1620324290669066E-3</v>
      </c>
      <c r="AO13" s="99">
        <f t="shared" si="28"/>
        <v>6.3398014571574516E-4</v>
      </c>
    </row>
    <row r="14" spans="1:41">
      <c r="A14" s="2">
        <v>1</v>
      </c>
      <c r="B14" s="98">
        <f t="shared" si="0"/>
        <v>1.0392304845413263</v>
      </c>
      <c r="C14" s="99">
        <f t="shared" si="19"/>
        <v>1.0392304845413263E-3</v>
      </c>
      <c r="D14" s="2">
        <v>25</v>
      </c>
      <c r="E14" s="2">
        <v>140</v>
      </c>
      <c r="F14" s="100">
        <f t="shared" si="29"/>
        <v>1.0099999999999999E-6</v>
      </c>
      <c r="G14" s="2">
        <v>1E-4</v>
      </c>
      <c r="I14" s="2">
        <v>12</v>
      </c>
      <c r="J14" s="99">
        <f t="shared" si="20"/>
        <v>0.21406328090857937</v>
      </c>
      <c r="K14" s="99">
        <f t="shared" si="21"/>
        <v>0.21356982663000632</v>
      </c>
      <c r="L14" s="2">
        <f t="shared" si="22"/>
        <v>2.1170980077236079</v>
      </c>
      <c r="M14" s="2">
        <f t="shared" si="23"/>
        <v>52403.41603276258</v>
      </c>
      <c r="N14" s="2">
        <f t="shared" si="24"/>
        <v>3.072660473210714E-2</v>
      </c>
      <c r="O14" s="99">
        <f t="shared" si="25"/>
        <v>0.28077438774056263</v>
      </c>
      <c r="P14" s="164">
        <f t="shared" si="26"/>
        <v>4.9345427857305779E-4</v>
      </c>
      <c r="Q14" s="2">
        <v>12</v>
      </c>
      <c r="R14" s="99">
        <f t="shared" si="1"/>
        <v>6.6266620330435469E-2</v>
      </c>
      <c r="S14" s="99">
        <f t="shared" si="2"/>
        <v>6.4184083313093374E-2</v>
      </c>
      <c r="T14" s="2">
        <f t="shared" si="3"/>
        <v>1.2921740769797416</v>
      </c>
      <c r="U14" s="2">
        <f t="shared" si="4"/>
        <v>40940.168775595783</v>
      </c>
      <c r="V14" s="2">
        <f t="shared" si="5"/>
        <v>2.9657852856529159E-2</v>
      </c>
      <c r="W14" s="2">
        <f t="shared" si="6"/>
        <v>7.8873801500379412E-2</v>
      </c>
      <c r="Y14" s="2">
        <v>12</v>
      </c>
      <c r="Z14" s="99">
        <f t="shared" si="7"/>
        <v>2.2960019886155009E-2</v>
      </c>
      <c r="AA14" s="99">
        <f t="shared" si="8"/>
        <v>2.1650881327455074E-2</v>
      </c>
      <c r="AB14" s="2">
        <f t="shared" si="9"/>
        <v>0.82699140926703452</v>
      </c>
      <c r="AC14" s="2">
        <f t="shared" si="10"/>
        <v>32752.13502047662</v>
      </c>
      <c r="AD14" s="2">
        <f t="shared" si="11"/>
        <v>3.0286145212874642E-2</v>
      </c>
      <c r="AE14" s="2">
        <f t="shared" si="12"/>
        <v>2.6392893314861755E-2</v>
      </c>
      <c r="AF14" s="99">
        <f t="shared" si="27"/>
        <v>1.3091385586999349E-3</v>
      </c>
      <c r="AG14" s="99"/>
      <c r="AH14" s="2">
        <v>12</v>
      </c>
      <c r="AI14" s="99">
        <f t="shared" si="13"/>
        <v>7.9551742724158839E-3</v>
      </c>
      <c r="AJ14" s="99">
        <f t="shared" si="14"/>
        <v>7.3033786268926291E-3</v>
      </c>
      <c r="AK14" s="2">
        <f t="shared" si="15"/>
        <v>0.52927450193090197</v>
      </c>
      <c r="AL14" s="2">
        <f t="shared" si="16"/>
        <v>26201.70801638129</v>
      </c>
      <c r="AM14" s="2">
        <f t="shared" si="17"/>
        <v>3.102355550211831E-2</v>
      </c>
      <c r="AN14" s="2">
        <f t="shared" si="18"/>
        <v>8.8589960125628597E-3</v>
      </c>
      <c r="AO14" s="99">
        <f t="shared" si="28"/>
        <v>6.5179564552325479E-4</v>
      </c>
    </row>
    <row r="15" spans="1:41">
      <c r="A15" s="2">
        <v>1</v>
      </c>
      <c r="B15" s="98">
        <f t="shared" si="0"/>
        <v>1.0816653826391966</v>
      </c>
      <c r="C15" s="99">
        <f t="shared" si="19"/>
        <v>1.0816653826391967E-3</v>
      </c>
      <c r="D15" s="2">
        <v>25</v>
      </c>
      <c r="E15" s="2">
        <v>140</v>
      </c>
      <c r="F15" s="100">
        <f t="shared" si="29"/>
        <v>1.0099999999999999E-6</v>
      </c>
      <c r="G15" s="2">
        <v>1E-4</v>
      </c>
      <c r="I15" s="2">
        <v>13</v>
      </c>
      <c r="J15" s="99">
        <f t="shared" si="20"/>
        <v>0.22959319963775332</v>
      </c>
      <c r="K15" s="99">
        <f t="shared" si="21"/>
        <v>0.2300009371127075</v>
      </c>
      <c r="L15" s="2">
        <f t="shared" si="22"/>
        <v>2.2035454701078616</v>
      </c>
      <c r="M15" s="2">
        <f t="shared" si="23"/>
        <v>54543.20470564015</v>
      </c>
      <c r="N15" s="2">
        <f t="shared" si="24"/>
        <v>3.0649917377006133E-2</v>
      </c>
      <c r="O15" s="99">
        <f t="shared" si="25"/>
        <v>0.30341310131493249</v>
      </c>
      <c r="P15" s="164">
        <f t="shared" si="26"/>
        <v>-4.0773747495417845E-4</v>
      </c>
      <c r="Q15" s="2">
        <v>13</v>
      </c>
      <c r="R15" s="99">
        <f t="shared" si="1"/>
        <v>7.1074148383918845E-2</v>
      </c>
      <c r="S15" s="99">
        <f t="shared" si="2"/>
        <v>6.9122120585443536E-2</v>
      </c>
      <c r="T15" s="2">
        <f t="shared" si="3"/>
        <v>1.3449374207201306</v>
      </c>
      <c r="U15" s="2">
        <f t="shared" si="4"/>
        <v>42611.878676281376</v>
      </c>
      <c r="V15" s="2">
        <f t="shared" si="5"/>
        <v>2.9555640430213796E-2</v>
      </c>
      <c r="W15" s="2">
        <f t="shared" si="6"/>
        <v>8.5152136212800877E-2</v>
      </c>
      <c r="Y15" s="2">
        <v>13</v>
      </c>
      <c r="Z15" s="99">
        <f t="shared" si="7"/>
        <v>2.4625729396626751E-2</v>
      </c>
      <c r="AA15" s="99">
        <f t="shared" si="8"/>
        <v>2.3316603628927804E-2</v>
      </c>
      <c r="AB15" s="2">
        <f t="shared" si="9"/>
        <v>0.86075994926088351</v>
      </c>
      <c r="AC15" s="2">
        <f t="shared" si="10"/>
        <v>34089.502941025094</v>
      </c>
      <c r="AD15" s="2">
        <f t="shared" si="11"/>
        <v>3.0165839273391067E-2</v>
      </c>
      <c r="AE15" s="2">
        <f t="shared" si="12"/>
        <v>2.8478723624552931E-2</v>
      </c>
      <c r="AF15" s="99">
        <f t="shared" si="27"/>
        <v>1.3091257676989473E-3</v>
      </c>
      <c r="AG15" s="99"/>
      <c r="AH15" s="2">
        <v>13</v>
      </c>
      <c r="AI15" s="99">
        <f t="shared" si="13"/>
        <v>8.5323083301704974E-3</v>
      </c>
      <c r="AJ15" s="99">
        <f t="shared" si="14"/>
        <v>7.8652680239532299E-3</v>
      </c>
      <c r="AK15" s="2">
        <f t="shared" si="15"/>
        <v>0.5508863675269654</v>
      </c>
      <c r="AL15" s="2">
        <f t="shared" si="16"/>
        <v>27271.602352820075</v>
      </c>
      <c r="AM15" s="2">
        <f t="shared" si="17"/>
        <v>3.0882622653908849E-2</v>
      </c>
      <c r="AN15" s="2">
        <f t="shared" si="18"/>
        <v>9.5536476094945418E-3</v>
      </c>
      <c r="AO15" s="99">
        <f t="shared" si="28"/>
        <v>6.6704030621726751E-4</v>
      </c>
    </row>
    <row r="16" spans="1:41">
      <c r="A16" s="2">
        <v>1</v>
      </c>
      <c r="B16" s="98">
        <f t="shared" si="0"/>
        <v>1.1224972160321824</v>
      </c>
      <c r="C16" s="99">
        <f t="shared" si="19"/>
        <v>1.1224972160321825E-3</v>
      </c>
      <c r="D16" s="2">
        <v>25</v>
      </c>
      <c r="E16" s="2">
        <v>140</v>
      </c>
      <c r="F16" s="100">
        <f t="shared" si="29"/>
        <v>1.0099999999999999E-6</v>
      </c>
      <c r="G16" s="2">
        <v>1E-4</v>
      </c>
      <c r="I16" s="2">
        <v>14</v>
      </c>
      <c r="J16" s="99">
        <f t="shared" si="20"/>
        <v>0.24497435248708543</v>
      </c>
      <c r="K16" s="99">
        <f t="shared" si="21"/>
        <v>0.24633868701597478</v>
      </c>
      <c r="L16" s="2">
        <f t="shared" si="22"/>
        <v>2.2867272035287645</v>
      </c>
      <c r="M16" s="2">
        <f t="shared" si="23"/>
        <v>56602.158503187246</v>
      </c>
      <c r="N16" s="2">
        <f t="shared" si="24"/>
        <v>3.0581045128195022E-2</v>
      </c>
      <c r="O16" s="99">
        <f t="shared" si="25"/>
        <v>0.32601833753070691</v>
      </c>
      <c r="P16" s="164">
        <f t="shared" si="26"/>
        <v>-1.3643345288893438E-3</v>
      </c>
      <c r="Q16" s="2">
        <v>14</v>
      </c>
      <c r="R16" s="99">
        <f t="shared" si="1"/>
        <v>7.583562364387425E-2</v>
      </c>
      <c r="S16" s="99">
        <f t="shared" si="2"/>
        <v>7.4032100227635469E-2</v>
      </c>
      <c r="T16" s="2">
        <f t="shared" si="3"/>
        <v>1.3957075216850372</v>
      </c>
      <c r="U16" s="2">
        <f t="shared" si="4"/>
        <v>44220.436330615048</v>
      </c>
      <c r="V16" s="2">
        <f t="shared" si="5"/>
        <v>2.9463676611905923E-2</v>
      </c>
      <c r="W16" s="2">
        <f t="shared" si="6"/>
        <v>9.1416964351206234E-2</v>
      </c>
      <c r="Y16" s="2">
        <v>14</v>
      </c>
      <c r="Z16" s="99">
        <f t="shared" si="7"/>
        <v>2.6275482562109983E-2</v>
      </c>
      <c r="AA16" s="99">
        <f t="shared" si="8"/>
        <v>2.4972861396679265E-2</v>
      </c>
      <c r="AB16" s="2">
        <f t="shared" si="9"/>
        <v>0.8932528138784237</v>
      </c>
      <c r="AC16" s="2">
        <f t="shared" si="10"/>
        <v>35376.349064492038</v>
      </c>
      <c r="AD16" s="2">
        <f t="shared" si="11"/>
        <v>3.0057509115852237E-2</v>
      </c>
      <c r="AE16" s="2">
        <f t="shared" si="12"/>
        <v>3.0559256170351521E-2</v>
      </c>
      <c r="AF16" s="99">
        <f t="shared" si="27"/>
        <v>1.3026211654307181E-3</v>
      </c>
      <c r="AG16" s="99"/>
      <c r="AH16" s="2">
        <v>14</v>
      </c>
      <c r="AI16" s="99">
        <f t="shared" si="13"/>
        <v>9.1039138428383112E-3</v>
      </c>
      <c r="AJ16" s="99">
        <f t="shared" si="14"/>
        <v>8.423964799325688E-3</v>
      </c>
      <c r="AK16" s="2">
        <f t="shared" si="15"/>
        <v>0.57168180088219112</v>
      </c>
      <c r="AL16" s="2">
        <f t="shared" si="16"/>
        <v>28301.079251593623</v>
      </c>
      <c r="AM16" s="2">
        <f t="shared" si="17"/>
        <v>3.0755613913451909E-2</v>
      </c>
      <c r="AN16" s="2">
        <f t="shared" si="18"/>
        <v>1.0246230626446223E-2</v>
      </c>
      <c r="AO16" s="99">
        <f t="shared" si="28"/>
        <v>6.799490435126232E-4</v>
      </c>
    </row>
    <row r="17" spans="1:41">
      <c r="A17" s="2">
        <v>1</v>
      </c>
      <c r="B17" s="98">
        <f t="shared" si="0"/>
        <v>1.1618950038622251</v>
      </c>
      <c r="C17" s="99">
        <f t="shared" si="19"/>
        <v>1.161895003862225E-3</v>
      </c>
      <c r="D17" s="2">
        <v>25</v>
      </c>
      <c r="E17" s="2">
        <v>140</v>
      </c>
      <c r="F17" s="100">
        <f t="shared" si="29"/>
        <v>1.0099999999999999E-6</v>
      </c>
      <c r="G17" s="2">
        <v>1E-4</v>
      </c>
      <c r="I17" s="2">
        <v>15</v>
      </c>
      <c r="J17" s="99">
        <f t="shared" si="20"/>
        <v>0.26021866164372964</v>
      </c>
      <c r="K17" s="99">
        <f t="shared" si="21"/>
        <v>0.26259023216032717</v>
      </c>
      <c r="L17" s="2">
        <f t="shared" si="22"/>
        <v>2.3669875301496814</v>
      </c>
      <c r="M17" s="2">
        <f t="shared" si="23"/>
        <v>58588.800251229746</v>
      </c>
      <c r="N17" s="2">
        <f t="shared" si="24"/>
        <v>3.0518719504930261E-2</v>
      </c>
      <c r="O17" s="99">
        <f t="shared" si="25"/>
        <v>0.34859346071309055</v>
      </c>
      <c r="P17" s="164">
        <f t="shared" si="26"/>
        <v>-2.371570516597532E-3</v>
      </c>
      <c r="Q17" s="2">
        <v>15</v>
      </c>
      <c r="R17" s="99">
        <f t="shared" si="1"/>
        <v>8.0554736808894592E-2</v>
      </c>
      <c r="S17" s="99">
        <f t="shared" si="2"/>
        <v>7.8916172776510501E-2</v>
      </c>
      <c r="T17" s="2">
        <f t="shared" si="3"/>
        <v>1.4446945374448743</v>
      </c>
      <c r="U17" s="2">
        <f t="shared" si="4"/>
        <v>45772.500196273249</v>
      </c>
      <c r="V17" s="2">
        <f t="shared" si="5"/>
        <v>2.9380315187987859E-2</v>
      </c>
      <c r="W17" s="2">
        <f t="shared" si="6"/>
        <v>9.766962730605161E-2</v>
      </c>
      <c r="Y17" s="2">
        <v>15</v>
      </c>
      <c r="Z17" s="99">
        <f t="shared" si="7"/>
        <v>2.7910558133696337E-2</v>
      </c>
      <c r="AA17" s="99">
        <f t="shared" si="8"/>
        <v>2.6620380060061073E-2</v>
      </c>
      <c r="AB17" s="2">
        <f t="shared" si="9"/>
        <v>0.92460450396471938</v>
      </c>
      <c r="AC17" s="2">
        <f t="shared" si="10"/>
        <v>36618.0001570186</v>
      </c>
      <c r="AD17" s="2">
        <f t="shared" si="11"/>
        <v>2.9959239515059931E-2</v>
      </c>
      <c r="AE17" s="2">
        <f t="shared" si="12"/>
        <v>3.2635013747937952E-2</v>
      </c>
      <c r="AF17" s="99">
        <f t="shared" si="27"/>
        <v>1.290178073635264E-3</v>
      </c>
      <c r="AG17" s="99"/>
      <c r="AH17" s="2">
        <v>15</v>
      </c>
      <c r="AI17" s="99">
        <f t="shared" si="13"/>
        <v>9.6704338713502619E-3</v>
      </c>
      <c r="AJ17" s="99">
        <f t="shared" si="14"/>
        <v>8.979713658301294E-3</v>
      </c>
      <c r="AK17" s="2">
        <f t="shared" si="15"/>
        <v>0.59174688253742036</v>
      </c>
      <c r="AL17" s="2">
        <f t="shared" si="16"/>
        <v>29294.400125614873</v>
      </c>
      <c r="AM17" s="2">
        <f t="shared" si="17"/>
        <v>3.0640312202747457E-2</v>
      </c>
      <c r="AN17" s="2">
        <f t="shared" si="18"/>
        <v>1.0936947717408092E-2</v>
      </c>
      <c r="AO17" s="99">
        <f t="shared" si="28"/>
        <v>6.9072021304896793E-4</v>
      </c>
    </row>
    <row r="18" spans="1:41">
      <c r="A18" s="2">
        <v>1</v>
      </c>
      <c r="B18" s="98">
        <f t="shared" si="0"/>
        <v>1.2</v>
      </c>
      <c r="C18" s="99">
        <f t="shared" si="19"/>
        <v>1.1999999999999999E-3</v>
      </c>
      <c r="D18" s="2">
        <v>25</v>
      </c>
      <c r="E18" s="2">
        <v>140</v>
      </c>
      <c r="F18" s="100">
        <f t="shared" si="29"/>
        <v>1.0099999999999999E-6</v>
      </c>
      <c r="G18" s="2">
        <v>1E-4</v>
      </c>
      <c r="I18" s="2">
        <v>16</v>
      </c>
      <c r="J18" s="99">
        <f t="shared" si="20"/>
        <v>0.27533636340226292</v>
      </c>
      <c r="K18" s="99">
        <f t="shared" si="21"/>
        <v>0.27876173905869056</v>
      </c>
      <c r="L18" s="2">
        <f t="shared" si="22"/>
        <v>2.4446142093200911</v>
      </c>
      <c r="M18" s="2">
        <f t="shared" si="23"/>
        <v>60510.252705942861</v>
      </c>
      <c r="N18" s="2">
        <f t="shared" si="24"/>
        <v>3.0461945157745918E-2</v>
      </c>
      <c r="O18" s="99">
        <f t="shared" si="25"/>
        <v>0.37114129923659689</v>
      </c>
      <c r="P18" s="164">
        <f t="shared" si="26"/>
        <v>-3.4253756564276427E-3</v>
      </c>
      <c r="Q18" s="2">
        <v>16</v>
      </c>
      <c r="R18" s="99">
        <f t="shared" si="1"/>
        <v>8.5234656683285961E-2</v>
      </c>
      <c r="S18" s="99">
        <f t="shared" si="2"/>
        <v>8.3776191452561571E-2</v>
      </c>
      <c r="T18" s="2">
        <f t="shared" si="3"/>
        <v>1.49207410236822</v>
      </c>
      <c r="U18" s="2">
        <f t="shared" si="4"/>
        <v>47273.634926517872</v>
      </c>
      <c r="V18" s="2">
        <f t="shared" si="5"/>
        <v>2.9304261750720546E-2</v>
      </c>
      <c r="W18" s="2">
        <f t="shared" si="6"/>
        <v>0.10391125460644635</v>
      </c>
      <c r="Y18" s="2">
        <v>16</v>
      </c>
      <c r="Z18" s="99">
        <f t="shared" si="7"/>
        <v>2.9532054036849963E-2</v>
      </c>
      <c r="AA18" s="99">
        <f t="shared" si="8"/>
        <v>2.8259784756255148E-2</v>
      </c>
      <c r="AB18" s="2">
        <f t="shared" si="9"/>
        <v>0.95492742551566068</v>
      </c>
      <c r="AC18" s="2">
        <f t="shared" si="10"/>
        <v>37818.907941214296</v>
      </c>
      <c r="AD18" s="2">
        <f t="shared" si="11"/>
        <v>2.9869523302068532E-2</v>
      </c>
      <c r="AE18" s="2">
        <f t="shared" si="12"/>
        <v>3.4706436946054887E-2</v>
      </c>
      <c r="AF18" s="99">
        <f t="shared" si="27"/>
        <v>1.2722692805948142E-3</v>
      </c>
      <c r="AG18" s="99"/>
      <c r="AH18" s="2">
        <v>16</v>
      </c>
      <c r="AI18" s="99">
        <f t="shared" si="13"/>
        <v>1.023224882427954E-2</v>
      </c>
      <c r="AJ18" s="99">
        <f t="shared" si="14"/>
        <v>9.5327254751379695E-3</v>
      </c>
      <c r="AK18" s="2">
        <f t="shared" si="15"/>
        <v>0.61115355233002278</v>
      </c>
      <c r="AL18" s="2">
        <f t="shared" si="16"/>
        <v>30255.126352971431</v>
      </c>
      <c r="AM18" s="2">
        <f t="shared" si="17"/>
        <v>3.0534971424674255E-2</v>
      </c>
      <c r="AN18" s="2">
        <f t="shared" si="18"/>
        <v>1.1625969824829377E-2</v>
      </c>
      <c r="AO18" s="99">
        <f t="shared" si="28"/>
        <v>6.9952334914157033E-4</v>
      </c>
    </row>
    <row r="19" spans="1:41">
      <c r="A19" s="2">
        <v>1</v>
      </c>
      <c r="B19" s="98">
        <f t="shared" si="0"/>
        <v>1.236931687685298</v>
      </c>
      <c r="C19" s="99">
        <f t="shared" si="19"/>
        <v>1.236931687685298E-3</v>
      </c>
      <c r="D19" s="2">
        <v>25</v>
      </c>
      <c r="E19" s="2">
        <v>140</v>
      </c>
      <c r="F19" s="100">
        <f t="shared" si="29"/>
        <v>1.0099999999999999E-6</v>
      </c>
      <c r="G19" s="2">
        <v>1E-4</v>
      </c>
      <c r="I19" s="2">
        <v>17</v>
      </c>
      <c r="J19" s="99">
        <f t="shared" si="20"/>
        <v>0.29033633707664475</v>
      </c>
      <c r="K19" s="99">
        <f t="shared" si="21"/>
        <v>0.29485857508747132</v>
      </c>
      <c r="L19" s="2">
        <f t="shared" si="22"/>
        <v>2.5198506497281339</v>
      </c>
      <c r="M19" s="2">
        <f t="shared" si="23"/>
        <v>62372.540834854815</v>
      </c>
      <c r="N19" s="2">
        <f t="shared" si="24"/>
        <v>3.0409928273033803E-2</v>
      </c>
      <c r="O19" s="99">
        <f t="shared" ref="O19:O67" si="30">IF(L19&gt;3,"-",(N19*(A19/($J$1/1000))*(L19^2/(2*9.81))))</f>
        <v>0.39366425863173371</v>
      </c>
      <c r="P19" s="164">
        <f t="shared" si="26"/>
        <v>-4.5222380108265736E-3</v>
      </c>
      <c r="Q19" s="2">
        <v>17</v>
      </c>
      <c r="R19" s="99">
        <f t="shared" si="1"/>
        <v>8.9878131996883964E-2</v>
      </c>
      <c r="S19" s="99">
        <f t="shared" si="2"/>
        <v>8.8613769311995522E-2</v>
      </c>
      <c r="T19" s="2">
        <f t="shared" si="3"/>
        <v>1.5379947813282071</v>
      </c>
      <c r="U19" s="2">
        <f t="shared" si="4"/>
        <v>48728.547527230337</v>
      </c>
      <c r="V19" s="2">
        <f t="shared" si="5"/>
        <v>2.9234482013936268E-2</v>
      </c>
      <c r="W19" s="2">
        <f t="shared" si="6"/>
        <v>0.11014280833224546</v>
      </c>
      <c r="Y19" s="2">
        <v>17</v>
      </c>
      <c r="Z19" s="99">
        <f t="shared" si="7"/>
        <v>3.1140922649877955E-2</v>
      </c>
      <c r="AA19" s="99">
        <f t="shared" si="8"/>
        <v>2.9891619609080142E-2</v>
      </c>
      <c r="AB19" s="2">
        <f t="shared" si="9"/>
        <v>0.98431666005005247</v>
      </c>
      <c r="AC19" s="2">
        <f t="shared" si="10"/>
        <v>38982.838021784264</v>
      </c>
      <c r="AD19" s="2">
        <f t="shared" si="11"/>
        <v>2.978715526001573E-2</v>
      </c>
      <c r="AE19" s="2">
        <f t="shared" si="12"/>
        <v>3.677390132210933E-2</v>
      </c>
      <c r="AF19" s="99">
        <f t="shared" si="27"/>
        <v>1.2493030407978133E-3</v>
      </c>
      <c r="AG19" s="99"/>
      <c r="AH19" s="2">
        <v>17</v>
      </c>
      <c r="AI19" s="99">
        <f t="shared" si="13"/>
        <v>1.0789688681105424E-2</v>
      </c>
      <c r="AJ19" s="99">
        <f t="shared" si="14"/>
        <v>1.0083183796279274E-2</v>
      </c>
      <c r="AK19" s="2">
        <f t="shared" si="15"/>
        <v>0.62996266243203347</v>
      </c>
      <c r="AL19" s="2">
        <f t="shared" si="16"/>
        <v>31186.270417427408</v>
      </c>
      <c r="AM19" s="2">
        <f t="shared" si="17"/>
        <v>3.0438194258750918E-2</v>
      </c>
      <c r="AN19" s="2">
        <f t="shared" si="18"/>
        <v>1.2313442781515626E-2</v>
      </c>
      <c r="AO19" s="99">
        <f t="shared" si="28"/>
        <v>7.0650488482615001E-4</v>
      </c>
    </row>
    <row r="20" spans="1:41">
      <c r="A20" s="2">
        <v>1</v>
      </c>
      <c r="B20" s="98">
        <f t="shared" si="0"/>
        <v>1.2727922061357855</v>
      </c>
      <c r="C20" s="99">
        <f t="shared" si="19"/>
        <v>1.2727922061357855E-3</v>
      </c>
      <c r="D20" s="2">
        <v>25</v>
      </c>
      <c r="E20" s="2">
        <v>140</v>
      </c>
      <c r="F20" s="100">
        <f t="shared" si="29"/>
        <v>1.0099999999999999E-6</v>
      </c>
      <c r="G20" s="2">
        <v>1E-4</v>
      </c>
      <c r="I20" s="2">
        <v>18</v>
      </c>
      <c r="J20" s="99">
        <f t="shared" si="20"/>
        <v>0.3052263541427796</v>
      </c>
      <c r="K20" s="99">
        <f t="shared" si="21"/>
        <v>0.31088545303576126</v>
      </c>
      <c r="L20" s="2">
        <f t="shared" si="22"/>
        <v>2.5929049271928397</v>
      </c>
      <c r="M20" s="2">
        <f t="shared" si="23"/>
        <v>64180.815029525751</v>
      </c>
      <c r="N20" s="2">
        <f t="shared" si="24"/>
        <v>3.036202672311537E-2</v>
      </c>
      <c r="O20" s="99">
        <f t="shared" si="30"/>
        <v>0.4161644056382231</v>
      </c>
      <c r="P20" s="164">
        <f t="shared" si="26"/>
        <v>-5.6590988929816621E-3</v>
      </c>
      <c r="Q20" s="2">
        <v>18</v>
      </c>
      <c r="R20" s="99">
        <f t="shared" si="1"/>
        <v>9.4487568531011756E-2</v>
      </c>
      <c r="S20" s="99">
        <f t="shared" si="2"/>
        <v>9.3430322688067308E-2</v>
      </c>
      <c r="T20" s="2">
        <f t="shared" si="3"/>
        <v>1.5825835737260991</v>
      </c>
      <c r="U20" s="2">
        <f t="shared" si="4"/>
        <v>50141.261741817012</v>
      </c>
      <c r="V20" s="2">
        <f t="shared" si="5"/>
        <v>2.9170137846028434E-2</v>
      </c>
      <c r="W20" s="2">
        <f t="shared" si="6"/>
        <v>0.11636511618034284</v>
      </c>
      <c r="Y20" s="2">
        <v>18</v>
      </c>
      <c r="Z20" s="99">
        <f t="shared" si="7"/>
        <v>3.273799752648722E-2</v>
      </c>
      <c r="AA20" s="99">
        <f t="shared" si="8"/>
        <v>3.1516362382829621E-2</v>
      </c>
      <c r="AB20" s="2">
        <f t="shared" si="9"/>
        <v>1.0128534871847032</v>
      </c>
      <c r="AC20" s="2">
        <f t="shared" si="10"/>
        <v>40113.009393453598</v>
      </c>
      <c r="AD20" s="2">
        <f t="shared" si="11"/>
        <v>2.9711158040151352E-2</v>
      </c>
      <c r="AE20" s="2">
        <f t="shared" si="12"/>
        <v>3.8837730201532736E-2</v>
      </c>
      <c r="AF20" s="99">
        <f t="shared" si="27"/>
        <v>1.2216351436575984E-3</v>
      </c>
      <c r="AG20" s="99"/>
      <c r="AH20" s="2">
        <v>18</v>
      </c>
      <c r="AI20" s="99">
        <f t="shared" si="13"/>
        <v>1.1343042251029159E-2</v>
      </c>
      <c r="AJ20" s="99">
        <f t="shared" si="14"/>
        <v>1.0631249783457036E-2</v>
      </c>
      <c r="AK20" s="2">
        <f t="shared" si="15"/>
        <v>0.64822623179820993</v>
      </c>
      <c r="AL20" s="2">
        <f t="shared" si="16"/>
        <v>32090.407514762876</v>
      </c>
      <c r="AM20" s="2">
        <f t="shared" si="17"/>
        <v>3.0348846775396544E-2</v>
      </c>
      <c r="AN20" s="2">
        <f t="shared" si="18"/>
        <v>1.299949223505803E-2</v>
      </c>
      <c r="AO20" s="99">
        <f t="shared" si="28"/>
        <v>7.1179246757212267E-4</v>
      </c>
    </row>
    <row r="21" spans="1:41">
      <c r="A21" s="2">
        <v>1</v>
      </c>
      <c r="B21" s="98">
        <f t="shared" si="0"/>
        <v>1.3076696830622021</v>
      </c>
      <c r="C21" s="99">
        <f t="shared" si="19"/>
        <v>1.3076696830622021E-3</v>
      </c>
      <c r="D21" s="2">
        <v>25</v>
      </c>
      <c r="E21" s="2">
        <v>140</v>
      </c>
      <c r="F21" s="100">
        <f t="shared" si="29"/>
        <v>1.0099999999999999E-6</v>
      </c>
      <c r="G21" s="2">
        <v>1E-4</v>
      </c>
      <c r="I21" s="2">
        <v>19</v>
      </c>
      <c r="J21" s="99">
        <f t="shared" si="20"/>
        <v>0.32001327032389754</v>
      </c>
      <c r="K21" s="99">
        <f t="shared" si="21"/>
        <v>0.32684654291209653</v>
      </c>
      <c r="L21" s="2">
        <f t="shared" si="22"/>
        <v>2.6639565735924662</v>
      </c>
      <c r="M21" s="2">
        <f t="shared" si="23"/>
        <v>65939.519148328385</v>
      </c>
      <c r="N21" s="2">
        <f t="shared" si="24"/>
        <v>3.0317714548175292E-2</v>
      </c>
      <c r="O21" s="99">
        <f t="shared" si="30"/>
        <v>0.43864353185482624</v>
      </c>
      <c r="P21" s="164">
        <f t="shared" si="26"/>
        <v>-6.8332725881989909E-3</v>
      </c>
      <c r="Q21" s="2">
        <v>19</v>
      </c>
      <c r="R21" s="99">
        <f t="shared" si="1"/>
        <v>9.9065088581499039E-2</v>
      </c>
      <c r="S21" s="99">
        <f t="shared" si="2"/>
        <v>9.8227104792335485E-2</v>
      </c>
      <c r="T21" s="2">
        <f t="shared" si="3"/>
        <v>1.6259500571243084</v>
      </c>
      <c r="U21" s="2">
        <f t="shared" si="4"/>
        <v>51515.24933463156</v>
      </c>
      <c r="V21" s="2">
        <f t="shared" si="5"/>
        <v>2.911054160714454E-2</v>
      </c>
      <c r="W21" s="2">
        <f t="shared" si="6"/>
        <v>0.12257889654767154</v>
      </c>
      <c r="Y21" s="2">
        <v>19</v>
      </c>
      <c r="Z21" s="99">
        <f t="shared" si="7"/>
        <v>3.4324013998496584E-2</v>
      </c>
      <c r="AA21" s="99">
        <f t="shared" si="8"/>
        <v>3.3134435816807986E-2</v>
      </c>
      <c r="AB21" s="2">
        <f t="shared" si="9"/>
        <v>1.0406080365595574</v>
      </c>
      <c r="AC21" s="2">
        <f t="shared" si="10"/>
        <v>41212.19946770525</v>
      </c>
      <c r="AD21" s="2">
        <f t="shared" si="11"/>
        <v>2.9640729239093368E-2</v>
      </c>
      <c r="AE21" s="2">
        <f t="shared" si="12"/>
        <v>4.089820439507217E-2</v>
      </c>
      <c r="AF21" s="99">
        <f t="shared" si="27"/>
        <v>1.1895781816885984E-3</v>
      </c>
      <c r="AG21" s="99"/>
      <c r="AH21" s="2">
        <v>19</v>
      </c>
      <c r="AI21" s="99">
        <f t="shared" si="13"/>
        <v>1.1892564311389605E-2</v>
      </c>
      <c r="AJ21" s="99">
        <f t="shared" si="14"/>
        <v>1.1177066037111104E-2</v>
      </c>
      <c r="AK21" s="2">
        <f t="shared" si="15"/>
        <v>0.66598914339811655</v>
      </c>
      <c r="AL21" s="2">
        <f t="shared" si="16"/>
        <v>32969.759574164193</v>
      </c>
      <c r="AM21" s="2">
        <f t="shared" si="17"/>
        <v>3.026599739871955E-2</v>
      </c>
      <c r="AN21" s="2">
        <f t="shared" si="18"/>
        <v>1.3684227389761269E-2</v>
      </c>
      <c r="AO21" s="99">
        <f t="shared" si="28"/>
        <v>7.1549827427850113E-4</v>
      </c>
    </row>
    <row r="22" spans="1:41">
      <c r="A22" s="2">
        <v>1</v>
      </c>
      <c r="B22" s="98">
        <f t="shared" si="0"/>
        <v>1.3416407864998738</v>
      </c>
      <c r="C22" s="99">
        <f t="shared" si="19"/>
        <v>1.3416407864998738E-3</v>
      </c>
      <c r="D22" s="2">
        <v>25</v>
      </c>
      <c r="E22" s="2">
        <v>140</v>
      </c>
      <c r="F22" s="100">
        <f t="shared" si="29"/>
        <v>1.0099999999999999E-6</v>
      </c>
      <c r="G22" s="2">
        <v>1E-4</v>
      </c>
      <c r="I22" s="2">
        <v>20</v>
      </c>
      <c r="J22" s="99">
        <f t="shared" si="20"/>
        <v>0.33470317600610455</v>
      </c>
      <c r="K22" s="99">
        <f t="shared" si="21"/>
        <v>0.34274555976323273</v>
      </c>
      <c r="L22" s="2">
        <f t="shared" si="22"/>
        <v>2.733161775400812</v>
      </c>
      <c r="M22" s="2">
        <f t="shared" si="23"/>
        <v>67652.519193089407</v>
      </c>
      <c r="N22" s="2">
        <f t="shared" si="24"/>
        <v>3.0276556131959054E-2</v>
      </c>
      <c r="O22" s="99">
        <f t="shared" si="30"/>
        <v>0.46110320274342792</v>
      </c>
      <c r="P22" s="164">
        <f t="shared" si="26"/>
        <v>-8.0423837571281798E-3</v>
      </c>
      <c r="Q22" s="2">
        <v>20</v>
      </c>
      <c r="R22" s="99">
        <f t="shared" si="1"/>
        <v>0.10361257752215698</v>
      </c>
      <c r="S22" s="99">
        <f t="shared" si="2"/>
        <v>0.10300523210681553</v>
      </c>
      <c r="T22" s="2">
        <f t="shared" si="3"/>
        <v>1.66818956018116</v>
      </c>
      <c r="U22" s="2">
        <f t="shared" si="4"/>
        <v>52853.530619601122</v>
      </c>
      <c r="V22" s="2">
        <f t="shared" si="5"/>
        <v>2.905512289005565E-2</v>
      </c>
      <c r="W22" s="2">
        <f t="shared" si="6"/>
        <v>0.1287847778734745</v>
      </c>
      <c r="Y22" s="2">
        <v>20</v>
      </c>
      <c r="Z22" s="99">
        <f t="shared" si="7"/>
        <v>3.5899625309122336E-2</v>
      </c>
      <c r="AA22" s="99">
        <f t="shared" si="8"/>
        <v>3.4746216528057559E-2</v>
      </c>
      <c r="AB22" s="2">
        <f t="shared" si="9"/>
        <v>1.0676413185159424</v>
      </c>
      <c r="AC22" s="2">
        <f t="shared" si="10"/>
        <v>42282.824495680892</v>
      </c>
      <c r="AD22" s="2">
        <f t="shared" si="11"/>
        <v>2.957520282568649E-2</v>
      </c>
      <c r="AE22" s="2">
        <f t="shared" si="12"/>
        <v>4.2955569697918021E-2</v>
      </c>
      <c r="AF22" s="99">
        <f t="shared" si="27"/>
        <v>1.153408781064777E-3</v>
      </c>
      <c r="AG22" s="99"/>
      <c r="AH22" s="2">
        <v>20</v>
      </c>
      <c r="AI22" s="99">
        <f t="shared" si="13"/>
        <v>1.2438481197514588E-2</v>
      </c>
      <c r="AJ22" s="99">
        <f t="shared" si="14"/>
        <v>1.1720759599499753E-2</v>
      </c>
      <c r="AK22" s="2">
        <f t="shared" si="15"/>
        <v>0.68329044385020299</v>
      </c>
      <c r="AL22" s="2">
        <f t="shared" si="16"/>
        <v>33826.259596544704</v>
      </c>
      <c r="AM22" s="2">
        <f t="shared" si="17"/>
        <v>3.01888723907256E-2</v>
      </c>
      <c r="AN22" s="2">
        <f t="shared" si="18"/>
        <v>1.436774389678116E-2</v>
      </c>
      <c r="AO22" s="99">
        <f t="shared" si="28"/>
        <v>7.1772159801483486E-4</v>
      </c>
    </row>
    <row r="23" spans="1:41">
      <c r="A23" s="2">
        <v>1</v>
      </c>
      <c r="B23" s="98">
        <f t="shared" si="0"/>
        <v>1.3747727084867518</v>
      </c>
      <c r="C23" s="99">
        <f t="shared" si="19"/>
        <v>1.3747727084867519E-3</v>
      </c>
      <c r="D23" s="2">
        <v>25</v>
      </c>
      <c r="E23" s="2">
        <v>140</v>
      </c>
      <c r="F23" s="100">
        <f t="shared" si="29"/>
        <v>1.0099999999999999E-6</v>
      </c>
      <c r="G23" s="2">
        <v>1E-4</v>
      </c>
      <c r="I23" s="2">
        <v>21</v>
      </c>
      <c r="J23" s="99">
        <f t="shared" si="20"/>
        <v>0.34930151565814138</v>
      </c>
      <c r="K23" s="99">
        <f t="shared" si="21"/>
        <v>0.3585858335965707</v>
      </c>
      <c r="L23" s="2">
        <f t="shared" si="22"/>
        <v>2.8006574147934842</v>
      </c>
      <c r="M23" s="2">
        <f t="shared" si="23"/>
        <v>69323.20333647239</v>
      </c>
      <c r="N23" s="2">
        <f t="shared" si="24"/>
        <v>3.0238187085616028E-2</v>
      </c>
      <c r="O23" s="99">
        <f t="shared" si="30"/>
        <v>0.48354479591539479</v>
      </c>
      <c r="P23" s="164">
        <f t="shared" si="26"/>
        <v>-9.2843179384293206E-3</v>
      </c>
      <c r="Q23" s="2">
        <v>21</v>
      </c>
      <c r="R23" s="99">
        <f t="shared" si="1"/>
        <v>0.10813172077302312</v>
      </c>
      <c r="S23" s="99">
        <f t="shared" si="2"/>
        <v>0.10776570539774778</v>
      </c>
      <c r="T23" s="2">
        <f t="shared" si="3"/>
        <v>1.7093856291464142</v>
      </c>
      <c r="U23" s="2">
        <f t="shared" si="4"/>
        <v>54158.752606619077</v>
      </c>
      <c r="V23" s="2">
        <f t="shared" si="5"/>
        <v>2.9003403859473989E-2</v>
      </c>
      <c r="W23" s="2">
        <f t="shared" si="6"/>
        <v>0.13498331377356532</v>
      </c>
      <c r="Y23" s="2">
        <v>21</v>
      </c>
      <c r="Z23" s="99">
        <f t="shared" si="7"/>
        <v>3.7465415421714124E-2</v>
      </c>
      <c r="AA23" s="99">
        <f t="shared" si="8"/>
        <v>3.6352042099823074E-2</v>
      </c>
      <c r="AB23" s="2">
        <f t="shared" si="9"/>
        <v>1.0940068026537051</v>
      </c>
      <c r="AC23" s="2">
        <f t="shared" si="10"/>
        <v>43327.002085295258</v>
      </c>
      <c r="AD23" s="2">
        <f t="shared" si="11"/>
        <v>2.9514020521759672E-2</v>
      </c>
      <c r="AE23" s="2">
        <f t="shared" si="12"/>
        <v>4.5010042761616902E-2</v>
      </c>
      <c r="AF23" s="99">
        <f t="shared" si="27"/>
        <v>1.1133733218910494E-3</v>
      </c>
      <c r="AG23" s="99"/>
      <c r="AH23" s="2">
        <v>21</v>
      </c>
      <c r="AI23" s="99">
        <f t="shared" si="13"/>
        <v>1.298099524068423E-2</v>
      </c>
      <c r="AJ23" s="99">
        <f t="shared" si="14"/>
        <v>1.2262444345814347E-2</v>
      </c>
      <c r="AK23" s="2">
        <f t="shared" si="15"/>
        <v>0.70016435369837104</v>
      </c>
      <c r="AL23" s="2">
        <f t="shared" si="16"/>
        <v>34661.601668236195</v>
      </c>
      <c r="AM23" s="2">
        <f t="shared" si="17"/>
        <v>3.0116822802885176E-2</v>
      </c>
      <c r="AN23" s="2">
        <f t="shared" si="18"/>
        <v>1.5050126118887555E-2</v>
      </c>
      <c r="AO23" s="99">
        <f t="shared" si="28"/>
        <v>7.1855089486988315E-4</v>
      </c>
    </row>
    <row r="24" spans="1:41">
      <c r="A24" s="2">
        <v>1</v>
      </c>
      <c r="B24" s="98">
        <f t="shared" si="0"/>
        <v>1.4071247279470289</v>
      </c>
      <c r="C24" s="99">
        <f t="shared" si="19"/>
        <v>1.4071247279470289E-3</v>
      </c>
      <c r="D24" s="2">
        <v>25</v>
      </c>
      <c r="E24" s="2">
        <v>140</v>
      </c>
      <c r="F24" s="100">
        <f t="shared" si="29"/>
        <v>1.0099999999999999E-6</v>
      </c>
      <c r="G24" s="2">
        <v>1E-4</v>
      </c>
      <c r="I24" s="2">
        <v>22</v>
      </c>
      <c r="J24" s="99">
        <f t="shared" si="20"/>
        <v>0.36381318381608435</v>
      </c>
      <c r="K24" s="99">
        <f t="shared" si="21"/>
        <v>0.37437036573365617</v>
      </c>
      <c r="L24" s="2">
        <f t="shared" si="22"/>
        <v>2.8665642535208118</v>
      </c>
      <c r="M24" s="2">
        <f t="shared" si="23"/>
        <v>70954.560730713172</v>
      </c>
      <c r="N24" s="2">
        <f t="shared" si="24"/>
        <v>3.0202299868762383E-2</v>
      </c>
      <c r="O24" s="99">
        <f t="shared" si="30"/>
        <v>0.50596953143900714</v>
      </c>
      <c r="Q24" s="2">
        <v>22</v>
      </c>
      <c r="R24" s="99">
        <f t="shared" si="1"/>
        <v>0.11262403351391942</v>
      </c>
      <c r="S24" s="99">
        <f t="shared" si="2"/>
        <v>0.11250942665149981</v>
      </c>
      <c r="T24" s="2">
        <f t="shared" si="3"/>
        <v>1.7496119711430742</v>
      </c>
      <c r="U24" s="2">
        <f t="shared" si="4"/>
        <v>55433.250570869684</v>
      </c>
      <c r="V24" s="2">
        <f t="shared" si="5"/>
        <v>2.8954980673507272E-2</v>
      </c>
      <c r="W24" s="2">
        <f t="shared" si="6"/>
        <v>0.14117499503707531</v>
      </c>
      <c r="Y24" s="2">
        <v>22</v>
      </c>
      <c r="Z24" s="99">
        <f t="shared" si="7"/>
        <v>3.9021909314891197E-2</v>
      </c>
      <c r="AA24" s="99">
        <f t="shared" si="8"/>
        <v>3.7952216794451141E-2</v>
      </c>
      <c r="AB24" s="2">
        <f t="shared" si="9"/>
        <v>1.1197516615315675</v>
      </c>
      <c r="AC24" s="2">
        <f t="shared" si="10"/>
        <v>44346.600456695749</v>
      </c>
      <c r="AD24" s="2">
        <f t="shared" si="11"/>
        <v>2.9456710228173918E-2</v>
      </c>
      <c r="AE24" s="2">
        <f t="shared" si="12"/>
        <v>4.7061815751830327E-2</v>
      </c>
      <c r="AF24" s="99">
        <f t="shared" si="27"/>
        <v>1.0696925204400562E-3</v>
      </c>
      <c r="AG24" s="99"/>
      <c r="AH24" s="2">
        <v>22</v>
      </c>
      <c r="AI24" s="99">
        <f t="shared" si="13"/>
        <v>1.3520288335183735E-2</v>
      </c>
      <c r="AJ24" s="99">
        <f t="shared" si="14"/>
        <v>1.2802222911281859E-2</v>
      </c>
      <c r="AK24" s="2">
        <f t="shared" si="15"/>
        <v>0.71664106338020295</v>
      </c>
      <c r="AL24" s="2">
        <f t="shared" si="16"/>
        <v>35477.280365356586</v>
      </c>
      <c r="AM24" s="2">
        <f t="shared" si="17"/>
        <v>3.0049299548899011E-2</v>
      </c>
      <c r="AN24" s="2">
        <f t="shared" si="18"/>
        <v>1.5731448928240414E-2</v>
      </c>
      <c r="AO24" s="99">
        <f t="shared" si="28"/>
        <v>7.1806542390187578E-4</v>
      </c>
    </row>
    <row r="25" spans="1:41">
      <c r="A25" s="2">
        <v>1</v>
      </c>
      <c r="B25" s="98">
        <f t="shared" si="0"/>
        <v>1.4387494569938157</v>
      </c>
      <c r="C25" s="99">
        <f t="shared" si="19"/>
        <v>1.4387494569938156E-3</v>
      </c>
      <c r="D25" s="2">
        <v>25</v>
      </c>
      <c r="E25" s="2">
        <v>140</v>
      </c>
      <c r="F25" s="100">
        <f t="shared" si="29"/>
        <v>1.0099999999999999E-6</v>
      </c>
      <c r="G25" s="2">
        <v>1E-4</v>
      </c>
      <c r="I25" s="2">
        <v>23</v>
      </c>
      <c r="J25" s="99">
        <f t="shared" si="20"/>
        <v>0.37824260308908869</v>
      </c>
      <c r="K25" s="99">
        <f t="shared" si="21"/>
        <v>0.39010187472616326</v>
      </c>
      <c r="L25" s="2">
        <f t="shared" si="22"/>
        <v>2.9309894718488727</v>
      </c>
      <c r="M25" s="2">
        <f t="shared" si="23"/>
        <v>72549.244352694877</v>
      </c>
      <c r="N25" s="2">
        <f t="shared" si="24"/>
        <v>3.0168632817171463E-2</v>
      </c>
      <c r="O25" s="99">
        <f t="shared" si="30"/>
        <v>0.52837849611501897</v>
      </c>
      <c r="Q25" s="2">
        <v>23</v>
      </c>
      <c r="R25" s="99">
        <f t="shared" si="1"/>
        <v>0.11709088483234431</v>
      </c>
      <c r="S25" s="99">
        <f t="shared" si="2"/>
        <v>0.11723721287368466</v>
      </c>
      <c r="T25" s="2">
        <f t="shared" si="3"/>
        <v>1.7889340038140098</v>
      </c>
      <c r="U25" s="2">
        <f t="shared" si="4"/>
        <v>56679.097150542897</v>
      </c>
      <c r="V25" s="2">
        <f t="shared" si="5"/>
        <v>2.8909509285700272E-2</v>
      </c>
      <c r="W25" s="2">
        <f t="shared" si="6"/>
        <v>0.14736025924791282</v>
      </c>
      <c r="Y25" s="2">
        <v>23</v>
      </c>
      <c r="Z25" s="99">
        <f t="shared" si="7"/>
        <v>4.0569581349289924E-2</v>
      </c>
      <c r="AA25" s="99">
        <f t="shared" si="8"/>
        <v>3.9547016208174635E-2</v>
      </c>
      <c r="AB25" s="2">
        <f t="shared" si="9"/>
        <v>1.1449177624409661</v>
      </c>
      <c r="AC25" s="2">
        <f t="shared" si="10"/>
        <v>45343.277720434307</v>
      </c>
      <c r="AD25" s="2">
        <f t="shared" si="11"/>
        <v>2.9402869528157249E-2</v>
      </c>
      <c r="AE25" s="2">
        <f t="shared" si="12"/>
        <v>4.9111060086268948E-2</v>
      </c>
      <c r="AF25" s="99">
        <f t="shared" si="27"/>
        <v>1.0225651411152892E-3</v>
      </c>
      <c r="AG25" s="99"/>
      <c r="AH25" s="2">
        <v>23</v>
      </c>
      <c r="AI25" s="99">
        <f t="shared" si="13"/>
        <v>1.4056524837209176E-2</v>
      </c>
      <c r="AJ25" s="99">
        <f t="shared" si="14"/>
        <v>1.3340188261338959E-2</v>
      </c>
      <c r="AK25" s="2">
        <f t="shared" si="15"/>
        <v>0.73274736796221818</v>
      </c>
      <c r="AL25" s="2">
        <f t="shared" si="16"/>
        <v>36274.622176347439</v>
      </c>
      <c r="AM25" s="2">
        <f t="shared" si="17"/>
        <v>2.9985834333357116E-2</v>
      </c>
      <c r="AN25" s="2">
        <f t="shared" si="18"/>
        <v>1.6411779150126166E-2</v>
      </c>
      <c r="AO25" s="99">
        <f t="shared" si="28"/>
        <v>7.1633657587021754E-4</v>
      </c>
    </row>
    <row r="26" spans="1:41">
      <c r="A26" s="2">
        <v>1</v>
      </c>
      <c r="B26" s="98">
        <f t="shared" si="0"/>
        <v>1.4696938456699067</v>
      </c>
      <c r="C26" s="99">
        <f t="shared" si="19"/>
        <v>1.4696938456699067E-3</v>
      </c>
      <c r="D26" s="2">
        <v>25</v>
      </c>
      <c r="E26" s="2">
        <v>140</v>
      </c>
      <c r="F26" s="100">
        <f t="shared" si="29"/>
        <v>1.0099999999999999E-6</v>
      </c>
      <c r="G26" s="2">
        <v>1E-4</v>
      </c>
      <c r="I26" s="2">
        <v>24</v>
      </c>
      <c r="J26" s="99">
        <f t="shared" si="20"/>
        <v>0.39259378818964907</v>
      </c>
      <c r="K26" s="99">
        <f t="shared" si="21"/>
        <v>0.40578283413805871</v>
      </c>
      <c r="L26" s="2">
        <f t="shared" si="22"/>
        <v>2.9940287153957859</v>
      </c>
      <c r="M26" s="2">
        <f t="shared" si="23"/>
        <v>74109.621668212538</v>
      </c>
      <c r="N26" s="2">
        <f t="shared" si="24"/>
        <v>3.0136961660560149E-2</v>
      </c>
      <c r="O26" s="99">
        <f t="shared" si="30"/>
        <v>0.55077266312881734</v>
      </c>
      <c r="Q26" s="2">
        <v>24</v>
      </c>
      <c r="R26" s="99">
        <f t="shared" si="1"/>
        <v>0.12153351754503634</v>
      </c>
      <c r="S26" s="99">
        <f t="shared" si="2"/>
        <v>0.12194980744382478</v>
      </c>
      <c r="T26" s="2">
        <f t="shared" si="3"/>
        <v>1.8274101046116862</v>
      </c>
      <c r="U26" s="2">
        <f t="shared" si="4"/>
        <v>57898.141928291057</v>
      </c>
      <c r="V26" s="2">
        <f t="shared" si="5"/>
        <v>2.8866694453810262E-2</v>
      </c>
      <c r="W26" s="2">
        <f t="shared" si="6"/>
        <v>0.1535394985831344</v>
      </c>
      <c r="Y26" s="2">
        <v>24</v>
      </c>
      <c r="Z26" s="99">
        <f t="shared" si="7"/>
        <v>4.2108862135327586E-2</v>
      </c>
      <c r="AA26" s="99">
        <f t="shared" si="8"/>
        <v>4.1136691101322148E-2</v>
      </c>
      <c r="AB26" s="2">
        <f t="shared" si="9"/>
        <v>1.1695424669514791</v>
      </c>
      <c r="AC26" s="2">
        <f t="shared" si="10"/>
        <v>46318.513542632849</v>
      </c>
      <c r="AD26" s="2">
        <f t="shared" si="11"/>
        <v>2.9352152909477833E-2</v>
      </c>
      <c r="AE26" s="2">
        <f t="shared" si="12"/>
        <v>5.1157929466179641E-2</v>
      </c>
      <c r="AF26" s="99">
        <f t="shared" si="27"/>
        <v>9.7217103400543819E-4</v>
      </c>
      <c r="AG26" s="99"/>
      <c r="AH26" s="2">
        <v>24</v>
      </c>
      <c r="AI26" s="99">
        <f t="shared" si="13"/>
        <v>1.4589853944406282E-2</v>
      </c>
      <c r="AJ26" s="99">
        <f t="shared" si="14"/>
        <v>1.3876424983656536E-2</v>
      </c>
      <c r="AK26" s="2">
        <f t="shared" si="15"/>
        <v>0.74850717884894646</v>
      </c>
      <c r="AL26" s="2">
        <f t="shared" si="16"/>
        <v>37054.810834106269</v>
      </c>
      <c r="AM26" s="2">
        <f t="shared" si="17"/>
        <v>2.9926024871798483E-2</v>
      </c>
      <c r="AN26" s="2">
        <f t="shared" si="18"/>
        <v>1.7091176734595589E-2</v>
      </c>
      <c r="AO26" s="99">
        <f t="shared" si="28"/>
        <v>7.1342896074974571E-4</v>
      </c>
    </row>
    <row r="27" spans="1:41">
      <c r="A27" s="2">
        <v>1</v>
      </c>
      <c r="B27" s="98">
        <f t="shared" si="0"/>
        <v>1.5</v>
      </c>
      <c r="C27" s="99">
        <f t="shared" si="19"/>
        <v>1.5E-3</v>
      </c>
      <c r="D27" s="2">
        <v>25</v>
      </c>
      <c r="E27" s="2">
        <v>140</v>
      </c>
      <c r="F27" s="100">
        <f t="shared" si="29"/>
        <v>1.0099999999999999E-6</v>
      </c>
      <c r="G27" s="2">
        <v>1E-4</v>
      </c>
      <c r="I27" s="2">
        <v>25</v>
      </c>
      <c r="J27" s="99" t="str">
        <f t="shared" si="20"/>
        <v>-</v>
      </c>
      <c r="K27" s="99" t="str">
        <f t="shared" si="21"/>
        <v>-</v>
      </c>
      <c r="L27" s="2">
        <f t="shared" si="22"/>
        <v>3.055767761650114</v>
      </c>
      <c r="M27" s="2" t="str">
        <f t="shared" si="23"/>
        <v>-</v>
      </c>
      <c r="N27" s="2" t="str">
        <f t="shared" si="24"/>
        <v>-</v>
      </c>
      <c r="O27" s="99" t="str">
        <f t="shared" si="30"/>
        <v>-</v>
      </c>
      <c r="Q27" s="2">
        <v>25</v>
      </c>
      <c r="R27" s="99">
        <f t="shared" si="1"/>
        <v>0.1259530646163815</v>
      </c>
      <c r="S27" s="99">
        <f t="shared" si="2"/>
        <v>0.12664788954254311</v>
      </c>
      <c r="T27" s="2">
        <f t="shared" si="3"/>
        <v>1.8650926279602753</v>
      </c>
      <c r="U27" s="2">
        <f t="shared" si="4"/>
        <v>59092.043658147348</v>
      </c>
      <c r="V27" s="2">
        <f t="shared" si="5"/>
        <v>2.8826281130768679E-2</v>
      </c>
      <c r="W27" s="2">
        <f t="shared" si="6"/>
        <v>0.15971306619455775</v>
      </c>
      <c r="Y27" s="2">
        <v>25</v>
      </c>
      <c r="Z27" s="99">
        <f t="shared" si="7"/>
        <v>4.3640144221842529E-2</v>
      </c>
      <c r="AA27" s="99">
        <f t="shared" si="8"/>
        <v>4.2721470578343079E-2</v>
      </c>
      <c r="AB27" s="2">
        <f t="shared" si="9"/>
        <v>1.1936592818945759</v>
      </c>
      <c r="AC27" s="2">
        <f t="shared" si="10"/>
        <v>47273.634926517865</v>
      </c>
      <c r="AD27" s="2">
        <f t="shared" si="11"/>
        <v>2.9304261750720546E-2</v>
      </c>
      <c r="AE27" s="2">
        <f t="shared" si="12"/>
        <v>5.320256235850053E-2</v>
      </c>
      <c r="AF27" s="99">
        <f t="shared" si="27"/>
        <v>9.1867364349944997E-4</v>
      </c>
      <c r="AG27" s="99"/>
      <c r="AH27" s="2">
        <v>25</v>
      </c>
      <c r="AI27" s="99">
        <f t="shared" si="13"/>
        <v>1.5120411666867166E-2</v>
      </c>
      <c r="AJ27" s="99">
        <f t="shared" si="14"/>
        <v>1.441101036084096E-2</v>
      </c>
      <c r="AK27" s="2">
        <f t="shared" si="15"/>
        <v>0.7639419404125285</v>
      </c>
      <c r="AL27" s="2">
        <f t="shared" si="16"/>
        <v>37818.907941214296</v>
      </c>
      <c r="AM27" s="2">
        <f t="shared" si="17"/>
        <v>2.9869523302068532E-2</v>
      </c>
      <c r="AN27" s="2">
        <f t="shared" si="18"/>
        <v>1.7769695716380103E-2</v>
      </c>
      <c r="AO27" s="99">
        <f t="shared" si="28"/>
        <v>7.0940130602620624E-4</v>
      </c>
    </row>
    <row r="28" spans="1:41">
      <c r="A28" s="2">
        <v>1</v>
      </c>
      <c r="B28" s="98">
        <f t="shared" si="0"/>
        <v>1.5297058540778352</v>
      </c>
      <c r="C28" s="99">
        <f t="shared" si="19"/>
        <v>1.5297058540778353E-3</v>
      </c>
      <c r="D28" s="2">
        <v>25</v>
      </c>
      <c r="E28" s="2">
        <v>140</v>
      </c>
      <c r="F28" s="100">
        <f t="shared" si="29"/>
        <v>1.0099999999999999E-6</v>
      </c>
      <c r="G28" s="2">
        <v>1E-4</v>
      </c>
      <c r="I28" s="2">
        <v>26</v>
      </c>
      <c r="J28" s="99" t="str">
        <f t="shared" si="20"/>
        <v>-</v>
      </c>
      <c r="K28" s="99" t="str">
        <f t="shared" si="21"/>
        <v>-</v>
      </c>
      <c r="L28" s="2">
        <f t="shared" si="22"/>
        <v>3.116283889132335</v>
      </c>
      <c r="M28" s="2" t="str">
        <f t="shared" si="23"/>
        <v>-</v>
      </c>
      <c r="N28" s="2" t="str">
        <f t="shared" si="24"/>
        <v>-</v>
      </c>
      <c r="O28" s="99" t="str">
        <f t="shared" si="30"/>
        <v>-</v>
      </c>
      <c r="Q28" s="2">
        <v>26</v>
      </c>
      <c r="R28" s="99">
        <f t="shared" si="1"/>
        <v>0.13035056287076491</v>
      </c>
      <c r="S28" s="99">
        <f t="shared" si="2"/>
        <v>0.13133208204259078</v>
      </c>
      <c r="T28" s="2">
        <f t="shared" si="3"/>
        <v>1.9020287409254981</v>
      </c>
      <c r="U28" s="2">
        <f t="shared" si="4"/>
        <v>60262.296742194005</v>
      </c>
      <c r="V28" s="2">
        <f t="shared" si="5"/>
        <v>2.8788047649100406E-2</v>
      </c>
      <c r="W28" s="2">
        <f t="shared" si="6"/>
        <v>0.16588128147687498</v>
      </c>
      <c r="Y28" s="2">
        <v>26</v>
      </c>
      <c r="Z28" s="99">
        <f t="shared" si="7"/>
        <v>4.5163786847141799E-2</v>
      </c>
      <c r="AA28" s="99">
        <f t="shared" si="8"/>
        <v>4.4301564749646728E-2</v>
      </c>
      <c r="AB28" s="2">
        <f t="shared" si="9"/>
        <v>1.2172983941923186</v>
      </c>
      <c r="AC28" s="2">
        <f t="shared" si="10"/>
        <v>48209.837393755195</v>
      </c>
      <c r="AD28" s="2">
        <f t="shared" si="11"/>
        <v>2.9258936389627194E-2</v>
      </c>
      <c r="AE28" s="2">
        <f t="shared" si="12"/>
        <v>5.5245084046017155E-2</v>
      </c>
      <c r="AF28" s="99">
        <f t="shared" si="27"/>
        <v>8.6222209749507034E-4</v>
      </c>
      <c r="AG28" s="99"/>
      <c r="AH28" s="2">
        <v>26</v>
      </c>
      <c r="AI28" s="99">
        <f t="shared" si="13"/>
        <v>1.5648322473270512E-2</v>
      </c>
      <c r="AJ28" s="99">
        <f t="shared" si="14"/>
        <v>1.4944015268338329E-2</v>
      </c>
      <c r="AK28" s="2">
        <f t="shared" si="15"/>
        <v>0.77907097228308375</v>
      </c>
      <c r="AL28" s="2">
        <f t="shared" si="16"/>
        <v>38567.869915004158</v>
      </c>
      <c r="AM28" s="2">
        <f t="shared" si="17"/>
        <v>2.9816027000702523E-2</v>
      </c>
      <c r="AN28" s="2">
        <f t="shared" si="18"/>
        <v>1.8447385008205076E-2</v>
      </c>
      <c r="AO28" s="99">
        <f t="shared" si="28"/>
        <v>7.0430720493218357E-4</v>
      </c>
    </row>
    <row r="29" spans="1:41">
      <c r="A29" s="2">
        <v>1</v>
      </c>
      <c r="B29" s="98">
        <f t="shared" si="0"/>
        <v>1.5588457268119895</v>
      </c>
      <c r="C29" s="99">
        <f t="shared" si="19"/>
        <v>1.5588457268119896E-3</v>
      </c>
      <c r="D29" s="2">
        <v>25</v>
      </c>
      <c r="E29" s="2">
        <v>140</v>
      </c>
      <c r="F29" s="100">
        <f t="shared" si="29"/>
        <v>1.0099999999999999E-6</v>
      </c>
      <c r="G29" s="2">
        <v>1E-4</v>
      </c>
      <c r="I29" s="2">
        <v>27</v>
      </c>
      <c r="J29" s="99" t="str">
        <f t="shared" si="20"/>
        <v>-</v>
      </c>
      <c r="K29" s="99" t="str">
        <f t="shared" si="21"/>
        <v>-</v>
      </c>
      <c r="L29" s="2">
        <f t="shared" si="22"/>
        <v>3.1756470115854123</v>
      </c>
      <c r="M29" s="2" t="str">
        <f t="shared" si="23"/>
        <v>-</v>
      </c>
      <c r="N29" s="2" t="str">
        <f t="shared" si="24"/>
        <v>-</v>
      </c>
      <c r="O29" s="99" t="str">
        <f t="shared" si="30"/>
        <v>-</v>
      </c>
      <c r="Q29" s="2">
        <v>27</v>
      </c>
      <c r="R29" s="99">
        <f t="shared" si="1"/>
        <v>0.13472696453182728</v>
      </c>
      <c r="S29" s="99">
        <f t="shared" si="2"/>
        <v>0.13600295816354921</v>
      </c>
      <c r="T29" s="2">
        <f t="shared" si="3"/>
        <v>1.9382611154696125</v>
      </c>
      <c r="U29" s="2">
        <f t="shared" si="4"/>
        <v>61410.253163393674</v>
      </c>
      <c r="V29" s="2">
        <f t="shared" si="5"/>
        <v>2.8751800272143954E-2</v>
      </c>
      <c r="W29" s="2">
        <f t="shared" si="6"/>
        <v>0.17204443445152767</v>
      </c>
      <c r="Y29" s="2">
        <v>27</v>
      </c>
      <c r="Z29" s="99">
        <f t="shared" si="7"/>
        <v>4.6680119937115967E-2</v>
      </c>
      <c r="AA29" s="99">
        <f t="shared" si="8"/>
        <v>4.5877166976398251E-2</v>
      </c>
      <c r="AB29" s="2">
        <f t="shared" si="9"/>
        <v>1.240487113900552</v>
      </c>
      <c r="AC29" s="2">
        <f t="shared" si="10"/>
        <v>49128.202530714938</v>
      </c>
      <c r="AD29" s="2">
        <f t="shared" si="11"/>
        <v>2.9215949778971909E-2</v>
      </c>
      <c r="AE29" s="2">
        <f t="shared" si="12"/>
        <v>5.7285608334275206E-2</v>
      </c>
      <c r="AF29" s="99">
        <f t="shared" si="27"/>
        <v>8.0295296071771632E-4</v>
      </c>
      <c r="AG29" s="99"/>
      <c r="AH29" s="2">
        <v>27</v>
      </c>
      <c r="AI29" s="99">
        <f t="shared" si="13"/>
        <v>1.6173700676146079E-2</v>
      </c>
      <c r="AJ29" s="99">
        <f t="shared" si="14"/>
        <v>1.5475504931659764E-2</v>
      </c>
      <c r="AK29" s="2">
        <f t="shared" si="15"/>
        <v>0.79391175289635307</v>
      </c>
      <c r="AL29" s="2">
        <f t="shared" si="16"/>
        <v>39302.56202457194</v>
      </c>
      <c r="AM29" s="2">
        <f t="shared" si="17"/>
        <v>2.9765271233962765E-2</v>
      </c>
      <c r="AN29" s="2">
        <f t="shared" si="18"/>
        <v>1.9124289061651145E-2</v>
      </c>
      <c r="AO29" s="99">
        <f t="shared" si="28"/>
        <v>6.9819574448631502E-4</v>
      </c>
    </row>
    <row r="30" spans="1:41">
      <c r="A30" s="2">
        <v>1</v>
      </c>
      <c r="B30" s="98">
        <f t="shared" si="0"/>
        <v>1.5874507866387544</v>
      </c>
      <c r="C30" s="99">
        <f t="shared" si="19"/>
        <v>1.5874507866387544E-3</v>
      </c>
      <c r="D30" s="2">
        <v>25</v>
      </c>
      <c r="E30" s="2">
        <v>140</v>
      </c>
      <c r="F30" s="100">
        <f t="shared" si="29"/>
        <v>1.0099999999999999E-6</v>
      </c>
      <c r="G30" s="2">
        <v>1E-4</v>
      </c>
      <c r="I30" s="2">
        <v>28</v>
      </c>
      <c r="J30" s="99" t="str">
        <f t="shared" si="20"/>
        <v>-</v>
      </c>
      <c r="K30" s="99" t="str">
        <f t="shared" si="21"/>
        <v>-</v>
      </c>
      <c r="L30" s="2">
        <f t="shared" si="22"/>
        <v>3.2339206246778796</v>
      </c>
      <c r="M30" s="2" t="str">
        <f t="shared" si="23"/>
        <v>-</v>
      </c>
      <c r="N30" s="2" t="str">
        <f t="shared" si="24"/>
        <v>-</v>
      </c>
      <c r="O30" s="99" t="str">
        <f t="shared" si="30"/>
        <v>-</v>
      </c>
      <c r="Q30" s="2">
        <v>28</v>
      </c>
      <c r="R30" s="99">
        <f t="shared" si="1"/>
        <v>0.13908314700076063</v>
      </c>
      <c r="S30" s="99">
        <f t="shared" si="2"/>
        <v>0.14066104712257096</v>
      </c>
      <c r="T30" s="2">
        <f t="shared" si="3"/>
        <v>1.9738285062731202</v>
      </c>
      <c r="U30" s="2">
        <f t="shared" si="4"/>
        <v>62537.140792811733</v>
      </c>
      <c r="V30" s="2">
        <f t="shared" si="5"/>
        <v>2.8717368798634828E-2</v>
      </c>
      <c r="W30" s="2">
        <f t="shared" si="6"/>
        <v>0.17820278944172283</v>
      </c>
      <c r="Y30" s="2">
        <v>28</v>
      </c>
      <c r="Z30" s="99">
        <f t="shared" si="7"/>
        <v>4.8189447493217283E-2</v>
      </c>
      <c r="AA30" s="99">
        <f t="shared" si="8"/>
        <v>4.7448455776653423E-2</v>
      </c>
      <c r="AB30" s="2">
        <f t="shared" si="9"/>
        <v>1.2632502440147968</v>
      </c>
      <c r="AC30" s="2">
        <f t="shared" si="10"/>
        <v>50029.712634249387</v>
      </c>
      <c r="AD30" s="2">
        <f t="shared" si="11"/>
        <v>2.9175102366497504E-2</v>
      </c>
      <c r="AE30" s="2">
        <f t="shared" si="12"/>
        <v>5.9324238983184084E-2</v>
      </c>
      <c r="AF30" s="99">
        <f t="shared" si="27"/>
        <v>7.409917165638602E-4</v>
      </c>
      <c r="AG30" s="99"/>
      <c r="AH30" s="2">
        <v>28</v>
      </c>
      <c r="AI30" s="99">
        <f t="shared" si="13"/>
        <v>1.6696651605739382E-2</v>
      </c>
      <c r="AJ30" s="99">
        <f t="shared" si="14"/>
        <v>1.6005539569367896E-2</v>
      </c>
      <c r="AK30" s="2">
        <f t="shared" si="15"/>
        <v>0.80848015616946989</v>
      </c>
      <c r="AL30" s="2">
        <f t="shared" si="16"/>
        <v>40023.770107399505</v>
      </c>
      <c r="AM30" s="2">
        <f t="shared" si="17"/>
        <v>2.9717023224119687E-2</v>
      </c>
      <c r="AN30" s="2">
        <f t="shared" si="18"/>
        <v>1.9800448421718023E-2</v>
      </c>
      <c r="AO30" s="99">
        <f t="shared" si="28"/>
        <v>6.9111203637148635E-4</v>
      </c>
    </row>
    <row r="31" spans="1:41">
      <c r="A31" s="2">
        <v>1</v>
      </c>
      <c r="B31" s="98">
        <f t="shared" si="0"/>
        <v>1.6155494421403511</v>
      </c>
      <c r="C31" s="99">
        <f t="shared" si="19"/>
        <v>1.6155494421403512E-3</v>
      </c>
      <c r="D31" s="2">
        <v>25</v>
      </c>
      <c r="E31" s="2">
        <v>140</v>
      </c>
      <c r="F31" s="100">
        <f t="shared" si="29"/>
        <v>1.0099999999999999E-6</v>
      </c>
      <c r="G31" s="2">
        <v>1E-4</v>
      </c>
      <c r="I31" s="2">
        <v>29</v>
      </c>
      <c r="J31" s="99" t="str">
        <f t="shared" si="20"/>
        <v>-</v>
      </c>
      <c r="K31" s="99" t="str">
        <f t="shared" si="21"/>
        <v>-</v>
      </c>
      <c r="L31" s="2">
        <f t="shared" si="22"/>
        <v>3.2911626017628741</v>
      </c>
      <c r="M31" s="2" t="str">
        <f t="shared" si="23"/>
        <v>-</v>
      </c>
      <c r="N31" s="2" t="str">
        <f t="shared" si="24"/>
        <v>-</v>
      </c>
      <c r="O31" s="99" t="str">
        <f t="shared" si="30"/>
        <v>-</v>
      </c>
      <c r="Q31" s="2">
        <v>29</v>
      </c>
      <c r="R31" s="99">
        <f t="shared" si="1"/>
        <v>0.1434199211956729</v>
      </c>
      <c r="S31" s="99">
        <f t="shared" si="2"/>
        <v>0.14530683896310251</v>
      </c>
      <c r="T31" s="2">
        <f t="shared" si="3"/>
        <v>2.0087662364275363</v>
      </c>
      <c r="U31" s="2">
        <f t="shared" si="4"/>
        <v>63644.078777902148</v>
      </c>
      <c r="V31" s="2">
        <f t="shared" si="5"/>
        <v>2.8684602987493216E-2</v>
      </c>
      <c r="W31" s="2">
        <f t="shared" si="6"/>
        <v>0.18435658817420897</v>
      </c>
      <c r="Y31" s="2">
        <v>29</v>
      </c>
      <c r="Z31" s="99">
        <f t="shared" si="7"/>
        <v>4.9692050481877872E-2</v>
      </c>
      <c r="AA31" s="99">
        <f t="shared" si="8"/>
        <v>4.9015596454206549E-2</v>
      </c>
      <c r="AB31" s="2">
        <f t="shared" si="9"/>
        <v>1.285610391313623</v>
      </c>
      <c r="AC31" s="2">
        <f t="shared" si="10"/>
        <v>50915.263022321713</v>
      </c>
      <c r="AD31" s="2">
        <f t="shared" si="11"/>
        <v>2.91362179284071E-2</v>
      </c>
      <c r="AE31" s="2">
        <f t="shared" si="12"/>
        <v>6.1361070915872395E-2</v>
      </c>
      <c r="AF31" s="99">
        <f t="shared" si="27"/>
        <v>6.7645402767132351E-4</v>
      </c>
      <c r="AG31" s="99"/>
      <c r="AH31" s="2">
        <v>29</v>
      </c>
      <c r="AI31" s="99">
        <f t="shared" si="13"/>
        <v>1.7217272611135634E-2</v>
      </c>
      <c r="AJ31" s="99">
        <f t="shared" si="14"/>
        <v>1.6534174942527593E-2</v>
      </c>
      <c r="AK31" s="2">
        <f t="shared" si="15"/>
        <v>0.82279065044071853</v>
      </c>
      <c r="AL31" s="2">
        <f t="shared" si="16"/>
        <v>40732.210417857357</v>
      </c>
      <c r="AM31" s="2">
        <f t="shared" si="17"/>
        <v>2.9671077318706451E-2</v>
      </c>
      <c r="AN31" s="2">
        <f t="shared" si="18"/>
        <v>2.0475900195338632E-2</v>
      </c>
      <c r="AO31" s="99">
        <f t="shared" si="28"/>
        <v>6.8309766860804103E-4</v>
      </c>
    </row>
    <row r="32" spans="1:41">
      <c r="A32" s="2">
        <v>1</v>
      </c>
      <c r="B32" s="98">
        <f t="shared" si="0"/>
        <v>1.6431676725154982</v>
      </c>
      <c r="C32" s="99">
        <f t="shared" si="19"/>
        <v>1.6431676725154982E-3</v>
      </c>
      <c r="D32" s="2">
        <v>25</v>
      </c>
      <c r="E32" s="2">
        <v>140</v>
      </c>
      <c r="F32" s="100">
        <f t="shared" si="29"/>
        <v>1.0099999999999999E-6</v>
      </c>
      <c r="G32" s="2">
        <v>1E-4</v>
      </c>
      <c r="I32" s="2">
        <v>30</v>
      </c>
      <c r="J32" s="99" t="str">
        <f t="shared" si="20"/>
        <v>-</v>
      </c>
      <c r="K32" s="99" t="str">
        <f t="shared" si="21"/>
        <v>-</v>
      </c>
      <c r="L32" s="2">
        <f t="shared" si="22"/>
        <v>3.3474258671056742</v>
      </c>
      <c r="M32" s="2" t="str">
        <f t="shared" si="23"/>
        <v>-</v>
      </c>
      <c r="N32" s="2" t="str">
        <f t="shared" si="24"/>
        <v>-</v>
      </c>
      <c r="O32" s="99" t="str">
        <f t="shared" si="30"/>
        <v>-</v>
      </c>
      <c r="Q32" s="2">
        <v>30</v>
      </c>
      <c r="R32" s="99">
        <f t="shared" si="1"/>
        <v>0.14773803870608895</v>
      </c>
      <c r="S32" s="99">
        <f t="shared" si="2"/>
        <v>0.14994078870541122</v>
      </c>
      <c r="T32" s="2">
        <f t="shared" si="3"/>
        <v>2.0431066083408664</v>
      </c>
      <c r="U32" s="2">
        <f t="shared" si="4"/>
        <v>64732.090561294797</v>
      </c>
      <c r="V32" s="2">
        <f t="shared" si="5"/>
        <v>2.8653369627367208E-2</v>
      </c>
      <c r="W32" s="2">
        <f t="shared" si="6"/>
        <v>0.19050605241373905</v>
      </c>
      <c r="Y32" s="2">
        <v>30</v>
      </c>
      <c r="Z32" s="99">
        <f t="shared" si="7"/>
        <v>5.1188189313397116E-2</v>
      </c>
      <c r="AA32" s="99">
        <f t="shared" si="8"/>
        <v>5.0578742498665986E-2</v>
      </c>
      <c r="AB32" s="2">
        <f t="shared" si="9"/>
        <v>1.3075882293381542</v>
      </c>
      <c r="AC32" s="2">
        <f t="shared" si="10"/>
        <v>51785.672449035817</v>
      </c>
      <c r="AD32" s="2">
        <f t="shared" si="11"/>
        <v>2.9099140152767988E-2</v>
      </c>
      <c r="AE32" s="2">
        <f t="shared" si="12"/>
        <v>6.3396191245868289E-2</v>
      </c>
      <c r="AF32" s="99">
        <f t="shared" si="27"/>
        <v>6.0944681473112938E-4</v>
      </c>
      <c r="AG32" s="99"/>
      <c r="AH32" s="2">
        <v>30</v>
      </c>
      <c r="AI32" s="99">
        <f t="shared" si="13"/>
        <v>1.7735653919143179E-2</v>
      </c>
      <c r="AJ32" s="99">
        <f t="shared" si="14"/>
        <v>1.7061462826986139E-2</v>
      </c>
      <c r="AK32" s="2">
        <f t="shared" si="15"/>
        <v>0.83685646677641856</v>
      </c>
      <c r="AL32" s="2">
        <f t="shared" si="16"/>
        <v>41428.537959228648</v>
      </c>
      <c r="AM32" s="2">
        <f t="shared" si="17"/>
        <v>2.9627251027562009E-2</v>
      </c>
      <c r="AN32" s="2">
        <f t="shared" si="18"/>
        <v>2.1150678449674255E-2</v>
      </c>
      <c r="AO32" s="99">
        <f t="shared" si="28"/>
        <v>6.7419109215704001E-4</v>
      </c>
    </row>
    <row r="33" spans="1:41">
      <c r="A33" s="2">
        <v>1</v>
      </c>
      <c r="B33" s="98">
        <f t="shared" si="0"/>
        <v>1.6703293088490063</v>
      </c>
      <c r="C33" s="99">
        <f t="shared" si="19"/>
        <v>1.6703293088490064E-3</v>
      </c>
      <c r="D33" s="2">
        <v>25</v>
      </c>
      <c r="E33" s="2">
        <v>140</v>
      </c>
      <c r="F33" s="100">
        <f t="shared" si="29"/>
        <v>1.0099999999999999E-6</v>
      </c>
      <c r="G33" s="2">
        <v>1E-4</v>
      </c>
      <c r="I33" s="2">
        <v>31</v>
      </c>
      <c r="J33" s="99" t="str">
        <f t="shared" si="20"/>
        <v>-</v>
      </c>
      <c r="K33" s="99" t="str">
        <f t="shared" si="21"/>
        <v>-</v>
      </c>
      <c r="L33" s="2">
        <f t="shared" si="22"/>
        <v>3.4027589688800735</v>
      </c>
      <c r="M33" s="2" t="str">
        <f t="shared" si="23"/>
        <v>-</v>
      </c>
      <c r="N33" s="2" t="str">
        <f t="shared" si="24"/>
        <v>-</v>
      </c>
      <c r="O33" s="99" t="str">
        <f t="shared" si="30"/>
        <v>-</v>
      </c>
      <c r="Q33" s="2">
        <v>31</v>
      </c>
      <c r="R33" s="99">
        <f t="shared" si="1"/>
        <v>0.1520381979648156</v>
      </c>
      <c r="S33" s="99">
        <f t="shared" si="2"/>
        <v>0.15456331993361985</v>
      </c>
      <c r="T33" s="2">
        <f t="shared" si="3"/>
        <v>2.0768792534668421</v>
      </c>
      <c r="U33" s="2">
        <f t="shared" si="4"/>
        <v>65802.114961325715</v>
      </c>
      <c r="V33" s="2">
        <f t="shared" si="5"/>
        <v>2.8623550117495063E-2</v>
      </c>
      <c r="W33" s="2">
        <f t="shared" si="6"/>
        <v>0.19665138621371869</v>
      </c>
      <c r="Y33" s="2">
        <v>31</v>
      </c>
      <c r="Z33" s="99">
        <f t="shared" si="7"/>
        <v>5.2678105980365736E-2</v>
      </c>
      <c r="AA33" s="99">
        <f t="shared" si="8"/>
        <v>5.2138036795449746E-2</v>
      </c>
      <c r="AB33" s="2">
        <f t="shared" si="9"/>
        <v>1.329202722218779</v>
      </c>
      <c r="AC33" s="2">
        <f t="shared" si="10"/>
        <v>52641.691969060565</v>
      </c>
      <c r="AD33" s="2">
        <f t="shared" si="11"/>
        <v>2.9063729817881832E-2</v>
      </c>
      <c r="AE33" s="2">
        <f t="shared" si="12"/>
        <v>6.5429680154999198E-2</v>
      </c>
      <c r="AF33" s="99">
        <f t="shared" si="27"/>
        <v>5.4006918491598943E-4</v>
      </c>
      <c r="AG33" s="99"/>
      <c r="AH33" s="2">
        <v>31</v>
      </c>
      <c r="AI33" s="99">
        <f t="shared" si="13"/>
        <v>1.8251879375213428E-2</v>
      </c>
      <c r="AJ33" s="99">
        <f t="shared" si="14"/>
        <v>1.7587451421534714E-2</v>
      </c>
      <c r="AK33" s="2">
        <f t="shared" si="15"/>
        <v>0.85068974222001836</v>
      </c>
      <c r="AL33" s="2">
        <f t="shared" si="16"/>
        <v>42113.353575248439</v>
      </c>
      <c r="AM33" s="2">
        <f t="shared" si="17"/>
        <v>2.9585381748644238E-2</v>
      </c>
      <c r="AN33" s="2">
        <f t="shared" si="18"/>
        <v>2.182481455268263E-2</v>
      </c>
      <c r="AO33" s="99">
        <f t="shared" si="28"/>
        <v>6.6442795367871454E-4</v>
      </c>
    </row>
    <row r="34" spans="1:41">
      <c r="A34" s="2">
        <v>1</v>
      </c>
      <c r="B34" s="98">
        <f t="shared" si="0"/>
        <v>1.697056274847714</v>
      </c>
      <c r="C34" s="99">
        <f t="shared" si="19"/>
        <v>1.697056274847714E-3</v>
      </c>
      <c r="D34" s="2">
        <v>25</v>
      </c>
      <c r="E34" s="2">
        <v>140</v>
      </c>
      <c r="F34" s="100">
        <f t="shared" si="29"/>
        <v>1.0099999999999999E-6</v>
      </c>
      <c r="G34" s="2">
        <v>1E-4</v>
      </c>
      <c r="I34" s="2">
        <v>32</v>
      </c>
      <c r="J34" s="99" t="str">
        <f t="shared" si="20"/>
        <v>-</v>
      </c>
      <c r="K34" s="99" t="str">
        <f t="shared" si="21"/>
        <v>-</v>
      </c>
      <c r="L34" s="2">
        <f t="shared" si="22"/>
        <v>3.4572065695904532</v>
      </c>
      <c r="M34" s="2" t="str">
        <f t="shared" si="23"/>
        <v>-</v>
      </c>
      <c r="N34" s="2" t="str">
        <f t="shared" si="24"/>
        <v>-</v>
      </c>
      <c r="O34" s="99" t="str">
        <f t="shared" si="30"/>
        <v>-</v>
      </c>
      <c r="Q34" s="2">
        <v>32</v>
      </c>
      <c r="R34" s="99">
        <f t="shared" si="1"/>
        <v>0.15632104959947052</v>
      </c>
      <c r="S34" s="99">
        <f t="shared" si="2"/>
        <v>0.15917482791146639</v>
      </c>
      <c r="T34" s="2">
        <f t="shared" si="3"/>
        <v>2.1101114316347984</v>
      </c>
      <c r="U34" s="2">
        <f t="shared" si="4"/>
        <v>66855.015655756011</v>
      </c>
      <c r="V34" s="2">
        <f t="shared" si="5"/>
        <v>2.8595038457396776E-2</v>
      </c>
      <c r="W34" s="2">
        <f t="shared" si="6"/>
        <v>0.20279277784942804</v>
      </c>
      <c r="Y34" s="2">
        <v>32</v>
      </c>
      <c r="Z34" s="99">
        <f t="shared" si="7"/>
        <v>5.4162025911860485E-2</v>
      </c>
      <c r="AA34" s="99">
        <f t="shared" si="8"/>
        <v>5.3693612676808486E-2</v>
      </c>
      <c r="AB34" s="2">
        <f t="shared" si="9"/>
        <v>1.3504713162462709</v>
      </c>
      <c r="AC34" s="2">
        <f t="shared" si="10"/>
        <v>53484.012524604797</v>
      </c>
      <c r="AD34" s="2">
        <f t="shared" si="11"/>
        <v>2.9029862446560164E-2</v>
      </c>
      <c r="AE34" s="2">
        <f t="shared" si="12"/>
        <v>6.7461611647777031E-2</v>
      </c>
      <c r="AF34" s="99">
        <f t="shared" si="27"/>
        <v>4.6841323505199955E-4</v>
      </c>
      <c r="AG34" s="99"/>
      <c r="AH34" s="2">
        <v>32</v>
      </c>
      <c r="AI34" s="99">
        <f t="shared" si="13"/>
        <v>1.8766027085881161E-2</v>
      </c>
      <c r="AJ34" s="99">
        <f t="shared" si="14"/>
        <v>1.8112185702444494E-2</v>
      </c>
      <c r="AK34" s="2">
        <f t="shared" si="15"/>
        <v>0.86430164239761331</v>
      </c>
      <c r="AL34" s="2">
        <f t="shared" si="16"/>
        <v>42787.210019683836</v>
      </c>
      <c r="AM34" s="2">
        <f t="shared" si="17"/>
        <v>2.9545324045000137E-2</v>
      </c>
      <c r="AN34" s="2">
        <f t="shared" si="18"/>
        <v>2.2498337465900662E-2</v>
      </c>
      <c r="AO34" s="99">
        <f t="shared" si="28"/>
        <v>6.5384138343666659E-4</v>
      </c>
    </row>
    <row r="35" spans="1:41">
      <c r="A35" s="2">
        <v>1</v>
      </c>
      <c r="B35" s="98">
        <f t="shared" si="0"/>
        <v>1.7233687939614086</v>
      </c>
      <c r="C35" s="99">
        <f t="shared" si="19"/>
        <v>1.7233687939614086E-3</v>
      </c>
      <c r="D35" s="2">
        <v>25</v>
      </c>
      <c r="E35" s="2">
        <v>140</v>
      </c>
      <c r="F35" s="100">
        <f t="shared" si="29"/>
        <v>1.0099999999999999E-6</v>
      </c>
      <c r="G35" s="2">
        <v>1E-4</v>
      </c>
      <c r="I35" s="2">
        <v>33</v>
      </c>
      <c r="J35" s="99" t="str">
        <f t="shared" si="20"/>
        <v>-</v>
      </c>
      <c r="K35" s="99" t="str">
        <f t="shared" si="21"/>
        <v>-</v>
      </c>
      <c r="L35" s="2">
        <f t="shared" si="22"/>
        <v>3.5108098680140736</v>
      </c>
      <c r="M35" s="2" t="str">
        <f t="shared" si="23"/>
        <v>-</v>
      </c>
      <c r="N35" s="2" t="str">
        <f t="shared" si="24"/>
        <v>-</v>
      </c>
      <c r="O35" s="99" t="str">
        <f t="shared" si="30"/>
        <v>-</v>
      </c>
      <c r="Q35" s="2">
        <v>33</v>
      </c>
      <c r="R35" s="99">
        <f t="shared" si="1"/>
        <v>0.16058720109493591</v>
      </c>
      <c r="S35" s="99">
        <f t="shared" si="2"/>
        <v>0.16377568230151363</v>
      </c>
      <c r="T35" s="2">
        <f t="shared" si="3"/>
        <v>2.1428282885828089</v>
      </c>
      <c r="U35" s="2">
        <f t="shared" si="4"/>
        <v>67891.589341237515</v>
      </c>
      <c r="V35" s="2">
        <f t="shared" si="5"/>
        <v>2.8567739565948339E-2</v>
      </c>
      <c r="W35" s="2">
        <f t="shared" si="6"/>
        <v>0.20893040148702155</v>
      </c>
      <c r="Y35" s="2">
        <v>33</v>
      </c>
      <c r="Z35" s="99">
        <f t="shared" si="7"/>
        <v>5.5640159588888335E-2</v>
      </c>
      <c r="AA35" s="99">
        <f t="shared" si="8"/>
        <v>5.5245594839082243E-2</v>
      </c>
      <c r="AB35" s="2">
        <f t="shared" si="9"/>
        <v>1.3714101046929976</v>
      </c>
      <c r="AC35" s="2">
        <f t="shared" si="10"/>
        <v>54313.271472990011</v>
      </c>
      <c r="AD35" s="2">
        <f t="shared" si="11"/>
        <v>2.8997426343976607E-2</v>
      </c>
      <c r="AE35" s="2">
        <f t="shared" si="12"/>
        <v>6.9492054202929393E-2</v>
      </c>
      <c r="AF35" s="99">
        <f t="shared" si="27"/>
        <v>3.9456474980609224E-4</v>
      </c>
      <c r="AG35" s="99"/>
      <c r="AH35" s="2">
        <v>33</v>
      </c>
      <c r="AI35" s="99">
        <f t="shared" si="13"/>
        <v>1.9278169978482661E-2</v>
      </c>
      <c r="AJ35" s="99">
        <f t="shared" si="14"/>
        <v>1.8635707732880057E-2</v>
      </c>
      <c r="AK35" s="2">
        <f t="shared" si="15"/>
        <v>0.87770246700351839</v>
      </c>
      <c r="AL35" s="2">
        <f t="shared" si="16"/>
        <v>43450.617178392007</v>
      </c>
      <c r="AM35" s="2">
        <f t="shared" si="17"/>
        <v>2.9506947366136068E-2</v>
      </c>
      <c r="AN35" s="2">
        <f t="shared" si="18"/>
        <v>2.3171273997416114E-2</v>
      </c>
      <c r="AO35" s="99">
        <f t="shared" si="28"/>
        <v>6.4246224560260412E-4</v>
      </c>
    </row>
    <row r="36" spans="1:41">
      <c r="A36" s="2">
        <v>1</v>
      </c>
      <c r="B36" s="98">
        <f t="shared" si="0"/>
        <v>1.7492855684535902</v>
      </c>
      <c r="C36" s="99">
        <f t="shared" si="19"/>
        <v>1.7492855684535901E-3</v>
      </c>
      <c r="D36" s="2">
        <v>25</v>
      </c>
      <c r="E36" s="2">
        <v>140</v>
      </c>
      <c r="F36" s="100">
        <f t="shared" si="29"/>
        <v>1.0099999999999999E-6</v>
      </c>
      <c r="G36" s="2">
        <v>1E-4</v>
      </c>
      <c r="I36" s="2">
        <v>34</v>
      </c>
      <c r="J36" s="99" t="str">
        <f t="shared" si="20"/>
        <v>-</v>
      </c>
      <c r="K36" s="99" t="str">
        <f t="shared" si="21"/>
        <v>-</v>
      </c>
      <c r="L36" s="2">
        <f t="shared" si="22"/>
        <v>3.5636069640001828</v>
      </c>
      <c r="M36" s="2" t="str">
        <f t="shared" si="23"/>
        <v>-</v>
      </c>
      <c r="N36" s="2" t="str">
        <f t="shared" si="24"/>
        <v>-</v>
      </c>
      <c r="O36" s="99" t="str">
        <f t="shared" si="30"/>
        <v>-</v>
      </c>
      <c r="Q36" s="2">
        <v>34</v>
      </c>
      <c r="R36" s="99">
        <f t="shared" si="1"/>
        <v>0.16483722087365144</v>
      </c>
      <c r="S36" s="99">
        <f t="shared" si="2"/>
        <v>0.16836622954876512</v>
      </c>
      <c r="T36" s="2">
        <f t="shared" si="3"/>
        <v>2.1750530786133937</v>
      </c>
      <c r="U36" s="2">
        <f t="shared" si="4"/>
        <v>68912.572787751094</v>
      </c>
      <c r="V36" s="2">
        <f t="shared" si="5"/>
        <v>2.8541567867725357E-2</v>
      </c>
      <c r="W36" s="2">
        <f t="shared" si="6"/>
        <v>0.21506441863126249</v>
      </c>
      <c r="Y36" s="2">
        <v>34</v>
      </c>
      <c r="Z36" s="99">
        <f t="shared" si="7"/>
        <v>5.7112703958124011E-2</v>
      </c>
      <c r="AA36" s="99">
        <f t="shared" si="8"/>
        <v>5.6794100146753158E-2</v>
      </c>
      <c r="AB36" s="2">
        <f t="shared" si="9"/>
        <v>1.3920339703125717</v>
      </c>
      <c r="AC36" s="2">
        <f t="shared" si="10"/>
        <v>55130.05823020087</v>
      </c>
      <c r="AD36" s="2">
        <f t="shared" si="11"/>
        <v>2.8966320946882045E-2</v>
      </c>
      <c r="AE36" s="2">
        <f t="shared" si="12"/>
        <v>7.152107133876244E-2</v>
      </c>
      <c r="AF36" s="99">
        <f t="shared" si="27"/>
        <v>3.1860381137085309E-4</v>
      </c>
      <c r="AG36" s="99"/>
      <c r="AH36" s="2">
        <v>34</v>
      </c>
      <c r="AI36" s="99">
        <f t="shared" si="13"/>
        <v>1.97883762909867E-2</v>
      </c>
      <c r="AJ36" s="99">
        <f t="shared" si="14"/>
        <v>1.9158056934126311E-2</v>
      </c>
      <c r="AK36" s="2">
        <f t="shared" si="15"/>
        <v>0.89090174100004571</v>
      </c>
      <c r="AL36" s="2">
        <f t="shared" si="16"/>
        <v>44104.046584160693</v>
      </c>
      <c r="AM36" s="2">
        <f t="shared" si="17"/>
        <v>2.9470134130258958E-2</v>
      </c>
      <c r="AN36" s="2">
        <f t="shared" si="18"/>
        <v>2.3843649021472926E-2</v>
      </c>
      <c r="AO36" s="99">
        <f t="shared" si="28"/>
        <v>6.3031935686038917E-4</v>
      </c>
    </row>
    <row r="37" spans="1:41">
      <c r="A37" s="2">
        <v>1</v>
      </c>
      <c r="B37" s="98">
        <f t="shared" si="0"/>
        <v>1.7748239349298849</v>
      </c>
      <c r="C37" s="99">
        <f t="shared" si="19"/>
        <v>1.7748239349298848E-3</v>
      </c>
      <c r="D37" s="2">
        <v>25</v>
      </c>
      <c r="E37" s="2">
        <v>140</v>
      </c>
      <c r="F37" s="100">
        <f t="shared" si="29"/>
        <v>1.0099999999999999E-6</v>
      </c>
      <c r="G37" s="2">
        <v>1E-4</v>
      </c>
      <c r="I37" s="2">
        <v>35</v>
      </c>
      <c r="J37" s="99" t="str">
        <f t="shared" si="20"/>
        <v>-</v>
      </c>
      <c r="K37" s="99" t="str">
        <f t="shared" si="21"/>
        <v>-</v>
      </c>
      <c r="L37" s="2">
        <f t="shared" si="22"/>
        <v>3.6156331753091613</v>
      </c>
      <c r="M37" s="2" t="str">
        <f t="shared" si="23"/>
        <v>-</v>
      </c>
      <c r="N37" s="2" t="str">
        <f t="shared" si="24"/>
        <v>-</v>
      </c>
      <c r="O37" s="99" t="str">
        <f t="shared" si="30"/>
        <v>-</v>
      </c>
      <c r="Q37" s="2">
        <v>35</v>
      </c>
      <c r="R37" s="99">
        <f t="shared" si="1"/>
        <v>0.16907164188141516</v>
      </c>
      <c r="S37" s="99">
        <f t="shared" si="2"/>
        <v>0.17294679497876755</v>
      </c>
      <c r="T37" s="2">
        <f t="shared" si="3"/>
        <v>2.2068073579767837</v>
      </c>
      <c r="U37" s="2">
        <f t="shared" si="4"/>
        <v>69918.648965601082</v>
      </c>
      <c r="V37" s="2">
        <f t="shared" si="5"/>
        <v>2.8516446097664599E-2</v>
      </c>
      <c r="W37" s="2">
        <f t="shared" si="6"/>
        <v>0.2211949793869146</v>
      </c>
      <c r="Y37" s="2">
        <v>35</v>
      </c>
      <c r="Z37" s="99">
        <f t="shared" si="7"/>
        <v>5.8579843674316158E-2</v>
      </c>
      <c r="AA37" s="99">
        <f t="shared" si="8"/>
        <v>5.8339238340187394E-2</v>
      </c>
      <c r="AB37" s="2">
        <f t="shared" si="9"/>
        <v>1.4123567091051412</v>
      </c>
      <c r="AC37" s="2">
        <f t="shared" si="10"/>
        <v>55934.919172480848</v>
      </c>
      <c r="AD37" s="2">
        <f t="shared" si="11"/>
        <v>2.8936455427250513E-2</v>
      </c>
      <c r="AE37" s="2">
        <f t="shared" si="12"/>
        <v>7.354872210592979E-2</v>
      </c>
      <c r="AF37" s="99">
        <f t="shared" si="27"/>
        <v>2.4060533412876423E-4</v>
      </c>
      <c r="AG37" s="99"/>
      <c r="AH37" s="2">
        <v>35</v>
      </c>
      <c r="AI37" s="99">
        <f t="shared" si="13"/>
        <v>2.0296710002462671E-2</v>
      </c>
      <c r="AJ37" s="99">
        <f t="shared" si="14"/>
        <v>1.9679270324327345E-2</v>
      </c>
      <c r="AK37" s="2">
        <f t="shared" si="15"/>
        <v>0.90390829382729032</v>
      </c>
      <c r="AL37" s="2">
        <f t="shared" si="16"/>
        <v>44747.93533798468</v>
      </c>
      <c r="AM37" s="2">
        <f t="shared" si="17"/>
        <v>2.9434778101510236E-2</v>
      </c>
      <c r="AN37" s="2">
        <f t="shared" si="18"/>
        <v>2.4515485669953638E-2</v>
      </c>
      <c r="AO37" s="99">
        <f t="shared" si="28"/>
        <v>6.1743967813532655E-4</v>
      </c>
    </row>
    <row r="38" spans="1:41">
      <c r="A38" s="2">
        <v>1</v>
      </c>
      <c r="B38" s="98">
        <f t="shared" si="0"/>
        <v>1.7999999999999998</v>
      </c>
      <c r="C38" s="99">
        <f t="shared" si="19"/>
        <v>1.7999999999999997E-3</v>
      </c>
      <c r="D38" s="2">
        <v>25</v>
      </c>
      <c r="E38" s="2">
        <v>140</v>
      </c>
      <c r="F38" s="100">
        <f t="shared" si="29"/>
        <v>1.0099999999999999E-6</v>
      </c>
      <c r="G38" s="2">
        <v>1E-4</v>
      </c>
      <c r="I38" s="2">
        <v>36</v>
      </c>
      <c r="J38" s="99" t="str">
        <f t="shared" si="20"/>
        <v>-</v>
      </c>
      <c r="K38" s="99" t="str">
        <f t="shared" si="21"/>
        <v>-</v>
      </c>
      <c r="L38" s="2">
        <f t="shared" si="22"/>
        <v>3.6669213139801364</v>
      </c>
      <c r="M38" s="2" t="str">
        <f t="shared" si="23"/>
        <v>-</v>
      </c>
      <c r="N38" s="2" t="str">
        <f t="shared" si="24"/>
        <v>-</v>
      </c>
      <c r="O38" s="99" t="str">
        <f t="shared" si="30"/>
        <v>-</v>
      </c>
      <c r="Q38" s="2">
        <v>36</v>
      </c>
      <c r="R38" s="99">
        <f t="shared" si="1"/>
        <v>0.17329096475103245</v>
      </c>
      <c r="S38" s="99">
        <f t="shared" si="2"/>
        <v>0.17751768465157641</v>
      </c>
      <c r="T38" s="2">
        <f t="shared" si="3"/>
        <v>2.2381111535523299</v>
      </c>
      <c r="U38" s="2">
        <f t="shared" si="4"/>
        <v>70910.452389776794</v>
      </c>
      <c r="V38" s="2">
        <f t="shared" si="5"/>
        <v>2.849230428517481E-2</v>
      </c>
      <c r="W38" s="2">
        <f t="shared" si="6"/>
        <v>0.22732222356237228</v>
      </c>
      <c r="Y38" s="2">
        <v>36</v>
      </c>
      <c r="Z38" s="99">
        <f t="shared" si="7"/>
        <v>6.0041752196426615E-2</v>
      </c>
      <c r="AA38" s="99">
        <f t="shared" si="8"/>
        <v>5.9881112661023674E-2</v>
      </c>
      <c r="AB38" s="2">
        <f t="shared" si="9"/>
        <v>1.4323911382734908</v>
      </c>
      <c r="AC38" s="2">
        <f t="shared" si="10"/>
        <v>56728.361911821426</v>
      </c>
      <c r="AD38" s="2">
        <f t="shared" si="11"/>
        <v>2.8907747505132694E-2</v>
      </c>
      <c r="AE38" s="2">
        <f t="shared" si="12"/>
        <v>7.5575061518716555E-2</v>
      </c>
      <c r="AF38" s="99">
        <f t="shared" si="27"/>
        <v>1.6063953540294135E-4</v>
      </c>
      <c r="AG38" s="99"/>
      <c r="AH38" s="2">
        <v>36</v>
      </c>
      <c r="AI38" s="99">
        <f t="shared" si="13"/>
        <v>2.0803231212870307E-2</v>
      </c>
      <c r="AJ38" s="99">
        <f t="shared" si="14"/>
        <v>2.0199382729445492E-2</v>
      </c>
      <c r="AK38" s="2">
        <f t="shared" si="15"/>
        <v>0.91673032849503411</v>
      </c>
      <c r="AL38" s="2">
        <f t="shared" si="16"/>
        <v>45382.689529457144</v>
      </c>
      <c r="AM38" s="2">
        <f t="shared" si="17"/>
        <v>2.9400783009846079E-2</v>
      </c>
      <c r="AN38" s="2">
        <f t="shared" si="18"/>
        <v>2.5186805500033781E-2</v>
      </c>
      <c r="AO38" s="99">
        <f t="shared" si="28"/>
        <v>6.0384848342481465E-4</v>
      </c>
    </row>
    <row r="39" spans="1:41">
      <c r="A39" s="2">
        <v>1</v>
      </c>
      <c r="B39" s="98">
        <f t="shared" si="0"/>
        <v>1.8248287590894656</v>
      </c>
      <c r="C39" s="99">
        <f t="shared" si="19"/>
        <v>1.8248287590894657E-3</v>
      </c>
      <c r="D39" s="2">
        <v>25</v>
      </c>
      <c r="E39" s="2">
        <v>140</v>
      </c>
      <c r="F39" s="100">
        <f t="shared" si="29"/>
        <v>1.0099999999999999E-6</v>
      </c>
      <c r="G39" s="2">
        <v>1E-4</v>
      </c>
      <c r="I39" s="2">
        <v>37</v>
      </c>
      <c r="J39" s="99" t="str">
        <f t="shared" si="20"/>
        <v>-</v>
      </c>
      <c r="K39" s="99" t="str">
        <f t="shared" si="21"/>
        <v>-</v>
      </c>
      <c r="L39" s="2">
        <f t="shared" si="22"/>
        <v>3.7175019283717146</v>
      </c>
      <c r="M39" s="2" t="str">
        <f t="shared" si="23"/>
        <v>-</v>
      </c>
      <c r="N39" s="2" t="str">
        <f t="shared" si="24"/>
        <v>-</v>
      </c>
      <c r="O39" s="99" t="str">
        <f t="shared" si="30"/>
        <v>-</v>
      </c>
      <c r="Q39" s="2">
        <v>37</v>
      </c>
      <c r="R39" s="99">
        <f t="shared" si="1"/>
        <v>0.17749566060385658</v>
      </c>
      <c r="S39" s="99">
        <f t="shared" si="2"/>
        <v>0.18207918700599218</v>
      </c>
      <c r="T39" s="2">
        <f t="shared" si="3"/>
        <v>2.2689831105784397</v>
      </c>
      <c r="U39" s="2">
        <f t="shared" si="4"/>
        <v>71888.573800505023</v>
      </c>
      <c r="V39" s="2">
        <f t="shared" si="5"/>
        <v>2.8469078886616258E-2</v>
      </c>
      <c r="W39" s="2">
        <f t="shared" si="6"/>
        <v>0.23344628163905554</v>
      </c>
      <c r="Y39" s="2">
        <v>37</v>
      </c>
      <c r="Z39" s="99">
        <f t="shared" si="7"/>
        <v>6.1498592758306533E-2</v>
      </c>
      <c r="AA39" s="99">
        <f t="shared" si="8"/>
        <v>6.1419820406814846E-2</v>
      </c>
      <c r="AB39" s="2">
        <f t="shared" si="9"/>
        <v>1.4521491907702011</v>
      </c>
      <c r="AC39" s="2">
        <f t="shared" si="10"/>
        <v>57510.859040404015</v>
      </c>
      <c r="AD39" s="2">
        <f t="shared" si="11"/>
        <v>2.8880122434543271E-2</v>
      </c>
      <c r="AE39" s="2">
        <f t="shared" si="12"/>
        <v>7.7600140933991105E-2</v>
      </c>
      <c r="AF39" s="99">
        <f t="shared" si="27"/>
        <v>7.8772351491687709E-5</v>
      </c>
      <c r="AG39" s="99"/>
      <c r="AH39" s="2">
        <v>37</v>
      </c>
      <c r="AI39" s="99">
        <f t="shared" si="13"/>
        <v>2.1307996479378963E-2</v>
      </c>
      <c r="AJ39" s="99">
        <f t="shared" si="14"/>
        <v>2.0718426970355676E-2</v>
      </c>
      <c r="AK39" s="2">
        <f t="shared" si="15"/>
        <v>0.92937548209292864</v>
      </c>
      <c r="AL39" s="2">
        <f t="shared" si="16"/>
        <v>46008.687232323209</v>
      </c>
      <c r="AM39" s="2">
        <f t="shared" si="17"/>
        <v>2.9368061371676746E-2</v>
      </c>
      <c r="AN39" s="2">
        <f t="shared" si="18"/>
        <v>2.5857628641546729E-2</v>
      </c>
      <c r="AO39" s="99">
        <f t="shared" si="28"/>
        <v>5.8956950902328692E-4</v>
      </c>
    </row>
    <row r="40" spans="1:41">
      <c r="A40" s="2">
        <v>1</v>
      </c>
      <c r="B40" s="98">
        <f t="shared" si="0"/>
        <v>1.8493242008906927</v>
      </c>
      <c r="C40" s="99">
        <f t="shared" si="19"/>
        <v>1.8493242008906928E-3</v>
      </c>
      <c r="D40" s="2">
        <v>25</v>
      </c>
      <c r="E40" s="2">
        <v>140</v>
      </c>
      <c r="F40" s="100">
        <f t="shared" si="29"/>
        <v>1.0099999999999999E-6</v>
      </c>
      <c r="G40" s="2">
        <v>1E-4</v>
      </c>
      <c r="I40" s="2">
        <v>38</v>
      </c>
      <c r="J40" s="99" t="str">
        <f t="shared" si="20"/>
        <v>-</v>
      </c>
      <c r="K40" s="99" t="str">
        <f t="shared" si="21"/>
        <v>-</v>
      </c>
      <c r="L40" s="2">
        <f t="shared" si="22"/>
        <v>3.7674035159474255</v>
      </c>
      <c r="M40" s="2" t="str">
        <f t="shared" si="23"/>
        <v>-</v>
      </c>
      <c r="N40" s="2" t="str">
        <f t="shared" si="24"/>
        <v>-</v>
      </c>
      <c r="O40" s="99" t="str">
        <f t="shared" si="30"/>
        <v>-</v>
      </c>
      <c r="Q40" s="2">
        <v>38</v>
      </c>
      <c r="R40" s="99">
        <f t="shared" si="1"/>
        <v>0.18168617353932703</v>
      </c>
      <c r="S40" s="99">
        <f t="shared" si="2"/>
        <v>0.18663157432282049</v>
      </c>
      <c r="T40" s="2">
        <f t="shared" si="3"/>
        <v>2.2994406225265056</v>
      </c>
      <c r="U40" s="2">
        <f t="shared" si="4"/>
        <v>72853.564278067526</v>
      </c>
      <c r="V40" s="2">
        <f t="shared" si="5"/>
        <v>2.8446712041131573E-2</v>
      </c>
      <c r="W40" s="2">
        <f t="shared" si="6"/>
        <v>0.23956727562605501</v>
      </c>
      <c r="Y40" s="2">
        <v>38</v>
      </c>
      <c r="Z40" s="99">
        <f t="shared" si="7"/>
        <v>6.2950519231270208E-2</v>
      </c>
      <c r="AA40" s="99">
        <f t="shared" si="8"/>
        <v>6.2955453424621846E-2</v>
      </c>
      <c r="AB40" s="2">
        <f t="shared" si="9"/>
        <v>1.4716419984169633</v>
      </c>
      <c r="AC40" s="2">
        <f t="shared" si="10"/>
        <v>58282.851422453998</v>
      </c>
      <c r="AD40" s="2">
        <f t="shared" si="11"/>
        <v>2.8853512133254329E-2</v>
      </c>
      <c r="AE40" s="2">
        <f t="shared" si="12"/>
        <v>7.962400838540401E-2</v>
      </c>
      <c r="AF40" s="99">
        <f t="shared" si="27"/>
        <v>-4.9341933516383607E-6</v>
      </c>
      <c r="AG40" s="99"/>
      <c r="AH40" s="2">
        <v>38</v>
      </c>
      <c r="AI40" s="99">
        <f t="shared" si="13"/>
        <v>2.1811059115231686E-2</v>
      </c>
      <c r="AJ40" s="99">
        <f t="shared" si="14"/>
        <v>2.1236434029346864E-2</v>
      </c>
      <c r="AK40" s="2">
        <f t="shared" si="15"/>
        <v>0.94185087898685638</v>
      </c>
      <c r="AL40" s="2">
        <f t="shared" si="16"/>
        <v>46626.281137963197</v>
      </c>
      <c r="AM40" s="2">
        <f t="shared" si="17"/>
        <v>2.9336533477526058E-2</v>
      </c>
      <c r="AN40" s="2">
        <f t="shared" si="18"/>
        <v>2.6527973926991369E-2</v>
      </c>
      <c r="AO40" s="99">
        <f t="shared" si="28"/>
        <v>5.7462508588482231E-4</v>
      </c>
    </row>
    <row r="41" spans="1:41">
      <c r="A41" s="2">
        <v>1</v>
      </c>
      <c r="B41" s="98">
        <f t="shared" si="0"/>
        <v>1.8734993995195195</v>
      </c>
      <c r="C41" s="99">
        <f t="shared" si="19"/>
        <v>1.8734993995195195E-3</v>
      </c>
      <c r="D41" s="2">
        <v>25</v>
      </c>
      <c r="E41" s="2">
        <v>140</v>
      </c>
      <c r="F41" s="100">
        <f t="shared" si="29"/>
        <v>1.0099999999999999E-6</v>
      </c>
      <c r="G41" s="2">
        <v>1E-4</v>
      </c>
      <c r="I41" s="2">
        <v>39</v>
      </c>
      <c r="J41" s="99" t="str">
        <f t="shared" si="20"/>
        <v>-</v>
      </c>
      <c r="K41" s="99" t="str">
        <f t="shared" si="21"/>
        <v>-</v>
      </c>
      <c r="L41" s="2">
        <f t="shared" si="22"/>
        <v>3.8166527110150632</v>
      </c>
      <c r="M41" s="2" t="str">
        <f t="shared" si="23"/>
        <v>-</v>
      </c>
      <c r="N41" s="2" t="str">
        <f t="shared" si="24"/>
        <v>-</v>
      </c>
      <c r="O41" s="99" t="str">
        <f t="shared" si="30"/>
        <v>-</v>
      </c>
      <c r="Q41" s="2">
        <v>39</v>
      </c>
      <c r="R41" s="99">
        <f t="shared" si="1"/>
        <v>0.18586292285454775</v>
      </c>
      <c r="S41" s="99">
        <f t="shared" si="2"/>
        <v>0.19117510403131138</v>
      </c>
      <c r="T41" s="2">
        <f t="shared" si="3"/>
        <v>2.3294999456879055</v>
      </c>
      <c r="U41" s="2">
        <f t="shared" si="4"/>
        <v>73805.938873280189</v>
      </c>
      <c r="V41" s="2">
        <f t="shared" si="5"/>
        <v>2.8425150929564422E-2</v>
      </c>
      <c r="W41" s="2">
        <f t="shared" si="6"/>
        <v>0.24568531981624722</v>
      </c>
      <c r="Y41" s="2">
        <v>39</v>
      </c>
      <c r="Z41" s="99">
        <f t="shared" si="7"/>
        <v>6.4397676893133138E-2</v>
      </c>
      <c r="AA41" s="99">
        <f t="shared" si="8"/>
        <v>6.4488098551707979E-2</v>
      </c>
      <c r="AB41" s="2">
        <f t="shared" si="9"/>
        <v>1.4908799652402593</v>
      </c>
      <c r="AC41" s="2">
        <f t="shared" si="10"/>
        <v>59044.751098624147</v>
      </c>
      <c r="AD41" s="2">
        <f t="shared" si="11"/>
        <v>2.8827854432894616E-2</v>
      </c>
      <c r="AE41" s="2">
        <f t="shared" si="12"/>
        <v>8.1646708879148586E-2</v>
      </c>
      <c r="AF41" s="99">
        <f t="shared" si="27"/>
        <v>-9.0421658574840746E-5</v>
      </c>
      <c r="AG41" s="99"/>
      <c r="AH41" s="2">
        <v>39</v>
      </c>
      <c r="AI41" s="99">
        <f t="shared" si="13"/>
        <v>2.2312469456201103E-2</v>
      </c>
      <c r="AJ41" s="99">
        <f t="shared" si="14"/>
        <v>2.1753433198779183E-2</v>
      </c>
      <c r="AK41" s="2">
        <f t="shared" si="15"/>
        <v>0.9541631777537658</v>
      </c>
      <c r="AL41" s="2">
        <f t="shared" si="16"/>
        <v>47235.800878899303</v>
      </c>
      <c r="AM41" s="2">
        <f t="shared" si="17"/>
        <v>2.9306126519365514E-2</v>
      </c>
      <c r="AN41" s="2">
        <f t="shared" si="18"/>
        <v>2.7197859006625868E-2</v>
      </c>
      <c r="AO41" s="99">
        <f t="shared" si="28"/>
        <v>5.5903625742191945E-4</v>
      </c>
    </row>
    <row r="42" spans="1:41">
      <c r="A42" s="2">
        <v>1</v>
      </c>
      <c r="B42" s="98">
        <f t="shared" si="0"/>
        <v>1.8973665961010275</v>
      </c>
      <c r="C42" s="99">
        <f t="shared" si="19"/>
        <v>1.8973665961010276E-3</v>
      </c>
      <c r="D42" s="2">
        <v>25</v>
      </c>
      <c r="E42" s="2">
        <v>140</v>
      </c>
      <c r="F42" s="100">
        <f t="shared" si="29"/>
        <v>1.0099999999999999E-6</v>
      </c>
      <c r="G42" s="2">
        <v>1E-4</v>
      </c>
      <c r="I42" s="2">
        <v>40</v>
      </c>
      <c r="J42" s="99" t="str">
        <f t="shared" si="20"/>
        <v>-</v>
      </c>
      <c r="K42" s="99" t="str">
        <f t="shared" si="21"/>
        <v>-</v>
      </c>
      <c r="L42" s="2">
        <f t="shared" si="22"/>
        <v>3.8652744509315555</v>
      </c>
      <c r="M42" s="2" t="str">
        <f t="shared" si="23"/>
        <v>-</v>
      </c>
      <c r="N42" s="2" t="str">
        <f t="shared" si="24"/>
        <v>-</v>
      </c>
      <c r="O42" s="99" t="str">
        <f t="shared" si="30"/>
        <v>-</v>
      </c>
      <c r="Q42" s="2">
        <v>40</v>
      </c>
      <c r="R42" s="99">
        <f t="shared" si="1"/>
        <v>0.19002630502935108</v>
      </c>
      <c r="S42" s="99">
        <f t="shared" si="2"/>
        <v>0.19571001987918249</v>
      </c>
      <c r="T42" s="2">
        <f t="shared" si="3"/>
        <v>2.3591763006174049</v>
      </c>
      <c r="U42" s="2">
        <f t="shared" si="4"/>
        <v>74746.179821541547</v>
      </c>
      <c r="V42" s="2">
        <f t="shared" si="5"/>
        <v>2.8404347219957094E-2</v>
      </c>
      <c r="W42" s="2">
        <f t="shared" si="6"/>
        <v>0.25180052145745452</v>
      </c>
      <c r="Y42" s="2">
        <v>40</v>
      </c>
      <c r="Z42" s="99">
        <f t="shared" si="7"/>
        <v>6.5840203115995963E-2</v>
      </c>
      <c r="AA42" s="99">
        <f t="shared" si="8"/>
        <v>6.6017838010216739E-2</v>
      </c>
      <c r="AB42" s="2">
        <f t="shared" si="9"/>
        <v>1.5098728323951391</v>
      </c>
      <c r="AC42" s="2">
        <f t="shared" si="10"/>
        <v>59796.943857233244</v>
      </c>
      <c r="AD42" s="2">
        <f t="shared" si="11"/>
        <v>2.8803092430120643E-2</v>
      </c>
      <c r="AE42" s="2">
        <f t="shared" si="12"/>
        <v>8.3668284656567074E-2</v>
      </c>
      <c r="AF42" s="99">
        <f t="shared" si="27"/>
        <v>-1.7763489422077672E-4</v>
      </c>
      <c r="AG42" s="99"/>
      <c r="AH42" s="2">
        <v>40</v>
      </c>
      <c r="AI42" s="99">
        <f t="shared" si="13"/>
        <v>2.2812275098892356E-2</v>
      </c>
      <c r="AJ42" s="99">
        <f t="shared" si="14"/>
        <v>2.2269452214218517E-2</v>
      </c>
      <c r="AK42" s="2">
        <f t="shared" si="15"/>
        <v>0.96631861273288888</v>
      </c>
      <c r="AL42" s="2">
        <f t="shared" si="16"/>
        <v>47837.555085786589</v>
      </c>
      <c r="AM42" s="2">
        <f t="shared" si="17"/>
        <v>2.9276773835329482E-2</v>
      </c>
      <c r="AN42" s="2">
        <f t="shared" si="18"/>
        <v>2.786730045069347E-2</v>
      </c>
      <c r="AO42" s="99">
        <f t="shared" si="28"/>
        <v>5.4282288467383949E-4</v>
      </c>
    </row>
    <row r="43" spans="1:41">
      <c r="A43" s="2">
        <v>1</v>
      </c>
      <c r="B43" s="98">
        <f t="shared" si="0"/>
        <v>1.9209372712298545</v>
      </c>
      <c r="C43" s="99">
        <f t="shared" si="19"/>
        <v>1.9209372712298545E-3</v>
      </c>
      <c r="D43" s="2">
        <v>25</v>
      </c>
      <c r="E43" s="2">
        <v>140</v>
      </c>
      <c r="F43" s="100">
        <f t="shared" si="29"/>
        <v>1.0099999999999999E-6</v>
      </c>
      <c r="G43" s="2">
        <v>1E-4</v>
      </c>
      <c r="I43" s="2">
        <v>41</v>
      </c>
      <c r="J43" s="99" t="str">
        <f t="shared" si="20"/>
        <v>-</v>
      </c>
      <c r="K43" s="99" t="str">
        <f t="shared" si="21"/>
        <v>-</v>
      </c>
      <c r="L43" s="2">
        <f t="shared" si="22"/>
        <v>3.9132921237175537</v>
      </c>
      <c r="M43" s="2" t="str">
        <f t="shared" si="23"/>
        <v>-</v>
      </c>
      <c r="N43" s="2" t="str">
        <f t="shared" si="24"/>
        <v>-</v>
      </c>
      <c r="O43" s="99" t="str">
        <f t="shared" si="30"/>
        <v>-</v>
      </c>
      <c r="Q43" s="2">
        <v>41</v>
      </c>
      <c r="R43" s="99">
        <f t="shared" si="1"/>
        <v>0.19417669550685707</v>
      </c>
      <c r="S43" s="99">
        <f t="shared" si="2"/>
        <v>0.20023655298351753</v>
      </c>
      <c r="T43" s="2">
        <f t="shared" si="3"/>
        <v>2.388483962229953</v>
      </c>
      <c r="U43" s="2">
        <f t="shared" si="4"/>
        <v>75674.739397384663</v>
      </c>
      <c r="V43" s="2">
        <f t="shared" si="5"/>
        <v>2.8384256586101102E-2</v>
      </c>
      <c r="W43" s="2">
        <f t="shared" si="6"/>
        <v>0.25791298135006291</v>
      </c>
      <c r="Y43" s="2">
        <v>41</v>
      </c>
      <c r="Z43" s="99">
        <f t="shared" si="7"/>
        <v>6.7278227983171485E-2</v>
      </c>
      <c r="AA43" s="99">
        <f t="shared" si="8"/>
        <v>6.7544749761665898E-2</v>
      </c>
      <c r="AB43" s="2">
        <f t="shared" si="9"/>
        <v>1.5286297358271697</v>
      </c>
      <c r="AC43" s="2">
        <f t="shared" si="10"/>
        <v>60539.791517907717</v>
      </c>
      <c r="AD43" s="2">
        <f t="shared" si="11"/>
        <v>2.8779173923096171E-2</v>
      </c>
      <c r="AE43" s="2">
        <f t="shared" si="12"/>
        <v>8.5688775428048217E-2</v>
      </c>
      <c r="AF43" s="99">
        <f t="shared" si="27"/>
        <v>-2.665217784944135E-4</v>
      </c>
      <c r="AG43" s="99"/>
      <c r="AH43" s="2">
        <v>41</v>
      </c>
      <c r="AI43" s="99">
        <f t="shared" si="13"/>
        <v>2.3310521114495643E-2</v>
      </c>
      <c r="AJ43" s="99">
        <f t="shared" si="14"/>
        <v>2.2784517374016138E-2</v>
      </c>
      <c r="AK43" s="2">
        <f t="shared" si="15"/>
        <v>0.97832303092938844</v>
      </c>
      <c r="AL43" s="2">
        <f t="shared" si="16"/>
        <v>48431.833214326165</v>
      </c>
      <c r="AM43" s="2">
        <f t="shared" si="17"/>
        <v>2.9248414253535329E-2</v>
      </c>
      <c r="AN43" s="2">
        <f t="shared" si="18"/>
        <v>2.8536313840501829E-2</v>
      </c>
      <c r="AO43" s="99">
        <f t="shared" si="28"/>
        <v>5.2600374047950468E-4</v>
      </c>
    </row>
    <row r="44" spans="1:41">
      <c r="A44" s="2">
        <v>1</v>
      </c>
      <c r="B44" s="98">
        <f t="shared" si="0"/>
        <v>1.944222209522358</v>
      </c>
      <c r="C44" s="99">
        <f t="shared" si="19"/>
        <v>1.944222209522358E-3</v>
      </c>
      <c r="D44" s="2">
        <v>25</v>
      </c>
      <c r="E44" s="2">
        <v>140</v>
      </c>
      <c r="F44" s="100">
        <f t="shared" si="29"/>
        <v>1.0099999999999999E-6</v>
      </c>
      <c r="G44" s="2">
        <v>1E-4</v>
      </c>
      <c r="I44" s="2">
        <v>42</v>
      </c>
      <c r="J44" s="99" t="str">
        <f t="shared" si="20"/>
        <v>-</v>
      </c>
      <c r="K44" s="99" t="str">
        <f t="shared" si="21"/>
        <v>-</v>
      </c>
      <c r="L44" s="2">
        <f t="shared" si="22"/>
        <v>3.9607276995617164</v>
      </c>
      <c r="M44" s="2" t="str">
        <f t="shared" si="23"/>
        <v>-</v>
      </c>
      <c r="N44" s="2" t="str">
        <f t="shared" si="24"/>
        <v>-</v>
      </c>
      <c r="O44" s="99" t="str">
        <f t="shared" si="30"/>
        <v>-</v>
      </c>
      <c r="Q44" s="2">
        <v>42</v>
      </c>
      <c r="R44" s="99">
        <f t="shared" si="1"/>
        <v>0.19831445029508143</v>
      </c>
      <c r="S44" s="99">
        <f t="shared" si="2"/>
        <v>0.2047549227772851</v>
      </c>
      <c r="T44" s="2">
        <f t="shared" si="3"/>
        <v>2.4174363400645249</v>
      </c>
      <c r="U44" s="2">
        <f t="shared" si="4"/>
        <v>76592.042457489908</v>
      </c>
      <c r="V44" s="2">
        <f t="shared" si="5"/>
        <v>2.8364838288001293E-2</v>
      </c>
      <c r="W44" s="2">
        <f t="shared" si="6"/>
        <v>0.26402279438073911</v>
      </c>
      <c r="Y44" s="2">
        <v>42</v>
      </c>
      <c r="Z44" s="99">
        <f t="shared" si="7"/>
        <v>6.8711874844108983E-2</v>
      </c>
      <c r="AA44" s="99">
        <f t="shared" si="8"/>
        <v>6.906890782623179E-2</v>
      </c>
      <c r="AB44" s="2">
        <f t="shared" si="9"/>
        <v>1.5471592576412958</v>
      </c>
      <c r="AC44" s="2">
        <f t="shared" si="10"/>
        <v>61273.633965991925</v>
      </c>
      <c r="AD44" s="2">
        <f t="shared" si="11"/>
        <v>2.8756050920293888E-2</v>
      </c>
      <c r="AE44" s="2">
        <f t="shared" si="12"/>
        <v>8.7708218581972558E-2</v>
      </c>
      <c r="AF44" s="99">
        <f t="shared" si="27"/>
        <v>-3.5703298212280687E-4</v>
      </c>
      <c r="AG44" s="99"/>
      <c r="AH44" s="2">
        <v>42</v>
      </c>
      <c r="AI44" s="99">
        <f t="shared" si="13"/>
        <v>2.3807250241056063E-2</v>
      </c>
      <c r="AJ44" s="99">
        <f t="shared" si="14"/>
        <v>2.3298653647011218E-2</v>
      </c>
      <c r="AK44" s="2">
        <f t="shared" si="15"/>
        <v>0.99018192489042911</v>
      </c>
      <c r="AL44" s="2">
        <f t="shared" si="16"/>
        <v>49018.90717279353</v>
      </c>
      <c r="AM44" s="2">
        <f t="shared" si="17"/>
        <v>2.9220991519946733E-2</v>
      </c>
      <c r="AN44" s="2">
        <f t="shared" si="18"/>
        <v>2.9204913849810971E-2</v>
      </c>
      <c r="AO44" s="99">
        <f t="shared" si="28"/>
        <v>5.0859659404484461E-4</v>
      </c>
    </row>
    <row r="45" spans="1:41">
      <c r="A45" s="2">
        <v>1</v>
      </c>
      <c r="B45" s="98">
        <f t="shared" si="0"/>
        <v>1.9672315572906001</v>
      </c>
      <c r="C45" s="99">
        <f t="shared" si="19"/>
        <v>1.9672315572906002E-3</v>
      </c>
      <c r="D45" s="2">
        <v>25</v>
      </c>
      <c r="E45" s="2">
        <v>140</v>
      </c>
      <c r="F45" s="100">
        <f t="shared" si="29"/>
        <v>1.0099999999999999E-6</v>
      </c>
      <c r="G45" s="2">
        <v>1E-4</v>
      </c>
      <c r="I45" s="2">
        <v>43</v>
      </c>
      <c r="J45" s="99" t="str">
        <f t="shared" si="20"/>
        <v>-</v>
      </c>
      <c r="K45" s="99" t="str">
        <f t="shared" si="21"/>
        <v>-</v>
      </c>
      <c r="L45" s="2">
        <f t="shared" si="22"/>
        <v>4.0076018483129099</v>
      </c>
      <c r="M45" s="2" t="str">
        <f t="shared" si="23"/>
        <v>-</v>
      </c>
      <c r="N45" s="2" t="str">
        <f t="shared" si="24"/>
        <v>-</v>
      </c>
      <c r="O45" s="99" t="str">
        <f t="shared" si="30"/>
        <v>-</v>
      </c>
      <c r="Q45" s="2">
        <v>43</v>
      </c>
      <c r="R45" s="99">
        <f t="shared" si="1"/>
        <v>0.20243990741139611</v>
      </c>
      <c r="S45" s="99">
        <f t="shared" si="2"/>
        <v>0.20926533786408016</v>
      </c>
      <c r="T45" s="2">
        <f t="shared" si="3"/>
        <v>2.4460460499956733</v>
      </c>
      <c r="U45" s="2">
        <f t="shared" si="4"/>
        <v>77498.488712734208</v>
      </c>
      <c r="V45" s="2">
        <f t="shared" si="5"/>
        <v>2.8346054805032619E-2</v>
      </c>
      <c r="W45" s="2">
        <f t="shared" si="6"/>
        <v>0.2701300500004255</v>
      </c>
      <c r="Y45" s="2">
        <v>43</v>
      </c>
      <c r="Z45" s="99">
        <f t="shared" si="7"/>
        <v>7.0141260814869891E-2</v>
      </c>
      <c r="AA45" s="99">
        <f t="shared" si="8"/>
        <v>7.0590382571074667E-2</v>
      </c>
      <c r="AB45" s="2">
        <f t="shared" si="9"/>
        <v>1.5654694719972309</v>
      </c>
      <c r="AC45" s="2">
        <f t="shared" si="10"/>
        <v>61998.790970187365</v>
      </c>
      <c r="AD45" s="2">
        <f t="shared" si="11"/>
        <v>2.8733679210866312E-2</v>
      </c>
      <c r="AE45" s="2">
        <f t="shared" si="12"/>
        <v>8.9726649371892286E-2</v>
      </c>
      <c r="AF45" s="99">
        <f t="shared" si="27"/>
        <v>-4.4912175620477612E-4</v>
      </c>
      <c r="AG45" s="99"/>
      <c r="AH45" s="2">
        <v>43</v>
      </c>
      <c r="AI45" s="99">
        <f t="shared" si="13"/>
        <v>2.4302503056878155E-2</v>
      </c>
      <c r="AJ45" s="99">
        <f t="shared" si="14"/>
        <v>2.3811884769790116E-2</v>
      </c>
      <c r="AK45" s="2">
        <f t="shared" si="15"/>
        <v>1.0019004620782275</v>
      </c>
      <c r="AL45" s="2">
        <f t="shared" si="16"/>
        <v>49599.032776149885</v>
      </c>
      <c r="AM45" s="2">
        <f t="shared" si="17"/>
        <v>2.9194453797806313E-2</v>
      </c>
      <c r="AN45" s="2">
        <f t="shared" si="18"/>
        <v>2.9873114317765351E-2</v>
      </c>
      <c r="AO45" s="99">
        <f t="shared" si="28"/>
        <v>4.9061828708803906E-4</v>
      </c>
    </row>
    <row r="46" spans="1:41">
      <c r="A46" s="2">
        <v>1</v>
      </c>
      <c r="B46" s="98">
        <f t="shared" si="0"/>
        <v>1.9899748742132397</v>
      </c>
      <c r="C46" s="99">
        <f t="shared" si="19"/>
        <v>1.9899748742132398E-3</v>
      </c>
      <c r="D46" s="2">
        <v>25</v>
      </c>
      <c r="E46" s="2">
        <v>140</v>
      </c>
      <c r="F46" s="100">
        <f t="shared" si="29"/>
        <v>1.0099999999999999E-6</v>
      </c>
      <c r="G46" s="2">
        <v>1E-4</v>
      </c>
      <c r="I46" s="2">
        <v>44</v>
      </c>
      <c r="J46" s="99" t="str">
        <f t="shared" si="20"/>
        <v>-</v>
      </c>
      <c r="K46" s="99" t="str">
        <f t="shared" si="21"/>
        <v>-</v>
      </c>
      <c r="L46" s="2">
        <f t="shared" si="22"/>
        <v>4.0539340447430394</v>
      </c>
      <c r="M46" s="2" t="str">
        <f t="shared" si="23"/>
        <v>-</v>
      </c>
      <c r="N46" s="2" t="str">
        <f t="shared" si="24"/>
        <v>-</v>
      </c>
      <c r="O46" s="99" t="str">
        <f t="shared" si="30"/>
        <v>-</v>
      </c>
      <c r="Q46" s="2">
        <v>44</v>
      </c>
      <c r="R46" s="99">
        <f t="shared" si="1"/>
        <v>0.20655338818856459</v>
      </c>
      <c r="S46" s="99">
        <f t="shared" si="2"/>
        <v>0.21376799679191699</v>
      </c>
      <c r="T46" s="2">
        <f t="shared" si="3"/>
        <v>2.4743249784808596</v>
      </c>
      <c r="U46" s="2">
        <f t="shared" si="4"/>
        <v>78394.454763750022</v>
      </c>
      <c r="V46" s="2">
        <f t="shared" si="5"/>
        <v>2.8327871514121371E-2</v>
      </c>
      <c r="W46" s="2">
        <f t="shared" si="6"/>
        <v>0.27623483265358201</v>
      </c>
      <c r="Y46" s="2">
        <v>44</v>
      </c>
      <c r="Z46" s="99">
        <f t="shared" si="7"/>
        <v>7.1566497230642359E-2</v>
      </c>
      <c r="AA46" s="99">
        <f t="shared" si="8"/>
        <v>7.2109240971358374E-2</v>
      </c>
      <c r="AB46" s="2">
        <f t="shared" si="9"/>
        <v>1.5835679862277501</v>
      </c>
      <c r="AC46" s="2">
        <f t="shared" si="10"/>
        <v>62715.563811000015</v>
      </c>
      <c r="AD46" s="2">
        <f t="shared" si="11"/>
        <v>2.8712017987641256E-2</v>
      </c>
      <c r="AE46" s="2">
        <f t="shared" si="12"/>
        <v>9.1744101084663243E-2</v>
      </c>
      <c r="AF46" s="99">
        <f t="shared" si="27"/>
        <v>-5.4274374071601461E-4</v>
      </c>
      <c r="AG46" s="99"/>
      <c r="AH46" s="2">
        <v>44</v>
      </c>
      <c r="AI46" s="99">
        <f t="shared" si="13"/>
        <v>2.4796318137312826E-2</v>
      </c>
      <c r="AJ46" s="99">
        <f t="shared" si="14"/>
        <v>2.4324233334734754E-2</v>
      </c>
      <c r="AK46" s="2">
        <f t="shared" si="15"/>
        <v>1.0134835111857599</v>
      </c>
      <c r="AL46" s="2">
        <f t="shared" si="16"/>
        <v>50172.451048800001</v>
      </c>
      <c r="AM46" s="2">
        <f t="shared" si="17"/>
        <v>2.9168753228257061E-2</v>
      </c>
      <c r="AN46" s="2">
        <f t="shared" si="18"/>
        <v>3.0540928314422969E-2</v>
      </c>
      <c r="AO46" s="99">
        <f t="shared" si="28"/>
        <v>4.7208480257807106E-4</v>
      </c>
    </row>
    <row r="47" spans="1:41">
      <c r="A47" s="2">
        <v>1</v>
      </c>
      <c r="B47" s="98">
        <f t="shared" si="0"/>
        <v>2.0124611797498106</v>
      </c>
      <c r="C47" s="99">
        <f t="shared" si="19"/>
        <v>2.0124611797498106E-3</v>
      </c>
      <c r="D47" s="2">
        <v>25</v>
      </c>
      <c r="E47" s="2">
        <v>140</v>
      </c>
      <c r="F47" s="100">
        <f t="shared" si="29"/>
        <v>1.0099999999999999E-6</v>
      </c>
      <c r="G47" s="2">
        <v>1E-4</v>
      </c>
      <c r="I47" s="2">
        <v>45</v>
      </c>
      <c r="J47" s="99" t="str">
        <f t="shared" si="20"/>
        <v>-</v>
      </c>
      <c r="K47" s="99" t="str">
        <f t="shared" si="21"/>
        <v>-</v>
      </c>
      <c r="L47" s="2">
        <f t="shared" si="22"/>
        <v>4.0997426631012175</v>
      </c>
      <c r="M47" s="2" t="str">
        <f t="shared" si="23"/>
        <v>-</v>
      </c>
      <c r="N47" s="2" t="str">
        <f t="shared" si="24"/>
        <v>-</v>
      </c>
      <c r="O47" s="99" t="str">
        <f t="shared" si="30"/>
        <v>-</v>
      </c>
      <c r="Q47" s="2">
        <v>45</v>
      </c>
      <c r="R47" s="99">
        <f t="shared" si="1"/>
        <v>0.21065519845845351</v>
      </c>
      <c r="S47" s="99">
        <f t="shared" si="2"/>
        <v>0.21826308875540346</v>
      </c>
      <c r="T47" s="2">
        <f t="shared" si="3"/>
        <v>2.5022843402717401</v>
      </c>
      <c r="U47" s="2">
        <f t="shared" si="4"/>
        <v>79280.295929401676</v>
      </c>
      <c r="V47" s="2">
        <f t="shared" si="5"/>
        <v>2.8310256406544557E-2</v>
      </c>
      <c r="W47" s="2">
        <f t="shared" si="6"/>
        <v>0.28233722216463408</v>
      </c>
      <c r="Y47" s="2">
        <v>45</v>
      </c>
      <c r="Z47" s="99">
        <f t="shared" si="7"/>
        <v>7.29876900558728E-2</v>
      </c>
      <c r="AA47" s="99">
        <f t="shared" si="8"/>
        <v>7.3625546847111048E-2</v>
      </c>
      <c r="AB47" s="2">
        <f t="shared" si="9"/>
        <v>1.6014619777739134</v>
      </c>
      <c r="AC47" s="2">
        <f t="shared" si="10"/>
        <v>63424.236743521331</v>
      </c>
      <c r="AD47" s="2">
        <f t="shared" si="11"/>
        <v>2.8691029515266624E-2</v>
      </c>
      <c r="AE47" s="2">
        <f t="shared" si="12"/>
        <v>9.3760605191851823E-2</v>
      </c>
      <c r="AF47" s="99">
        <f t="shared" si="27"/>
        <v>-6.3785679123824768E-4</v>
      </c>
      <c r="AG47" s="99"/>
      <c r="AH47" s="2">
        <v>45</v>
      </c>
      <c r="AI47" s="99">
        <f t="shared" si="13"/>
        <v>2.5288732196859558E-2</v>
      </c>
      <c r="AJ47" s="99">
        <f t="shared" si="14"/>
        <v>2.4835720869921644E-2</v>
      </c>
      <c r="AK47" s="2">
        <f t="shared" si="15"/>
        <v>1.0249356657753044</v>
      </c>
      <c r="AL47" s="2">
        <f t="shared" si="16"/>
        <v>50739.389394817059</v>
      </c>
      <c r="AM47" s="2">
        <f t="shared" si="17"/>
        <v>2.9143845543475846E-2</v>
      </c>
      <c r="AN47" s="2">
        <f t="shared" si="18"/>
        <v>3.1208368199782659E-2</v>
      </c>
      <c r="AO47" s="99">
        <f t="shared" si="28"/>
        <v>4.5301132693791393E-4</v>
      </c>
    </row>
    <row r="48" spans="1:41">
      <c r="A48" s="2">
        <v>1</v>
      </c>
      <c r="B48" s="98">
        <f t="shared" si="0"/>
        <v>2.0346989949375804</v>
      </c>
      <c r="C48" s="99">
        <f t="shared" si="19"/>
        <v>2.0346989949375804E-3</v>
      </c>
      <c r="D48" s="2">
        <v>25</v>
      </c>
      <c r="E48" s="2">
        <v>140</v>
      </c>
      <c r="F48" s="100">
        <f t="shared" si="29"/>
        <v>1.0099999999999999E-6</v>
      </c>
      <c r="G48" s="2">
        <v>1E-4</v>
      </c>
      <c r="I48" s="2">
        <v>46</v>
      </c>
      <c r="J48" s="99" t="str">
        <f t="shared" si="20"/>
        <v>-</v>
      </c>
      <c r="K48" s="99" t="str">
        <f t="shared" si="21"/>
        <v>-</v>
      </c>
      <c r="L48" s="2">
        <f t="shared" si="22"/>
        <v>4.1450450622614312</v>
      </c>
      <c r="M48" s="2" t="str">
        <f t="shared" si="23"/>
        <v>-</v>
      </c>
      <c r="N48" s="2" t="str">
        <f t="shared" si="24"/>
        <v>-</v>
      </c>
      <c r="O48" s="99" t="str">
        <f t="shared" si="30"/>
        <v>-</v>
      </c>
      <c r="Q48" s="2">
        <v>46</v>
      </c>
      <c r="R48" s="99">
        <f t="shared" si="1"/>
        <v>0.21474562962734486</v>
      </c>
      <c r="S48" s="99">
        <f t="shared" si="2"/>
        <v>0.22275079423437022</v>
      </c>
      <c r="T48" s="2">
        <f t="shared" si="3"/>
        <v>2.5299347303841748</v>
      </c>
      <c r="U48" s="2">
        <f t="shared" si="4"/>
        <v>80156.347893359998</v>
      </c>
      <c r="V48" s="2">
        <f t="shared" si="5"/>
        <v>2.8293179837972415E-2</v>
      </c>
      <c r="W48" s="2">
        <f t="shared" si="6"/>
        <v>0.28843729408674001</v>
      </c>
      <c r="Y48" s="2">
        <v>46</v>
      </c>
      <c r="Z48" s="99">
        <f t="shared" si="7"/>
        <v>7.4404940256839497E-2</v>
      </c>
      <c r="AA48" s="99">
        <f t="shared" si="8"/>
        <v>7.513936107865056E-2</v>
      </c>
      <c r="AB48" s="2">
        <f t="shared" si="9"/>
        <v>1.6191582274458718</v>
      </c>
      <c r="AC48" s="2">
        <f t="shared" si="10"/>
        <v>64125.078314688006</v>
      </c>
      <c r="AD48" s="2">
        <f t="shared" si="11"/>
        <v>2.8670678837231459E-2</v>
      </c>
      <c r="AE48" s="2">
        <f t="shared" si="12"/>
        <v>9.5776191486412365E-2</v>
      </c>
      <c r="AF48" s="99">
        <f t="shared" si="27"/>
        <v>-7.3442082181106316E-4</v>
      </c>
      <c r="AG48" s="99"/>
      <c r="AH48" s="2">
        <v>46</v>
      </c>
      <c r="AI48" s="99">
        <f t="shared" si="13"/>
        <v>2.577978021825544E-2</v>
      </c>
      <c r="AJ48" s="99">
        <f t="shared" si="14"/>
        <v>2.534636791179018E-2</v>
      </c>
      <c r="AK48" s="2">
        <f t="shared" si="15"/>
        <v>1.0362612655653578</v>
      </c>
      <c r="AL48" s="2">
        <f t="shared" si="16"/>
        <v>51300.062651750399</v>
      </c>
      <c r="AM48" s="2">
        <f t="shared" si="17"/>
        <v>2.9119689725035151E-2</v>
      </c>
      <c r="AN48" s="2">
        <f t="shared" si="18"/>
        <v>3.1875445677083517E-2</v>
      </c>
      <c r="AO48" s="99">
        <f t="shared" si="28"/>
        <v>4.3341230646526049E-4</v>
      </c>
    </row>
    <row r="49" spans="1:41">
      <c r="A49" s="2">
        <v>1</v>
      </c>
      <c r="B49" s="98">
        <f t="shared" si="0"/>
        <v>2.0566963801203131</v>
      </c>
      <c r="C49" s="99">
        <f t="shared" si="19"/>
        <v>2.056696380120313E-3</v>
      </c>
      <c r="D49" s="2">
        <v>25</v>
      </c>
      <c r="E49" s="2">
        <v>140</v>
      </c>
      <c r="F49" s="100">
        <f t="shared" si="29"/>
        <v>1.0099999999999999E-6</v>
      </c>
      <c r="G49" s="2">
        <v>1E-4</v>
      </c>
      <c r="I49" s="2">
        <v>47</v>
      </c>
      <c r="J49" s="99" t="str">
        <f t="shared" si="20"/>
        <v>-</v>
      </c>
      <c r="K49" s="99" t="str">
        <f t="shared" si="21"/>
        <v>-</v>
      </c>
      <c r="L49" s="2">
        <f t="shared" si="22"/>
        <v>4.189857662582761</v>
      </c>
      <c r="M49" s="2" t="str">
        <f t="shared" si="23"/>
        <v>-</v>
      </c>
      <c r="N49" s="2" t="str">
        <f t="shared" si="24"/>
        <v>-</v>
      </c>
      <c r="O49" s="99" t="str">
        <f t="shared" si="30"/>
        <v>-</v>
      </c>
      <c r="Q49" s="2">
        <v>47</v>
      </c>
      <c r="R49" s="99">
        <f t="shared" si="1"/>
        <v>0.2188249596549138</v>
      </c>
      <c r="S49" s="99">
        <f t="shared" si="2"/>
        <v>0.22723128557596398</v>
      </c>
      <c r="T49" s="2">
        <f t="shared" si="3"/>
        <v>2.5572861710099866</v>
      </c>
      <c r="U49" s="2">
        <f t="shared" si="4"/>
        <v>81022.928190415434</v>
      </c>
      <c r="V49" s="2">
        <f t="shared" si="5"/>
        <v>2.8276614307226177E-2</v>
      </c>
      <c r="W49" s="2">
        <f t="shared" si="6"/>
        <v>0.29453512001728754</v>
      </c>
      <c r="Y49" s="2">
        <v>47</v>
      </c>
      <c r="Z49" s="99">
        <f t="shared" si="7"/>
        <v>7.5818344140848273E-2</v>
      </c>
      <c r="AA49" s="99">
        <f t="shared" si="8"/>
        <v>7.6650741802939071E-2</v>
      </c>
      <c r="AB49" s="2">
        <f t="shared" si="9"/>
        <v>1.6366631494463912</v>
      </c>
      <c r="AC49" s="2">
        <f t="shared" si="10"/>
        <v>64818.342552332339</v>
      </c>
      <c r="AD49" s="2">
        <f t="shared" si="11"/>
        <v>2.8650933516476837E-2</v>
      </c>
      <c r="AE49" s="2">
        <f t="shared" si="12"/>
        <v>9.7790888206354745E-2</v>
      </c>
      <c r="AF49" s="99">
        <f t="shared" si="27"/>
        <v>-8.3239766209079746E-4</v>
      </c>
      <c r="AG49" s="99"/>
      <c r="AH49" s="2">
        <v>47</v>
      </c>
      <c r="AI49" s="99">
        <f t="shared" si="13"/>
        <v>2.626949556999951E-2</v>
      </c>
      <c r="AJ49" s="99">
        <f t="shared" si="14"/>
        <v>2.585619407137791E-2</v>
      </c>
      <c r="AK49" s="2">
        <f t="shared" si="15"/>
        <v>1.0474644156456903</v>
      </c>
      <c r="AL49" s="2">
        <f t="shared" si="16"/>
        <v>51854.674041865859</v>
      </c>
      <c r="AM49" s="2">
        <f t="shared" si="17"/>
        <v>2.9096247701353495E-2</v>
      </c>
      <c r="AN49" s="2">
        <f t="shared" si="18"/>
        <v>3.2542171841043729E-2</v>
      </c>
      <c r="AO49" s="99">
        <f t="shared" si="28"/>
        <v>4.1330149862160021E-4</v>
      </c>
    </row>
    <row r="50" spans="1:41">
      <c r="A50" s="2">
        <v>1</v>
      </c>
      <c r="B50" s="98">
        <f t="shared" si="0"/>
        <v>2.0784609690826525</v>
      </c>
      <c r="C50" s="99">
        <f t="shared" si="19"/>
        <v>2.0784609690826525E-3</v>
      </c>
      <c r="D50" s="2">
        <v>25</v>
      </c>
      <c r="E50" s="2">
        <v>140</v>
      </c>
      <c r="F50" s="100">
        <f t="shared" si="29"/>
        <v>1.0099999999999999E-6</v>
      </c>
      <c r="G50" s="2">
        <v>1E-4</v>
      </c>
      <c r="I50" s="2">
        <v>48</v>
      </c>
      <c r="J50" s="99" t="str">
        <f t="shared" si="20"/>
        <v>-</v>
      </c>
      <c r="K50" s="99" t="str">
        <f t="shared" si="21"/>
        <v>-</v>
      </c>
      <c r="L50" s="2">
        <f t="shared" si="22"/>
        <v>4.2341960154472158</v>
      </c>
      <c r="M50" s="2" t="str">
        <f t="shared" si="23"/>
        <v>-</v>
      </c>
      <c r="N50" s="2" t="str">
        <f t="shared" si="24"/>
        <v>-</v>
      </c>
      <c r="O50" s="99" t="str">
        <f t="shared" si="30"/>
        <v>-</v>
      </c>
      <c r="Q50" s="2">
        <v>48</v>
      </c>
      <c r="R50" s="99">
        <f t="shared" si="1"/>
        <v>0.22289345394736831</v>
      </c>
      <c r="S50" s="99">
        <f t="shared" si="2"/>
        <v>0.23170472752630425</v>
      </c>
      <c r="T50" s="2">
        <f t="shared" si="3"/>
        <v>2.5843481539594833</v>
      </c>
      <c r="U50" s="2">
        <f t="shared" si="4"/>
        <v>81880.337551191566</v>
      </c>
      <c r="V50" s="2">
        <f t="shared" si="5"/>
        <v>2.8260534259921428E-2</v>
      </c>
      <c r="W50" s="2">
        <f t="shared" si="6"/>
        <v>0.30063076788392629</v>
      </c>
      <c r="Y50" s="2">
        <v>48</v>
      </c>
      <c r="Z50" s="99">
        <f t="shared" si="7"/>
        <v>7.7227993665686945E-2</v>
      </c>
      <c r="AA50" s="99">
        <f t="shared" si="8"/>
        <v>7.8159744592923894E-2</v>
      </c>
      <c r="AB50" s="2">
        <f t="shared" si="9"/>
        <v>1.653982818534069</v>
      </c>
      <c r="AC50" s="2">
        <f t="shared" si="10"/>
        <v>65504.270040953241</v>
      </c>
      <c r="AD50" s="2">
        <f t="shared" si="11"/>
        <v>2.8631763405124473E-2</v>
      </c>
      <c r="AE50" s="2">
        <f t="shared" si="12"/>
        <v>9.9804722146887903E-2</v>
      </c>
      <c r="AF50" s="99">
        <f t="shared" si="27"/>
        <v>-9.3175092723694897E-4</v>
      </c>
      <c r="AG50" s="99"/>
      <c r="AH50" s="2">
        <v>48</v>
      </c>
      <c r="AI50" s="99">
        <f t="shared" si="13"/>
        <v>2.6757910113572359E-2</v>
      </c>
      <c r="AJ50" s="99">
        <f t="shared" si="14"/>
        <v>2.6365218094816678E-2</v>
      </c>
      <c r="AK50" s="2">
        <f t="shared" si="15"/>
        <v>1.0585490038618039</v>
      </c>
      <c r="AL50" s="2">
        <f t="shared" si="16"/>
        <v>52403.41603276258</v>
      </c>
      <c r="AM50" s="2">
        <f t="shared" si="17"/>
        <v>2.9073484079039064E-2</v>
      </c>
      <c r="AN50" s="2">
        <f t="shared" si="18"/>
        <v>3.3208557221615725E-2</v>
      </c>
      <c r="AO50" s="99">
        <f t="shared" si="28"/>
        <v>3.9269201875568108E-4</v>
      </c>
    </row>
    <row r="51" spans="1:41">
      <c r="A51" s="2">
        <v>1</v>
      </c>
      <c r="B51" s="98">
        <f t="shared" si="0"/>
        <v>2.1</v>
      </c>
      <c r="C51" s="99">
        <f t="shared" si="19"/>
        <v>2.1000000000000003E-3</v>
      </c>
      <c r="D51" s="2">
        <v>25</v>
      </c>
      <c r="E51" s="2">
        <v>140</v>
      </c>
      <c r="F51" s="100">
        <f t="shared" si="29"/>
        <v>1.0099999999999999E-6</v>
      </c>
      <c r="G51" s="2">
        <v>1E-4</v>
      </c>
      <c r="I51" s="2">
        <v>49</v>
      </c>
      <c r="J51" s="99" t="str">
        <f t="shared" si="20"/>
        <v>-</v>
      </c>
      <c r="K51" s="99" t="str">
        <f t="shared" si="21"/>
        <v>-</v>
      </c>
      <c r="L51" s="2">
        <f t="shared" si="22"/>
        <v>4.2780748663101598</v>
      </c>
      <c r="M51" s="2" t="str">
        <f t="shared" si="23"/>
        <v>-</v>
      </c>
      <c r="N51" s="2" t="str">
        <f t="shared" si="24"/>
        <v>-</v>
      </c>
      <c r="O51" s="99" t="str">
        <f t="shared" si="30"/>
        <v>-</v>
      </c>
      <c r="Q51" s="2">
        <v>49</v>
      </c>
      <c r="R51" s="99">
        <f t="shared" si="1"/>
        <v>0.22695136617390169</v>
      </c>
      <c r="S51" s="99">
        <f t="shared" si="2"/>
        <v>0.23617127771703214</v>
      </c>
      <c r="T51" s="2">
        <f t="shared" si="3"/>
        <v>2.6111296791443857</v>
      </c>
      <c r="U51" s="2">
        <f t="shared" si="4"/>
        <v>82728.861121406298</v>
      </c>
      <c r="V51" s="2">
        <f t="shared" si="5"/>
        <v>2.8244915913746175E-2</v>
      </c>
      <c r="W51" s="2">
        <f t="shared" si="6"/>
        <v>0.30672430220444036</v>
      </c>
      <c r="Y51" s="2">
        <v>49</v>
      </c>
      <c r="Z51" s="99">
        <f t="shared" si="7"/>
        <v>7.8633976722509394E-2</v>
      </c>
      <c r="AA51" s="99">
        <f t="shared" si="8"/>
        <v>7.9666422621662583E-2</v>
      </c>
      <c r="AB51" s="2">
        <f t="shared" si="9"/>
        <v>1.6711229946524067</v>
      </c>
      <c r="AC51" s="2">
        <f t="shared" si="10"/>
        <v>66183.088897125039</v>
      </c>
      <c r="AD51" s="2">
        <f t="shared" si="11"/>
        <v>2.8613140439526015E-2</v>
      </c>
      <c r="AE51" s="2">
        <f t="shared" si="12"/>
        <v>0.10181771876233027</v>
      </c>
      <c r="AF51" s="99">
        <f t="shared" si="27"/>
        <v>-1.0324458991531893E-3</v>
      </c>
      <c r="AG51" s="99"/>
      <c r="AH51" s="2">
        <v>49</v>
      </c>
      <c r="AI51" s="99">
        <f t="shared" si="13"/>
        <v>2.7245054301449613E-2</v>
      </c>
      <c r="AJ51" s="99">
        <f t="shared" si="14"/>
        <v>2.6873457918696046E-2</v>
      </c>
      <c r="AK51" s="2">
        <f t="shared" si="15"/>
        <v>1.0695187165775399</v>
      </c>
      <c r="AL51" s="2">
        <f t="shared" si="16"/>
        <v>52946.471117700006</v>
      </c>
      <c r="AM51" s="2">
        <f t="shared" si="17"/>
        <v>2.9051365903714304E-2</v>
      </c>
      <c r="AN51" s="2">
        <f t="shared" si="18"/>
        <v>3.3874611823758387E-2</v>
      </c>
      <c r="AO51" s="99">
        <f t="shared" si="28"/>
        <v>3.7159638275356677E-4</v>
      </c>
    </row>
    <row r="52" spans="1:41">
      <c r="A52" s="2">
        <v>1</v>
      </c>
      <c r="B52" s="98">
        <f t="shared" si="0"/>
        <v>2.1213203435596424</v>
      </c>
      <c r="C52" s="99">
        <f t="shared" si="19"/>
        <v>2.1213203435596424E-3</v>
      </c>
      <c r="D52" s="2">
        <v>25</v>
      </c>
      <c r="E52" s="2">
        <v>140</v>
      </c>
      <c r="F52" s="100">
        <f t="shared" si="29"/>
        <v>1.0099999999999999E-6</v>
      </c>
      <c r="G52" s="2">
        <v>1E-4</v>
      </c>
      <c r="I52" s="2">
        <v>50</v>
      </c>
      <c r="J52" s="99" t="str">
        <f t="shared" si="20"/>
        <v>-</v>
      </c>
      <c r="K52" s="99" t="str">
        <f t="shared" si="21"/>
        <v>-</v>
      </c>
      <c r="L52" s="2">
        <f t="shared" si="22"/>
        <v>4.3215082119880659</v>
      </c>
      <c r="M52" s="2" t="str">
        <f t="shared" si="23"/>
        <v>-</v>
      </c>
      <c r="N52" s="2" t="str">
        <f t="shared" si="24"/>
        <v>-</v>
      </c>
      <c r="O52" s="99" t="str">
        <f t="shared" si="30"/>
        <v>-</v>
      </c>
      <c r="Q52" s="2">
        <v>50</v>
      </c>
      <c r="R52" s="99">
        <f t="shared" si="1"/>
        <v>0.23099893901448207</v>
      </c>
      <c r="S52" s="99">
        <f t="shared" si="2"/>
        <v>0.240631087111424</v>
      </c>
      <c r="T52" s="2">
        <f t="shared" si="3"/>
        <v>2.6376392895434981</v>
      </c>
      <c r="U52" s="2">
        <f t="shared" si="4"/>
        <v>83568.76956969501</v>
      </c>
      <c r="V52" s="2">
        <f t="shared" si="5"/>
        <v>2.8229737102604163E-2</v>
      </c>
      <c r="W52" s="2">
        <f t="shared" si="6"/>
        <v>0.31281578432333518</v>
      </c>
      <c r="Y52" s="2">
        <v>50</v>
      </c>
      <c r="Z52" s="99">
        <f t="shared" si="7"/>
        <v>8.0036377394929123E-2</v>
      </c>
      <c r="AA52" s="99">
        <f t="shared" si="8"/>
        <v>8.1170826812808045E-2</v>
      </c>
      <c r="AB52" s="2">
        <f t="shared" si="9"/>
        <v>1.6880891453078386</v>
      </c>
      <c r="AC52" s="2">
        <f t="shared" si="10"/>
        <v>66855.015655755997</v>
      </c>
      <c r="AD52" s="2">
        <f t="shared" si="11"/>
        <v>2.8595038457396776E-2</v>
      </c>
      <c r="AE52" s="2">
        <f t="shared" si="12"/>
        <v>0.10382990225890715</v>
      </c>
      <c r="AF52" s="99">
        <f t="shared" si="27"/>
        <v>-1.1344494178789216E-3</v>
      </c>
      <c r="AG52" s="99"/>
      <c r="AH52" s="2">
        <v>50</v>
      </c>
      <c r="AI52" s="99">
        <f t="shared" si="13"/>
        <v>2.7730957266872545E-2</v>
      </c>
      <c r="AJ52" s="99">
        <f t="shared" si="14"/>
        <v>2.7380930720825668E-2</v>
      </c>
      <c r="AK52" s="2">
        <f t="shared" si="15"/>
        <v>1.0803770529970165</v>
      </c>
      <c r="AL52" s="2">
        <f t="shared" si="16"/>
        <v>53484.012524604783</v>
      </c>
      <c r="AM52" s="2">
        <f t="shared" si="17"/>
        <v>2.9029862446560164E-2</v>
      </c>
      <c r="AN52" s="2">
        <f t="shared" si="18"/>
        <v>3.4540345163661827E-2</v>
      </c>
      <c r="AO52" s="99">
        <f t="shared" si="28"/>
        <v>3.5002654604687766E-4</v>
      </c>
    </row>
    <row r="53" spans="1:41">
      <c r="A53" s="2">
        <v>1</v>
      </c>
      <c r="B53" s="98">
        <f t="shared" si="0"/>
        <v>2.142428528562855</v>
      </c>
      <c r="C53" s="99">
        <f t="shared" si="19"/>
        <v>2.142428528562855E-3</v>
      </c>
      <c r="D53" s="2">
        <v>25</v>
      </c>
      <c r="E53" s="2">
        <v>140</v>
      </c>
      <c r="F53" s="100">
        <f t="shared" si="29"/>
        <v>1.0099999999999999E-6</v>
      </c>
      <c r="G53" s="2">
        <v>1E-4</v>
      </c>
      <c r="I53" s="2">
        <v>51</v>
      </c>
      <c r="J53" s="99" t="str">
        <f t="shared" si="20"/>
        <v>-</v>
      </c>
      <c r="K53" s="99" t="str">
        <f t="shared" si="21"/>
        <v>-</v>
      </c>
      <c r="L53" s="2">
        <f t="shared" si="22"/>
        <v>4.3645093528145749</v>
      </c>
      <c r="M53" s="2" t="str">
        <f t="shared" si="23"/>
        <v>-</v>
      </c>
      <c r="N53" s="2" t="str">
        <f t="shared" si="24"/>
        <v>-</v>
      </c>
      <c r="O53" s="99" t="str">
        <f t="shared" si="30"/>
        <v>-</v>
      </c>
      <c r="Q53" s="2">
        <v>51</v>
      </c>
      <c r="R53" s="99">
        <f t="shared" si="1"/>
        <v>0.23503640484600388</v>
      </c>
      <c r="S53" s="99">
        <f t="shared" si="2"/>
        <v>0.24508430041417109</v>
      </c>
      <c r="T53" s="2">
        <f t="shared" si="3"/>
        <v>2.6638851030362405</v>
      </c>
      <c r="U53" s="2">
        <f t="shared" si="4"/>
        <v>84400.320096197727</v>
      </c>
      <c r="V53" s="2">
        <f t="shared" si="5"/>
        <v>2.8214977137255785E-2</v>
      </c>
      <c r="W53" s="2">
        <f t="shared" si="6"/>
        <v>0.31890527262764595</v>
      </c>
      <c r="Y53" s="2">
        <v>51</v>
      </c>
      <c r="Z53" s="99">
        <f t="shared" si="7"/>
        <v>8.1435276196756765E-2</v>
      </c>
      <c r="AA53" s="99">
        <f t="shared" si="8"/>
        <v>8.2673005978837408E-2</v>
      </c>
      <c r="AB53" s="2">
        <f t="shared" si="9"/>
        <v>1.7048864659431937</v>
      </c>
      <c r="AC53" s="2">
        <f t="shared" si="10"/>
        <v>67520.256076958176</v>
      </c>
      <c r="AD53" s="2">
        <f t="shared" si="11"/>
        <v>2.8577433034267474E-2</v>
      </c>
      <c r="AE53" s="2">
        <f t="shared" si="12"/>
        <v>0.10584129567941675</v>
      </c>
      <c r="AF53" s="99">
        <f t="shared" si="27"/>
        <v>-1.2377297820806432E-3</v>
      </c>
      <c r="AG53" s="99"/>
      <c r="AH53" s="2">
        <v>51</v>
      </c>
      <c r="AI53" s="99">
        <f t="shared" si="13"/>
        <v>2.8215646906219204E-2</v>
      </c>
      <c r="AJ53" s="99">
        <f t="shared" si="14"/>
        <v>2.7887652966863297E-2</v>
      </c>
      <c r="AK53" s="2">
        <f t="shared" si="15"/>
        <v>1.0911273382036437</v>
      </c>
      <c r="AL53" s="2">
        <f t="shared" si="16"/>
        <v>54016.204861566534</v>
      </c>
      <c r="AM53" s="2">
        <f t="shared" si="17"/>
        <v>2.9008945013363402E-2</v>
      </c>
      <c r="AN53" s="2">
        <f t="shared" si="18"/>
        <v>3.5205766301805747E-2</v>
      </c>
      <c r="AO53" s="99">
        <f t="shared" si="28"/>
        <v>3.2799393935590768E-4</v>
      </c>
    </row>
    <row r="54" spans="1:41">
      <c r="A54" s="2">
        <v>1</v>
      </c>
      <c r="B54" s="98">
        <f t="shared" si="0"/>
        <v>2.1633307652783933</v>
      </c>
      <c r="C54" s="99">
        <f t="shared" si="19"/>
        <v>2.1633307652783934E-3</v>
      </c>
      <c r="D54" s="2">
        <v>25</v>
      </c>
      <c r="E54" s="2">
        <v>140</v>
      </c>
      <c r="F54" s="100">
        <f t="shared" si="29"/>
        <v>1.0099999999999999E-6</v>
      </c>
      <c r="G54" s="2">
        <v>1E-4</v>
      </c>
      <c r="I54" s="2">
        <v>52</v>
      </c>
      <c r="J54" s="99" t="str">
        <f t="shared" si="20"/>
        <v>-</v>
      </c>
      <c r="K54" s="99" t="str">
        <f t="shared" si="21"/>
        <v>-</v>
      </c>
      <c r="L54" s="2">
        <f t="shared" si="22"/>
        <v>4.4070909402157232</v>
      </c>
      <c r="M54" s="2" t="str">
        <f t="shared" si="23"/>
        <v>-</v>
      </c>
      <c r="N54" s="2" t="str">
        <f t="shared" si="24"/>
        <v>-</v>
      </c>
      <c r="O54" s="99" t="str">
        <f t="shared" si="30"/>
        <v>-</v>
      </c>
      <c r="Q54" s="2">
        <v>52</v>
      </c>
      <c r="R54" s="99">
        <f t="shared" si="1"/>
        <v>0.23906398637299214</v>
      </c>
      <c r="S54" s="99">
        <f t="shared" si="2"/>
        <v>0.24953105644843424</v>
      </c>
      <c r="T54" s="2">
        <f t="shared" si="3"/>
        <v>2.6898748414402611</v>
      </c>
      <c r="U54" s="2">
        <f t="shared" si="4"/>
        <v>85223.757352562752</v>
      </c>
      <c r="V54" s="2">
        <f t="shared" si="5"/>
        <v>2.8200616680426241E-2</v>
      </c>
      <c r="W54" s="2">
        <f t="shared" si="6"/>
        <v>0.32499282274415858</v>
      </c>
      <c r="Y54" s="2">
        <v>52</v>
      </c>
      <c r="Z54" s="99">
        <f t="shared" si="7"/>
        <v>8.2830750290525945E-2</v>
      </c>
      <c r="AA54" s="99">
        <f t="shared" si="8"/>
        <v>8.4173006948241855E-2</v>
      </c>
      <c r="AB54" s="2">
        <f t="shared" si="9"/>
        <v>1.721519898521767</v>
      </c>
      <c r="AC54" s="2">
        <f t="shared" si="10"/>
        <v>68179.005882050187</v>
      </c>
      <c r="AD54" s="2">
        <f t="shared" si="11"/>
        <v>2.8560301336880138E-2</v>
      </c>
      <c r="AE54" s="2">
        <f t="shared" si="12"/>
        <v>0.10785192098061931</v>
      </c>
      <c r="AF54" s="99">
        <f t="shared" si="27"/>
        <v>-1.3422566577159095E-3</v>
      </c>
      <c r="AG54" s="99"/>
      <c r="AH54" s="2">
        <v>52</v>
      </c>
      <c r="AI54" s="99">
        <f t="shared" si="13"/>
        <v>2.8699149954719158E-2</v>
      </c>
      <c r="AJ54" s="99">
        <f t="shared" si="14"/>
        <v>2.8393640453219095E-2</v>
      </c>
      <c r="AK54" s="2">
        <f t="shared" si="15"/>
        <v>1.1017727350539308</v>
      </c>
      <c r="AL54" s="2">
        <f t="shared" si="16"/>
        <v>54543.20470564015</v>
      </c>
      <c r="AM54" s="2">
        <f t="shared" si="17"/>
        <v>2.898858677330677E-2</v>
      </c>
      <c r="AN54" s="2">
        <f t="shared" si="18"/>
        <v>3.5870883873183462E-2</v>
      </c>
      <c r="AO54" s="99">
        <f t="shared" si="28"/>
        <v>3.0550950150006265E-4</v>
      </c>
    </row>
    <row r="55" spans="1:41">
      <c r="A55" s="2">
        <v>1</v>
      </c>
      <c r="B55" s="98">
        <f t="shared" si="0"/>
        <v>2.1840329667841551</v>
      </c>
      <c r="C55" s="99">
        <f t="shared" si="19"/>
        <v>2.1840329667841551E-3</v>
      </c>
      <c r="D55" s="2">
        <v>25</v>
      </c>
      <c r="E55" s="2">
        <v>140</v>
      </c>
      <c r="F55" s="100">
        <f t="shared" si="29"/>
        <v>1.0099999999999999E-6</v>
      </c>
      <c r="G55" s="2">
        <v>1E-4</v>
      </c>
      <c r="I55" s="2">
        <v>53</v>
      </c>
      <c r="J55" s="99" t="str">
        <f t="shared" si="20"/>
        <v>-</v>
      </c>
      <c r="K55" s="99" t="str">
        <f t="shared" si="21"/>
        <v>-</v>
      </c>
      <c r="L55" s="2">
        <f t="shared" si="22"/>
        <v>4.4492650201867168</v>
      </c>
      <c r="M55" s="2" t="str">
        <f t="shared" si="23"/>
        <v>-</v>
      </c>
      <c r="N55" s="2" t="str">
        <f t="shared" si="24"/>
        <v>-</v>
      </c>
      <c r="O55" s="99" t="str">
        <f t="shared" si="30"/>
        <v>-</v>
      </c>
      <c r="Q55" s="2">
        <v>53</v>
      </c>
      <c r="R55" s="99">
        <f t="shared" si="1"/>
        <v>0.2430818972083168</v>
      </c>
      <c r="S55" s="99">
        <f t="shared" si="2"/>
        <v>0.25397148850337459</v>
      </c>
      <c r="T55" s="2">
        <f t="shared" si="3"/>
        <v>2.7156158570475575</v>
      </c>
      <c r="U55" s="2">
        <f t="shared" si="4"/>
        <v>86039.314282694904</v>
      </c>
      <c r="V55" s="2">
        <f t="shared" si="5"/>
        <v>2.8186637634633919E-2</v>
      </c>
      <c r="W55" s="2">
        <f t="shared" si="6"/>
        <v>0.33107848771997245</v>
      </c>
      <c r="Y55" s="2">
        <v>53</v>
      </c>
      <c r="Z55" s="99">
        <f t="shared" si="7"/>
        <v>8.4222873688699032E-2</v>
      </c>
      <c r="AA55" s="99">
        <f t="shared" si="8"/>
        <v>8.56708746827574E-2</v>
      </c>
      <c r="AB55" s="2">
        <f t="shared" si="9"/>
        <v>1.7379941485104367</v>
      </c>
      <c r="AC55" s="2">
        <f t="shared" si="10"/>
        <v>68831.451426155909</v>
      </c>
      <c r="AD55" s="2">
        <f t="shared" si="11"/>
        <v>2.8543621991485756E-2</v>
      </c>
      <c r="AE55" s="2">
        <f t="shared" si="12"/>
        <v>0.10986179910410311</v>
      </c>
      <c r="AF55" s="99">
        <f t="shared" si="27"/>
        <v>-1.4480009940583682E-3</v>
      </c>
      <c r="AG55" s="99"/>
      <c r="AH55" s="2">
        <v>53</v>
      </c>
      <c r="AI55" s="99">
        <f t="shared" si="13"/>
        <v>2.9181492056167106E-2</v>
      </c>
      <c r="AJ55" s="99">
        <f t="shared" si="14"/>
        <v>2.8898908346600451E-2</v>
      </c>
      <c r="AK55" s="2">
        <f t="shared" si="15"/>
        <v>1.1123162550466792</v>
      </c>
      <c r="AL55" s="2">
        <f t="shared" si="16"/>
        <v>55065.16114092472</v>
      </c>
      <c r="AM55" s="2">
        <f t="shared" si="17"/>
        <v>2.8968762605126184E-2</v>
      </c>
      <c r="AN55" s="2">
        <f t="shared" si="18"/>
        <v>3.6535706114984676E-2</v>
      </c>
      <c r="AO55" s="99">
        <f t="shared" si="28"/>
        <v>2.8258370956665488E-4</v>
      </c>
    </row>
    <row r="56" spans="1:41">
      <c r="A56" s="2">
        <v>1</v>
      </c>
      <c r="B56" s="98">
        <f t="shared" si="0"/>
        <v>2.2045407685048604</v>
      </c>
      <c r="C56" s="99">
        <f t="shared" si="19"/>
        <v>2.2045407685048605E-3</v>
      </c>
      <c r="D56" s="2">
        <v>25</v>
      </c>
      <c r="E56" s="2">
        <v>140</v>
      </c>
      <c r="F56" s="100">
        <f t="shared" si="29"/>
        <v>1.0099999999999999E-6</v>
      </c>
      <c r="G56" s="2">
        <v>1E-4</v>
      </c>
      <c r="I56" s="2">
        <v>54</v>
      </c>
      <c r="J56" s="99" t="str">
        <f t="shared" si="20"/>
        <v>-</v>
      </c>
      <c r="K56" s="99" t="str">
        <f t="shared" si="21"/>
        <v>-</v>
      </c>
      <c r="L56" s="2">
        <f t="shared" si="22"/>
        <v>4.4910430730936799</v>
      </c>
      <c r="M56" s="2" t="str">
        <f t="shared" si="23"/>
        <v>-</v>
      </c>
      <c r="N56" s="2" t="str">
        <f t="shared" si="24"/>
        <v>-</v>
      </c>
      <c r="O56" s="99" t="str">
        <f t="shared" si="30"/>
        <v>-</v>
      </c>
      <c r="Q56" s="2">
        <v>54</v>
      </c>
      <c r="R56" s="99">
        <f t="shared" si="1"/>
        <v>0.2470903424087563</v>
      </c>
      <c r="S56" s="99">
        <f t="shared" si="2"/>
        <v>0.25840572465497813</v>
      </c>
      <c r="T56" s="2">
        <f t="shared" si="3"/>
        <v>2.7411151569175298</v>
      </c>
      <c r="U56" s="2">
        <f t="shared" si="4"/>
        <v>86847.212892436597</v>
      </c>
      <c r="V56" s="2">
        <f t="shared" si="5"/>
        <v>2.8173023041231614E-2</v>
      </c>
      <c r="W56" s="2">
        <f t="shared" si="6"/>
        <v>0.33716231818809311</v>
      </c>
      <c r="Y56" s="2">
        <v>54</v>
      </c>
      <c r="Z56" s="99">
        <f t="shared" si="7"/>
        <v>8.5611717439228782E-2</v>
      </c>
      <c r="AA56" s="99">
        <f t="shared" si="8"/>
        <v>8.7166652385586962E-2</v>
      </c>
      <c r="AB56" s="2">
        <f t="shared" si="9"/>
        <v>1.7543137004272189</v>
      </c>
      <c r="AC56" s="2">
        <f t="shared" si="10"/>
        <v>69477.770313949281</v>
      </c>
      <c r="AD56" s="2">
        <f t="shared" si="11"/>
        <v>2.8527374965280697E-2</v>
      </c>
      <c r="AE56" s="2">
        <f t="shared" si="12"/>
        <v>0.11187095004128832</v>
      </c>
      <c r="AF56" s="99">
        <f t="shared" si="27"/>
        <v>-1.5549349463581802E-3</v>
      </c>
      <c r="AG56" s="99"/>
      <c r="AH56" s="2">
        <v>54</v>
      </c>
      <c r="AI56" s="99">
        <f t="shared" si="13"/>
        <v>2.9662697827216207E-2</v>
      </c>
      <c r="AJ56" s="99">
        <f t="shared" si="14"/>
        <v>2.9403471220517972E-2</v>
      </c>
      <c r="AK56" s="2">
        <f t="shared" si="15"/>
        <v>1.12276076827342</v>
      </c>
      <c r="AL56" s="2">
        <f t="shared" si="16"/>
        <v>55582.216251159414</v>
      </c>
      <c r="AM56" s="2">
        <f t="shared" si="17"/>
        <v>2.8949448958584045E-2</v>
      </c>
      <c r="AN56" s="2">
        <f t="shared" si="18"/>
        <v>3.7200240891993995E-2</v>
      </c>
      <c r="AO56" s="99">
        <f t="shared" si="28"/>
        <v>2.5922660669823461E-4</v>
      </c>
    </row>
    <row r="57" spans="1:41">
      <c r="A57" s="2">
        <v>1</v>
      </c>
      <c r="B57" s="98">
        <f t="shared" si="0"/>
        <v>2.2248595461286986</v>
      </c>
      <c r="C57" s="99">
        <f t="shared" si="19"/>
        <v>2.2248595461286987E-3</v>
      </c>
      <c r="D57" s="2">
        <v>25</v>
      </c>
      <c r="E57" s="2">
        <v>140</v>
      </c>
      <c r="F57" s="100">
        <f t="shared" si="29"/>
        <v>1.0099999999999999E-6</v>
      </c>
      <c r="G57" s="2">
        <v>1E-4</v>
      </c>
      <c r="I57" s="2">
        <v>55</v>
      </c>
      <c r="J57" s="99" t="str">
        <f t="shared" si="20"/>
        <v>-</v>
      </c>
      <c r="K57" s="99" t="str">
        <f t="shared" si="21"/>
        <v>-</v>
      </c>
      <c r="L57" s="2">
        <f t="shared" si="22"/>
        <v>4.5324360501730547</v>
      </c>
      <c r="M57" s="2" t="str">
        <f t="shared" si="23"/>
        <v>-</v>
      </c>
      <c r="N57" s="2" t="str">
        <f t="shared" si="24"/>
        <v>-</v>
      </c>
      <c r="O57" s="99" t="str">
        <f t="shared" si="30"/>
        <v>-</v>
      </c>
      <c r="Q57" s="2">
        <v>55</v>
      </c>
      <c r="R57" s="99">
        <f t="shared" si="1"/>
        <v>0.25108951896967741</v>
      </c>
      <c r="S57" s="99">
        <f t="shared" si="2"/>
        <v>0.26283388806268276</v>
      </c>
      <c r="T57" s="2">
        <f t="shared" si="3"/>
        <v>2.7663794251544531</v>
      </c>
      <c r="U57" s="2">
        <f t="shared" si="4"/>
        <v>87647.664955388624</v>
      </c>
      <c r="V57" s="2">
        <f t="shared" si="5"/>
        <v>2.8159756989355977E-2</v>
      </c>
      <c r="W57" s="2">
        <f t="shared" si="6"/>
        <v>0.34324436251955165</v>
      </c>
      <c r="Y57" s="2">
        <v>55</v>
      </c>
      <c r="Z57" s="99">
        <f t="shared" si="7"/>
        <v>8.6997349796954782E-2</v>
      </c>
      <c r="AA57" s="99">
        <f t="shared" si="8"/>
        <v>8.8660381601459934E-2</v>
      </c>
      <c r="AB57" s="2">
        <f t="shared" si="9"/>
        <v>1.7704828320988497</v>
      </c>
      <c r="AC57" s="2">
        <f t="shared" si="10"/>
        <v>70118.131964310902</v>
      </c>
      <c r="AD57" s="2">
        <f t="shared" si="11"/>
        <v>2.851154145945586E-2</v>
      </c>
      <c r="AE57" s="2">
        <f t="shared" si="12"/>
        <v>0.11387939289315234</v>
      </c>
      <c r="AF57" s="99">
        <f t="shared" si="27"/>
        <v>-1.6630318045051523E-3</v>
      </c>
      <c r="AG57" s="99"/>
      <c r="AH57" s="2">
        <v>55</v>
      </c>
      <c r="AI57" s="99">
        <f t="shared" si="13"/>
        <v>3.0142790916763383E-2</v>
      </c>
      <c r="AJ57" s="99">
        <f t="shared" si="14"/>
        <v>2.9907343089038075E-2</v>
      </c>
      <c r="AK57" s="2">
        <f t="shared" si="15"/>
        <v>1.1331090125432637</v>
      </c>
      <c r="AL57" s="2">
        <f t="shared" si="16"/>
        <v>56094.50557144871</v>
      </c>
      <c r="AM57" s="2">
        <f t="shared" si="17"/>
        <v>2.893062372948239E-2</v>
      </c>
      <c r="AN57" s="2">
        <f t="shared" si="18"/>
        <v>3.7864495719931661E-2</v>
      </c>
      <c r="AO57" s="99">
        <f t="shared" si="28"/>
        <v>2.3544782772530817E-4</v>
      </c>
    </row>
    <row r="58" spans="1:41">
      <c r="A58" s="2">
        <v>1</v>
      </c>
      <c r="B58" s="98">
        <f t="shared" si="0"/>
        <v>2.2449944320643649</v>
      </c>
      <c r="C58" s="99">
        <f t="shared" si="19"/>
        <v>2.2449944320643649E-3</v>
      </c>
      <c r="D58" s="2">
        <v>25</v>
      </c>
      <c r="E58" s="2">
        <v>140</v>
      </c>
      <c r="F58" s="100">
        <f t="shared" si="29"/>
        <v>1.0099999999999999E-6</v>
      </c>
      <c r="G58" s="2">
        <v>1E-4</v>
      </c>
      <c r="I58" s="2">
        <v>56</v>
      </c>
      <c r="J58" s="99" t="str">
        <f t="shared" si="20"/>
        <v>-</v>
      </c>
      <c r="K58" s="99" t="str">
        <f t="shared" si="21"/>
        <v>-</v>
      </c>
      <c r="L58" s="2">
        <f t="shared" si="22"/>
        <v>4.5734544070575289</v>
      </c>
      <c r="M58" s="2" t="str">
        <f t="shared" si="23"/>
        <v>-</v>
      </c>
      <c r="N58" s="2" t="str">
        <f t="shared" si="24"/>
        <v>-</v>
      </c>
      <c r="O58" s="99" t="str">
        <f t="shared" si="30"/>
        <v>-</v>
      </c>
      <c r="Q58" s="2">
        <v>56</v>
      </c>
      <c r="R58" s="99">
        <f t="shared" si="1"/>
        <v>0.25507961628265424</v>
      </c>
      <c r="S58" s="99">
        <f t="shared" si="2"/>
        <v>0.26725609724404958</v>
      </c>
      <c r="T58" s="2">
        <f t="shared" si="3"/>
        <v>2.7914150433700744</v>
      </c>
      <c r="U58" s="2">
        <f t="shared" si="4"/>
        <v>88440.872661230096</v>
      </c>
      <c r="V58" s="2">
        <f t="shared" si="5"/>
        <v>2.8146824533652973E-2</v>
      </c>
      <c r="W58" s="2">
        <f t="shared" si="6"/>
        <v>0.34932466696336906</v>
      </c>
      <c r="Y58" s="2">
        <v>56</v>
      </c>
      <c r="Z58" s="99">
        <f t="shared" si="7"/>
        <v>8.8379836382158891E-2</v>
      </c>
      <c r="AA58" s="99">
        <f t="shared" si="8"/>
        <v>9.0152102309285692E-2</v>
      </c>
      <c r="AB58" s="2">
        <f t="shared" si="9"/>
        <v>1.7865056277568474</v>
      </c>
      <c r="AC58" s="2">
        <f t="shared" si="10"/>
        <v>70752.698128984077</v>
      </c>
      <c r="AD58" s="2">
        <f t="shared" si="11"/>
        <v>2.8496103812533743E-2</v>
      </c>
      <c r="AE58" s="2">
        <f t="shared" si="12"/>
        <v>0.11588714592519335</v>
      </c>
      <c r="AF58" s="99">
        <f t="shared" si="27"/>
        <v>-1.772265927126801E-3</v>
      </c>
      <c r="AG58" s="99"/>
      <c r="AH58" s="2">
        <v>56</v>
      </c>
      <c r="AI58" s="99">
        <f t="shared" si="13"/>
        <v>3.0621794060885554E-2</v>
      </c>
      <c r="AJ58" s="99">
        <f t="shared" si="14"/>
        <v>3.0410537438037274E-2</v>
      </c>
      <c r="AK58" s="2">
        <f t="shared" si="15"/>
        <v>1.1433636017643822</v>
      </c>
      <c r="AL58" s="2">
        <f t="shared" si="16"/>
        <v>56602.158503187246</v>
      </c>
      <c r="AM58" s="2">
        <f t="shared" si="17"/>
        <v>2.8912266146674477E-2</v>
      </c>
      <c r="AN58" s="2">
        <f t="shared" si="18"/>
        <v>3.852847778693827E-2</v>
      </c>
      <c r="AO58" s="99">
        <f t="shared" si="28"/>
        <v>2.1125662284827984E-4</v>
      </c>
    </row>
    <row r="59" spans="1:41">
      <c r="A59" s="2">
        <v>1</v>
      </c>
      <c r="B59" s="98">
        <f t="shared" si="0"/>
        <v>2.2649503305812249</v>
      </c>
      <c r="C59" s="99">
        <f t="shared" si="19"/>
        <v>2.2649503305812247E-3</v>
      </c>
      <c r="D59" s="2">
        <v>25</v>
      </c>
      <c r="E59" s="2">
        <v>140</v>
      </c>
      <c r="F59" s="100">
        <f t="shared" si="29"/>
        <v>1.0099999999999999E-6</v>
      </c>
      <c r="G59" s="2">
        <v>1E-4</v>
      </c>
      <c r="I59" s="2">
        <v>57</v>
      </c>
      <c r="J59" s="99" t="str">
        <f t="shared" si="20"/>
        <v>-</v>
      </c>
      <c r="K59" s="99" t="str">
        <f t="shared" si="21"/>
        <v>-</v>
      </c>
      <c r="L59" s="2">
        <f t="shared" si="22"/>
        <v>4.6141081346192498</v>
      </c>
      <c r="M59" s="2" t="str">
        <f t="shared" si="23"/>
        <v>-</v>
      </c>
      <c r="N59" s="2" t="str">
        <f t="shared" si="24"/>
        <v>-</v>
      </c>
      <c r="O59" s="99" t="str">
        <f t="shared" si="30"/>
        <v>-</v>
      </c>
      <c r="Q59" s="2">
        <v>57</v>
      </c>
      <c r="R59" s="99">
        <f t="shared" si="1"/>
        <v>0.25906081655940172</v>
      </c>
      <c r="S59" s="99">
        <f t="shared" si="2"/>
        <v>0.27167246632945241</v>
      </c>
      <c r="T59" s="2">
        <f t="shared" si="3"/>
        <v>2.8162281095088204</v>
      </c>
      <c r="U59" s="2">
        <f t="shared" si="4"/>
        <v>89227.029212160662</v>
      </c>
      <c r="V59" s="2">
        <f t="shared" si="5"/>
        <v>2.8134211619794167E-2</v>
      </c>
      <c r="W59" s="2">
        <f t="shared" si="6"/>
        <v>0.35540327577553382</v>
      </c>
      <c r="Y59" s="2">
        <v>57</v>
      </c>
      <c r="Z59" s="99">
        <f t="shared" si="7"/>
        <v>8.9759240327449655E-2</v>
      </c>
      <c r="AA59" s="99">
        <f t="shared" si="8"/>
        <v>9.1641853008066682E-2</v>
      </c>
      <c r="AB59" s="2">
        <f t="shared" si="9"/>
        <v>1.8023859900856447</v>
      </c>
      <c r="AC59" s="2">
        <f t="shared" si="10"/>
        <v>71381.623369728521</v>
      </c>
      <c r="AD59" s="2">
        <f t="shared" si="11"/>
        <v>2.8481045412840612E-2</v>
      </c>
      <c r="AE59" s="2">
        <f t="shared" si="12"/>
        <v>0.11789422661808809</v>
      </c>
      <c r="AF59" s="99">
        <f t="shared" si="27"/>
        <v>-1.8826126806170268E-3</v>
      </c>
      <c r="AG59" s="99"/>
      <c r="AH59" s="2">
        <v>57</v>
      </c>
      <c r="AI59" s="99">
        <f t="shared" si="13"/>
        <v>3.1099729133732028E-2</v>
      </c>
      <c r="AJ59" s="99">
        <f t="shared" si="14"/>
        <v>3.091306725418284E-2</v>
      </c>
      <c r="AK59" s="2">
        <f t="shared" si="15"/>
        <v>1.1535270336548125</v>
      </c>
      <c r="AL59" s="2">
        <f t="shared" si="16"/>
        <v>57105.298695782811</v>
      </c>
      <c r="AM59" s="2">
        <f t="shared" si="17"/>
        <v>2.8894356669732123E-2</v>
      </c>
      <c r="AN59" s="2">
        <f t="shared" si="18"/>
        <v>3.9192193973380231E-2</v>
      </c>
      <c r="AO59" s="99">
        <f t="shared" si="28"/>
        <v>1.8666187954918811E-4</v>
      </c>
    </row>
    <row r="60" spans="1:41">
      <c r="A60" s="2">
        <v>1</v>
      </c>
      <c r="B60" s="98">
        <f t="shared" si="0"/>
        <v>2.2847319317591723</v>
      </c>
      <c r="C60" s="99">
        <f t="shared" si="19"/>
        <v>2.2847319317591723E-3</v>
      </c>
      <c r="D60" s="2">
        <v>25</v>
      </c>
      <c r="E60" s="2">
        <v>140</v>
      </c>
      <c r="F60" s="100">
        <f t="shared" si="29"/>
        <v>1.0099999999999999E-6</v>
      </c>
      <c r="G60" s="2">
        <v>1E-4</v>
      </c>
      <c r="I60" s="2">
        <v>58</v>
      </c>
      <c r="J60" s="99" t="str">
        <f t="shared" si="20"/>
        <v>-</v>
      </c>
      <c r="K60" s="99" t="str">
        <f t="shared" si="21"/>
        <v>-</v>
      </c>
      <c r="L60" s="2">
        <f t="shared" si="22"/>
        <v>4.6544067873881776</v>
      </c>
      <c r="M60" s="2" t="str">
        <f t="shared" si="23"/>
        <v>-</v>
      </c>
      <c r="N60" s="2" t="str">
        <f t="shared" si="24"/>
        <v>-</v>
      </c>
      <c r="O60" s="99" t="str">
        <f t="shared" si="30"/>
        <v>-</v>
      </c>
      <c r="Q60" s="2">
        <v>58</v>
      </c>
      <c r="R60" s="99">
        <f t="shared" si="1"/>
        <v>0.2630332952250547</v>
      </c>
      <c r="S60" s="99">
        <f t="shared" si="2"/>
        <v>0.27608310529857349</v>
      </c>
      <c r="T60" s="2">
        <f t="shared" si="3"/>
        <v>2.8408244551929807</v>
      </c>
      <c r="U60" s="2">
        <f t="shared" si="4"/>
        <v>90006.319372450889</v>
      </c>
      <c r="V60" s="2">
        <f t="shared" si="5"/>
        <v>2.8121905016924423E-2</v>
      </c>
      <c r="W60" s="2">
        <f t="shared" si="6"/>
        <v>0.36148023133803409</v>
      </c>
      <c r="Y60" s="2">
        <v>58</v>
      </c>
      <c r="Z60" s="99">
        <f t="shared" si="7"/>
        <v>9.1135622414025272E-2</v>
      </c>
      <c r="AA60" s="99">
        <f t="shared" si="8"/>
        <v>9.3129670796674238E-2</v>
      </c>
      <c r="AB60" s="2">
        <f t="shared" si="9"/>
        <v>1.8181276513235074</v>
      </c>
      <c r="AC60" s="2">
        <f t="shared" si="10"/>
        <v>72005.055497960711</v>
      </c>
      <c r="AD60" s="2">
        <f t="shared" si="11"/>
        <v>2.8466350619107562E-2</v>
      </c>
      <c r="AE60" s="2">
        <f t="shared" si="12"/>
        <v>0.11990065171445138</v>
      </c>
      <c r="AF60" s="99">
        <f t="shared" si="27"/>
        <v>-1.9940483826489663E-3</v>
      </c>
      <c r="AG60" s="99"/>
      <c r="AH60" s="2">
        <v>58</v>
      </c>
      <c r="AI60" s="99">
        <f t="shared" si="13"/>
        <v>3.1576617194736846E-2</v>
      </c>
      <c r="AJ60" s="99">
        <f t="shared" si="14"/>
        <v>3.1414945051843113E-2</v>
      </c>
      <c r="AK60" s="2">
        <f t="shared" si="15"/>
        <v>1.1636016968470444</v>
      </c>
      <c r="AL60" s="2">
        <f t="shared" si="16"/>
        <v>57604.044398368547</v>
      </c>
      <c r="AM60" s="2">
        <f t="shared" si="17"/>
        <v>2.8876876896097432E-2</v>
      </c>
      <c r="AN60" s="2">
        <f t="shared" si="18"/>
        <v>3.9855650870134873E-2</v>
      </c>
      <c r="AO60" s="99">
        <f t="shared" si="28"/>
        <v>1.6167214289373316E-4</v>
      </c>
    </row>
    <row r="61" spans="1:41">
      <c r="A61" s="2">
        <v>1</v>
      </c>
      <c r="B61" s="98">
        <f t="shared" si="0"/>
        <v>2.3043437243605824</v>
      </c>
      <c r="C61" s="99">
        <f t="shared" si="19"/>
        <v>2.3043437243605823E-3</v>
      </c>
      <c r="D61" s="2">
        <v>25</v>
      </c>
      <c r="E61" s="2">
        <v>140</v>
      </c>
      <c r="F61" s="100">
        <f t="shared" si="29"/>
        <v>1.0099999999999999E-6</v>
      </c>
      <c r="G61" s="2">
        <v>1E-4</v>
      </c>
      <c r="I61" s="2">
        <v>59</v>
      </c>
      <c r="J61" s="99" t="str">
        <f t="shared" si="20"/>
        <v>-</v>
      </c>
      <c r="K61" s="99" t="str">
        <f t="shared" si="21"/>
        <v>-</v>
      </c>
      <c r="L61" s="2">
        <f t="shared" si="22"/>
        <v>4.6943595097745492</v>
      </c>
      <c r="M61" s="2" t="str">
        <f t="shared" si="23"/>
        <v>-</v>
      </c>
      <c r="N61" s="2" t="str">
        <f t="shared" si="24"/>
        <v>-</v>
      </c>
      <c r="O61" s="99" t="str">
        <f t="shared" si="30"/>
        <v>-</v>
      </c>
      <c r="Q61" s="2">
        <v>59</v>
      </c>
      <c r="R61" s="99">
        <f t="shared" si="1"/>
        <v>0.26699722128350839</v>
      </c>
      <c r="S61" s="99">
        <f t="shared" si="2"/>
        <v>0.28048812020029407</v>
      </c>
      <c r="T61" s="2">
        <f t="shared" si="3"/>
        <v>2.865209661727631</v>
      </c>
      <c r="U61" s="2">
        <f t="shared" si="4"/>
        <v>90778.919975528916</v>
      </c>
      <c r="V61" s="2">
        <f t="shared" si="5"/>
        <v>2.8109892256289265E-2</v>
      </c>
      <c r="W61" s="2">
        <f t="shared" si="6"/>
        <v>0.36755557426886559</v>
      </c>
      <c r="Y61" s="2">
        <v>59</v>
      </c>
      <c r="Z61" s="99">
        <f t="shared" si="7"/>
        <v>9.2509041198256578E-2</v>
      </c>
      <c r="AA61" s="99">
        <f t="shared" si="8"/>
        <v>9.4615591448023131E-2</v>
      </c>
      <c r="AB61" s="2">
        <f t="shared" si="9"/>
        <v>1.8337341835056835</v>
      </c>
      <c r="AC61" s="2">
        <f t="shared" si="10"/>
        <v>72623.135980423118</v>
      </c>
      <c r="AD61" s="2">
        <f t="shared" si="11"/>
        <v>2.8452004688320615E-2</v>
      </c>
      <c r="AE61" s="2">
        <f t="shared" si="12"/>
        <v>0.12190643726205851</v>
      </c>
      <c r="AF61" s="99">
        <f t="shared" si="27"/>
        <v>-2.1065502497665534E-3</v>
      </c>
      <c r="AG61" s="99"/>
      <c r="AH61" s="2">
        <v>59</v>
      </c>
      <c r="AI61" s="99">
        <f t="shared" si="13"/>
        <v>3.2052478532477148E-2</v>
      </c>
      <c r="AJ61" s="99">
        <f t="shared" si="14"/>
        <v>3.191618289810845E-2</v>
      </c>
      <c r="AK61" s="2">
        <f t="shared" si="15"/>
        <v>1.1735898774436373</v>
      </c>
      <c r="AL61" s="2">
        <f t="shared" si="16"/>
        <v>58098.50878433849</v>
      </c>
      <c r="AM61" s="2">
        <f t="shared" si="17"/>
        <v>2.8859809476693983E-2</v>
      </c>
      <c r="AN61" s="2">
        <f t="shared" si="18"/>
        <v>4.0518854795495676E-2</v>
      </c>
      <c r="AO61" s="99">
        <f t="shared" si="28"/>
        <v>1.3629563436869802E-4</v>
      </c>
    </row>
    <row r="62" spans="1:41">
      <c r="A62" s="2">
        <v>1</v>
      </c>
      <c r="B62" s="98">
        <f t="shared" si="0"/>
        <v>2.3237900077244502</v>
      </c>
      <c r="C62" s="99">
        <f t="shared" si="19"/>
        <v>2.32379000772445E-3</v>
      </c>
      <c r="D62" s="2">
        <v>25</v>
      </c>
      <c r="E62" s="2">
        <v>140</v>
      </c>
      <c r="F62" s="100">
        <f t="shared" si="29"/>
        <v>1.0099999999999999E-6</v>
      </c>
      <c r="G62" s="2">
        <v>1E-4</v>
      </c>
      <c r="I62" s="2">
        <v>60</v>
      </c>
      <c r="J62" s="99" t="str">
        <f t="shared" si="20"/>
        <v>-</v>
      </c>
      <c r="K62" s="99" t="str">
        <f t="shared" si="21"/>
        <v>-</v>
      </c>
      <c r="L62" s="2">
        <f t="shared" si="22"/>
        <v>4.7339750602993629</v>
      </c>
      <c r="M62" s="2" t="str">
        <f t="shared" si="23"/>
        <v>-</v>
      </c>
      <c r="N62" s="2" t="str">
        <f t="shared" si="24"/>
        <v>-</v>
      </c>
      <c r="O62" s="99" t="str">
        <f t="shared" si="30"/>
        <v>-</v>
      </c>
      <c r="Q62" s="2">
        <v>60</v>
      </c>
      <c r="R62" s="99">
        <f t="shared" si="1"/>
        <v>0.27095275765722354</v>
      </c>
      <c r="S62" s="99">
        <f t="shared" si="2"/>
        <v>0.28488761335740598</v>
      </c>
      <c r="T62" s="2">
        <f t="shared" si="3"/>
        <v>2.8893890748897486</v>
      </c>
      <c r="U62" s="2">
        <f t="shared" si="4"/>
        <v>91545.000392546499</v>
      </c>
      <c r="V62" s="2">
        <f t="shared" si="5"/>
        <v>2.8098161575382929E-2</v>
      </c>
      <c r="W62" s="2">
        <f t="shared" si="6"/>
        <v>0.37362934352384253</v>
      </c>
      <c r="Y62" s="2">
        <v>60</v>
      </c>
      <c r="Z62" s="99">
        <f t="shared" si="7"/>
        <v>9.3879553129422588E-2</v>
      </c>
      <c r="AA62" s="99">
        <f t="shared" si="8"/>
        <v>9.6099649478125881E-2</v>
      </c>
      <c r="AB62" s="2">
        <f t="shared" si="9"/>
        <v>1.8492090079294388</v>
      </c>
      <c r="AC62" s="2">
        <f t="shared" si="10"/>
        <v>73236.000314037199</v>
      </c>
      <c r="AD62" s="2">
        <f t="shared" si="11"/>
        <v>2.843799371004796E-2</v>
      </c>
      <c r="AE62" s="2">
        <f t="shared" si="12"/>
        <v>0.12391159865385278</v>
      </c>
      <c r="AF62" s="99">
        <f t="shared" si="27"/>
        <v>-2.2200963487032932E-3</v>
      </c>
      <c r="AG62" s="99"/>
      <c r="AH62" s="2">
        <v>60</v>
      </c>
      <c r="AI62" s="99">
        <f t="shared" si="13"/>
        <v>3.2527332705466136E-2</v>
      </c>
      <c r="AJ62" s="99">
        <f t="shared" si="14"/>
        <v>3.2416792436084925E-2</v>
      </c>
      <c r="AK62" s="2">
        <f t="shared" si="15"/>
        <v>1.1834937650748407</v>
      </c>
      <c r="AL62" s="2">
        <f t="shared" si="16"/>
        <v>58588.800251229746</v>
      </c>
      <c r="AM62" s="2">
        <f t="shared" si="17"/>
        <v>2.8843138039098274E-2</v>
      </c>
      <c r="AN62" s="2">
        <f t="shared" si="18"/>
        <v>4.1181811810823012E-2</v>
      </c>
      <c r="AO62" s="99">
        <f>AI62-AJ62</f>
        <v>1.1054026938121103E-4</v>
      </c>
    </row>
    <row r="63" spans="1:41">
      <c r="A63" s="2">
        <v>1</v>
      </c>
      <c r="B63" s="98">
        <f t="shared" si="0"/>
        <v>2.3430749027719959</v>
      </c>
      <c r="C63" s="99">
        <f t="shared" si="19"/>
        <v>2.3430749027719957E-3</v>
      </c>
      <c r="D63" s="2">
        <v>25</v>
      </c>
      <c r="E63" s="2">
        <v>140</v>
      </c>
      <c r="F63" s="100">
        <f t="shared" si="29"/>
        <v>1.0099999999999999E-6</v>
      </c>
      <c r="G63" s="2">
        <v>1E-4</v>
      </c>
      <c r="I63" s="2">
        <v>61</v>
      </c>
      <c r="J63" s="99" t="str">
        <f t="shared" si="20"/>
        <v>-</v>
      </c>
      <c r="K63" s="99" t="str">
        <f t="shared" si="21"/>
        <v>-</v>
      </c>
      <c r="L63" s="2">
        <f t="shared" si="22"/>
        <v>4.7732618340147601</v>
      </c>
      <c r="M63" s="2" t="str">
        <f t="shared" si="23"/>
        <v>-</v>
      </c>
      <c r="N63" s="2" t="str">
        <f t="shared" si="24"/>
        <v>-</v>
      </c>
      <c r="O63" s="99" t="str">
        <f t="shared" si="30"/>
        <v>-</v>
      </c>
      <c r="Q63" s="2">
        <v>61</v>
      </c>
      <c r="R63" s="99">
        <f t="shared" si="1"/>
        <v>0.274900061503704</v>
      </c>
      <c r="S63" s="99">
        <f t="shared" si="2"/>
        <v>0.28928168355743333</v>
      </c>
      <c r="T63" s="2">
        <f t="shared" si="3"/>
        <v>2.9133678186125254</v>
      </c>
      <c r="U63" s="2">
        <f t="shared" si="4"/>
        <v>92304.722965941415</v>
      </c>
      <c r="V63" s="2">
        <f t="shared" si="5"/>
        <v>2.8086701867038086E-2</v>
      </c>
      <c r="W63" s="2">
        <f t="shared" si="6"/>
        <v>0.37970157649094433</v>
      </c>
      <c r="Y63" s="2">
        <v>61</v>
      </c>
      <c r="Z63" s="99">
        <f t="shared" si="7"/>
        <v>9.5247212659363367E-2</v>
      </c>
      <c r="AA63" s="99">
        <f t="shared" si="8"/>
        <v>9.7581878210461645E-2</v>
      </c>
      <c r="AB63" s="2">
        <f t="shared" si="9"/>
        <v>1.8645554039120158</v>
      </c>
      <c r="AC63" s="2">
        <f t="shared" si="10"/>
        <v>73843.778372753106</v>
      </c>
      <c r="AD63" s="2">
        <f t="shared" si="11"/>
        <v>2.8424304546566227E-2</v>
      </c>
      <c r="AE63" s="2">
        <f t="shared" si="12"/>
        <v>0.12591615066502665</v>
      </c>
      <c r="AF63" s="99">
        <f t="shared" si="27"/>
        <v>-2.3346655510982778E-3</v>
      </c>
      <c r="AG63" s="99"/>
      <c r="AH63" s="2">
        <v>61</v>
      </c>
      <c r="AI63" s="99">
        <f t="shared" si="13"/>
        <v>3.3001198580145538E-2</v>
      </c>
      <c r="AJ63" s="99">
        <f t="shared" si="14"/>
        <v>3.2916784906607578E-2</v>
      </c>
      <c r="AK63" s="2">
        <f t="shared" si="15"/>
        <v>1.19331545850369</v>
      </c>
      <c r="AL63" s="2">
        <f t="shared" si="16"/>
        <v>59075.022698202491</v>
      </c>
      <c r="AM63" s="2">
        <f t="shared" si="17"/>
        <v>2.8826847117481371E-2</v>
      </c>
      <c r="AN63" s="2">
        <f t="shared" si="18"/>
        <v>4.1844527735052921E-2</v>
      </c>
      <c r="AO63" s="99">
        <f t="shared" si="28"/>
        <v>8.4413673537959977E-5</v>
      </c>
    </row>
    <row r="64" spans="1:41">
      <c r="A64" s="2">
        <v>1</v>
      </c>
      <c r="B64" s="98">
        <f t="shared" si="0"/>
        <v>2.3622023622035431</v>
      </c>
      <c r="C64" s="99">
        <f t="shared" si="19"/>
        <v>2.3622023622035431E-3</v>
      </c>
      <c r="D64" s="2">
        <v>25</v>
      </c>
      <c r="E64" s="2">
        <v>140</v>
      </c>
      <c r="F64" s="100">
        <f t="shared" si="29"/>
        <v>1.0099999999999999E-6</v>
      </c>
      <c r="G64" s="2">
        <v>1E-4</v>
      </c>
      <c r="I64" s="2">
        <v>62</v>
      </c>
      <c r="J64" s="99" t="str">
        <f t="shared" si="20"/>
        <v>-</v>
      </c>
      <c r="K64" s="99" t="str">
        <f t="shared" si="21"/>
        <v>-</v>
      </c>
      <c r="L64" s="2">
        <f t="shared" si="22"/>
        <v>4.8122278832768881</v>
      </c>
      <c r="M64" s="2" t="str">
        <f t="shared" si="23"/>
        <v>-</v>
      </c>
      <c r="N64" s="2" t="str">
        <f t="shared" si="24"/>
        <v>-</v>
      </c>
      <c r="O64" s="99" t="str">
        <f t="shared" si="30"/>
        <v>-</v>
      </c>
      <c r="Q64" s="2">
        <v>62</v>
      </c>
      <c r="R64" s="99">
        <f t="shared" si="1"/>
        <v>0.27883928451057621</v>
      </c>
      <c r="S64" s="99">
        <f t="shared" si="2"/>
        <v>0.29367042623070466</v>
      </c>
      <c r="T64" s="2">
        <f t="shared" si="3"/>
        <v>2.9371508076641173</v>
      </c>
      <c r="U64" s="2">
        <f t="shared" si="4"/>
        <v>93058.243411140371</v>
      </c>
      <c r="V64" s="2">
        <f t="shared" si="5"/>
        <v>2.8075502632947273E-2</v>
      </c>
      <c r="W64" s="2">
        <f t="shared" si="6"/>
        <v>0.38577230907786209</v>
      </c>
      <c r="Y64" s="2">
        <v>62</v>
      </c>
      <c r="Z64" s="99">
        <f t="shared" si="7"/>
        <v>9.6612072344719094E-2</v>
      </c>
      <c r="AA64" s="99">
        <f t="shared" si="8"/>
        <v>9.9062309836044291E-2</v>
      </c>
      <c r="AB64" s="2">
        <f t="shared" si="9"/>
        <v>1.8797765169050349</v>
      </c>
      <c r="AC64" s="2">
        <f t="shared" si="10"/>
        <v>74446.594728912285</v>
      </c>
      <c r="AD64" s="2">
        <f t="shared" si="11"/>
        <v>2.8410924778188431E-2</v>
      </c>
      <c r="AE64" s="2">
        <f t="shared" si="12"/>
        <v>0.12792010748743524</v>
      </c>
      <c r="AF64" s="99">
        <f t="shared" si="27"/>
        <v>-2.4502374913251967E-3</v>
      </c>
      <c r="AG64" s="99"/>
      <c r="AH64" s="2">
        <v>62</v>
      </c>
      <c r="AI64" s="99">
        <f t="shared" si="13"/>
        <v>3.3474094366309326E-2</v>
      </c>
      <c r="AJ64" s="99">
        <f t="shared" si="14"/>
        <v>3.3416171168502866E-2</v>
      </c>
      <c r="AK64" s="2">
        <f t="shared" si="15"/>
        <v>1.203056970819222</v>
      </c>
      <c r="AL64" s="2">
        <f t="shared" si="16"/>
        <v>59557.275783129815</v>
      </c>
      <c r="AM64" s="2">
        <f t="shared" si="17"/>
        <v>2.8810922088624475E-2</v>
      </c>
      <c r="AN64" s="2">
        <f t="shared" si="18"/>
        <v>4.2507008158164564E-2</v>
      </c>
      <c r="AO64" s="99">
        <f t="shared" si="28"/>
        <v>5.7923197806460103E-5</v>
      </c>
    </row>
    <row r="65" spans="1:41">
      <c r="A65" s="2">
        <v>1</v>
      </c>
      <c r="B65" s="98">
        <f t="shared" si="0"/>
        <v>2.3811761799581315</v>
      </c>
      <c r="C65" s="99">
        <f t="shared" si="19"/>
        <v>2.3811761799581313E-3</v>
      </c>
      <c r="D65" s="2">
        <v>25</v>
      </c>
      <c r="E65" s="2">
        <v>140</v>
      </c>
      <c r="F65" s="100">
        <f t="shared" si="29"/>
        <v>1.0099999999999999E-6</v>
      </c>
      <c r="G65" s="2">
        <v>1E-4</v>
      </c>
      <c r="I65" s="2">
        <v>63</v>
      </c>
      <c r="J65" s="99" t="str">
        <f t="shared" si="20"/>
        <v>-</v>
      </c>
      <c r="K65" s="99" t="str">
        <f t="shared" si="21"/>
        <v>-</v>
      </c>
      <c r="L65" s="2">
        <f t="shared" si="22"/>
        <v>4.8508809370168189</v>
      </c>
      <c r="M65" s="2" t="str">
        <f t="shared" si="23"/>
        <v>-</v>
      </c>
      <c r="N65" s="2" t="str">
        <f t="shared" si="24"/>
        <v>-</v>
      </c>
      <c r="O65" s="99" t="str">
        <f t="shared" si="30"/>
        <v>-</v>
      </c>
      <c r="Q65" s="2">
        <v>63</v>
      </c>
      <c r="R65" s="99">
        <f t="shared" si="1"/>
        <v>0.28277057317106219</v>
      </c>
      <c r="S65" s="99">
        <f t="shared" si="2"/>
        <v>0.29805393361673999</v>
      </c>
      <c r="T65" s="2">
        <f t="shared" si="3"/>
        <v>2.9607427594096802</v>
      </c>
      <c r="U65" s="2">
        <f t="shared" si="4"/>
        <v>93805.711189217604</v>
      </c>
      <c r="V65" s="2">
        <f t="shared" si="5"/>
        <v>2.8064553941166075E-2</v>
      </c>
      <c r="W65" s="2">
        <f t="shared" si="6"/>
        <v>0.39184157579333251</v>
      </c>
      <c r="Y65" s="2">
        <v>63</v>
      </c>
      <c r="Z65" s="99">
        <f t="shared" si="7"/>
        <v>9.7974182942375712E-2</v>
      </c>
      <c r="AA65" s="99">
        <f t="shared" si="8"/>
        <v>0.100540975469549</v>
      </c>
      <c r="AB65" s="2">
        <f t="shared" si="9"/>
        <v>1.8948753660221951</v>
      </c>
      <c r="AC65" s="2">
        <f t="shared" si="10"/>
        <v>75044.56895137408</v>
      </c>
      <c r="AD65" s="2">
        <f t="shared" si="11"/>
        <v>2.8397842653266201E-2</v>
      </c>
      <c r="AE65" s="2">
        <f t="shared" si="12"/>
        <v>0.12992348276157248</v>
      </c>
      <c r="AF65" s="99">
        <f t="shared" si="27"/>
        <v>-2.5667925271732894E-3</v>
      </c>
      <c r="AG65" s="99"/>
      <c r="AH65" s="2">
        <v>63</v>
      </c>
      <c r="AI65" s="99">
        <f t="shared" si="13"/>
        <v>3.3946037650173677E-2</v>
      </c>
      <c r="AJ65" s="99">
        <f t="shared" si="14"/>
        <v>3.3914961717521515E-2</v>
      </c>
      <c r="AK65" s="2">
        <f t="shared" si="15"/>
        <v>1.2127202342542047</v>
      </c>
      <c r="AL65" s="2">
        <f t="shared" si="16"/>
        <v>60035.655161099261</v>
      </c>
      <c r="AM65" s="2">
        <f t="shared" si="17"/>
        <v>2.8795349113393594E-2</v>
      </c>
      <c r="AN65" s="2">
        <f t="shared" si="18"/>
        <v>4.3169258453695875E-2</v>
      </c>
      <c r="AO65" s="99">
        <f t="shared" si="28"/>
        <v>3.1075932652162297E-5</v>
      </c>
    </row>
    <row r="66" spans="1:41">
      <c r="A66" s="2">
        <v>1</v>
      </c>
      <c r="B66" s="98">
        <f t="shared" si="0"/>
        <v>2.4</v>
      </c>
      <c r="C66" s="99">
        <f t="shared" si="19"/>
        <v>2.3999999999999998E-3</v>
      </c>
      <c r="D66" s="2">
        <v>25</v>
      </c>
      <c r="E66" s="2">
        <v>140</v>
      </c>
      <c r="F66" s="100">
        <f t="shared" si="29"/>
        <v>1.0099999999999999E-6</v>
      </c>
      <c r="G66" s="2">
        <v>1E-4</v>
      </c>
      <c r="I66" s="2">
        <v>64</v>
      </c>
      <c r="J66" s="99" t="str">
        <f t="shared" si="20"/>
        <v>-</v>
      </c>
      <c r="K66" s="99" t="str">
        <f t="shared" si="21"/>
        <v>-</v>
      </c>
      <c r="L66" s="2">
        <f t="shared" si="22"/>
        <v>4.8892284186401822</v>
      </c>
      <c r="M66" s="2" t="str">
        <f t="shared" si="23"/>
        <v>-</v>
      </c>
      <c r="N66" s="2" t="str">
        <f t="shared" si="24"/>
        <v>-</v>
      </c>
      <c r="O66" s="99" t="str">
        <f t="shared" si="30"/>
        <v>-</v>
      </c>
      <c r="Q66" s="2">
        <v>64</v>
      </c>
      <c r="R66" s="99">
        <f t="shared" si="1"/>
        <v>0.2866940690414248</v>
      </c>
      <c r="S66" s="99">
        <f t="shared" si="2"/>
        <v>0.30243229491987428</v>
      </c>
      <c r="T66" s="2">
        <f t="shared" si="3"/>
        <v>2.98414820473644</v>
      </c>
      <c r="U66" s="2">
        <f t="shared" si="4"/>
        <v>94547.269853035745</v>
      </c>
      <c r="V66" s="2">
        <f t="shared" si="5"/>
        <v>2.8053846387199873E-2</v>
      </c>
      <c r="W66" s="2">
        <f t="shared" si="6"/>
        <v>0.39790940982279249</v>
      </c>
      <c r="Y66" s="2">
        <v>64</v>
      </c>
      <c r="Z66" s="99">
        <f t="shared" si="7"/>
        <v>9.9333593498664455E-2</v>
      </c>
      <c r="AA66" s="99">
        <f t="shared" si="8"/>
        <v>0.10201790520180777</v>
      </c>
      <c r="AB66" s="2">
        <f t="shared" si="9"/>
        <v>1.9098548510313214</v>
      </c>
      <c r="AC66" s="2">
        <f t="shared" si="10"/>
        <v>75637.815882428593</v>
      </c>
      <c r="AD66" s="2">
        <f t="shared" si="11"/>
        <v>2.8385047042399792E-2</v>
      </c>
      <c r="AE66" s="2">
        <f t="shared" si="12"/>
        <v>0.13192628960631947</v>
      </c>
      <c r="AF66" s="99">
        <f t="shared" si="27"/>
        <v>-2.6843117031433161E-3</v>
      </c>
      <c r="AG66" s="99"/>
      <c r="AH66" s="2">
        <v>64</v>
      </c>
      <c r="AI66" s="99">
        <f t="shared" si="13"/>
        <v>3.4417045425282788E-2</v>
      </c>
      <c r="AJ66" s="99">
        <f t="shared" si="14"/>
        <v>3.4413166704046601E-2</v>
      </c>
      <c r="AK66" s="2">
        <f t="shared" si="15"/>
        <v>1.2223071046600456</v>
      </c>
      <c r="AL66" s="2">
        <f t="shared" si="16"/>
        <v>60510.252705942861</v>
      </c>
      <c r="AM66" s="2">
        <f t="shared" si="17"/>
        <v>2.8780115083129758E-2</v>
      </c>
      <c r="AN66" s="2">
        <f t="shared" si="18"/>
        <v>4.3831283790389572E-2</v>
      </c>
      <c r="AO66" s="99">
        <f t="shared" si="28"/>
        <v>3.8787212361876544E-6</v>
      </c>
    </row>
    <row r="67" spans="1:41">
      <c r="A67" s="2">
        <v>1</v>
      </c>
      <c r="B67" s="98">
        <f t="shared" ref="B67:B130" si="31">0.3*SQRT(I67)</f>
        <v>2.4186773244895647</v>
      </c>
      <c r="C67" s="99">
        <f t="shared" si="19"/>
        <v>2.4186773244895647E-3</v>
      </c>
      <c r="D67" s="2">
        <v>25</v>
      </c>
      <c r="E67" s="2">
        <v>140</v>
      </c>
      <c r="F67" s="100">
        <f t="shared" si="29"/>
        <v>1.0099999999999999E-6</v>
      </c>
      <c r="G67" s="2">
        <v>1E-4</v>
      </c>
      <c r="I67" s="2">
        <v>65</v>
      </c>
      <c r="J67" s="99" t="str">
        <f t="shared" si="20"/>
        <v>-</v>
      </c>
      <c r="K67" s="99" t="str">
        <f t="shared" si="21"/>
        <v>-</v>
      </c>
      <c r="L67" s="2">
        <f t="shared" si="22"/>
        <v>4.927277462672909</v>
      </c>
      <c r="M67" s="2" t="str">
        <f t="shared" si="23"/>
        <v>-</v>
      </c>
      <c r="N67" s="2" t="str">
        <f t="shared" si="24"/>
        <v>-</v>
      </c>
      <c r="O67" s="99" t="str">
        <f t="shared" si="30"/>
        <v>-</v>
      </c>
      <c r="Q67" s="2">
        <v>65</v>
      </c>
      <c r="R67" s="99" t="str">
        <f t="shared" ref="R67:R130" si="32">IF(T67&gt;3,"-",(0.000874*(C67^1.75))/(($R$1/1000)^4.75))</f>
        <v>-</v>
      </c>
      <c r="S67" s="99" t="str">
        <f t="shared" ref="S67:S130" si="33">IF(T67&gt;3,"-",(10.646*C67^1.852)/(E67^1.852*($R$1/1000)^4.87))</f>
        <v>-</v>
      </c>
      <c r="T67" s="2">
        <f t="shared" ref="T67:T130" si="34">(4*C67)/(3.1416*($R$1/1000)^2)</f>
        <v>3.0073714982134465</v>
      </c>
      <c r="U67" s="2" t="str">
        <f t="shared" ref="U67:U130" si="35">IF(T67&gt;3,"-",(T67*($R$1/1000)/F67))</f>
        <v>-</v>
      </c>
      <c r="V67" s="2" t="str">
        <f t="shared" ref="V67:V130" si="36">IF(T67&gt;3,"-",(0.25/(LOG(0.27*(G67/($R$1/1000))+(5.74/U67^0.9))^2)))</f>
        <v>-</v>
      </c>
      <c r="W67" s="2" t="str">
        <f t="shared" ref="W67:W130" si="37">IF(T67&gt;3,"-",(V67*(A67/($R$1/1000))*(T67^2/(2*9.81))))</f>
        <v>-</v>
      </c>
      <c r="Y67" s="2">
        <v>65</v>
      </c>
      <c r="Z67" s="99">
        <f t="shared" ref="Z67:Z130" si="38">IF(AB67&gt;3,"-",(0.000874*(C67^1.75))/(($Z$1/1000)^4.75))</f>
        <v>0.10069035143281677</v>
      </c>
      <c r="AA67" s="99">
        <f t="shared" ref="AA67:AA130" si="39">IF(AB67&gt;3,"-",(10.646*$C67^1.852)/($E67^1.852*($Z$1/1000)^4.87))</f>
        <v>0.10349312814896584</v>
      </c>
      <c r="AB67" s="2">
        <f t="shared" ref="AB67:AB130" si="40">(4*$C67)/(3.1416*($Z$1/1000)^2)</f>
        <v>1.9247177588566053</v>
      </c>
      <c r="AC67" s="2">
        <f t="shared" ref="AC67:AC130" si="41">IF(AB67&gt;3,"-",(AB67*($Z$1/1000)/F67))</f>
        <v>76226.445895311117</v>
      </c>
      <c r="AD67" s="2">
        <f t="shared" ref="AD67:AD130" si="42">IF(AB67&gt;3,"-",(0.25/(LOG(0.27*(G67/($R$1/1000))+(5.74/AC67^0.9))^2)))</f>
        <v>2.837252739644255E-2</v>
      </c>
      <c r="AE67" s="2">
        <f t="shared" ref="AE67:AE130" si="43">IF(AB67&gt;3,"-",(AD67*($A67/($Z$1/1000))*(AB67^2/(2*9.81))))</f>
        <v>0.13392854064665172</v>
      </c>
      <c r="AH67" s="2">
        <v>65</v>
      </c>
      <c r="AI67" s="99">
        <f t="shared" ref="AI67:AI130" si="44">IF(AK67&gt;3,"-",(0.000874*(C67^1.75))/(($AI$1/1000)^4.75))</f>
        <v>3.4887134121424246E-2</v>
      </c>
      <c r="AJ67" s="99">
        <f t="shared" ref="AJ67:AJ130" si="45">IF(AK67&gt;3,"-",(10.646*$C67^1.852)/($E67^1.852*($AI$1/1000)^4.87))</f>
        <v>3.4910795949675201E-2</v>
      </c>
      <c r="AK67" s="2">
        <f t="shared" ref="AK67:AK130" si="46">(4*$C67)/(3.1416*($AI$1/1000)^2)</f>
        <v>1.2318193656682273</v>
      </c>
      <c r="AL67" s="2">
        <f t="shared" ref="AL67:AL130" si="47">IF(AK67&gt;3,"-",(AK67*($AI$1/1000)/F67))</f>
        <v>60981.156716248886</v>
      </c>
      <c r="AM67" s="2">
        <f t="shared" ref="AM67:AM130" si="48">IF(AK67&gt;3,"-",(0.25/(LOG(0.27*(G67/($R$1/1000))+(5.74/AL67^0.9))^2)))</f>
        <v>2.8765207570472327E-2</v>
      </c>
      <c r="AN67" s="2">
        <f t="shared" ref="AN67:AN130" si="49">IF(AK67&gt;3,"-",(AM67*($A67/($AI$1/1000))*(AK67^2/(2*9.81))))</f>
        <v>4.4493089143041717E-2</v>
      </c>
      <c r="AO67" s="99">
        <f t="shared" si="28"/>
        <v>-2.3661828250955141E-5</v>
      </c>
    </row>
    <row r="68" spans="1:41">
      <c r="A68" s="2">
        <v>1</v>
      </c>
      <c r="B68" s="98">
        <f t="shared" si="31"/>
        <v>2.4372115213907883</v>
      </c>
      <c r="C68" s="99">
        <f t="shared" ref="C68:C131" si="50">B68/1000</f>
        <v>2.4372115213907885E-3</v>
      </c>
      <c r="D68" s="2">
        <v>25</v>
      </c>
      <c r="E68" s="2">
        <v>140</v>
      </c>
      <c r="F68" s="100">
        <f t="shared" si="29"/>
        <v>1.0099999999999999E-6</v>
      </c>
      <c r="G68" s="2">
        <v>1E-4</v>
      </c>
      <c r="I68" s="2">
        <v>66</v>
      </c>
      <c r="J68" s="99" t="str">
        <f t="shared" ref="J68:J131" si="51">IF(L68&gt;3,"-",(0.000874*(C68^1.75))/(($J$1/1000)^4.75))</f>
        <v>-</v>
      </c>
      <c r="K68" s="99" t="str">
        <f t="shared" ref="K68:K131" si="52">IF(L68&gt;3,"-",(10.646*C68^1.852)/(E68^1.852*($J$1/1000)^4.87))</f>
        <v>-</v>
      </c>
      <c r="L68" s="2">
        <f t="shared" ref="L68:L131" si="53">(4*C68)/(3.1416*($J$1/1000)^2)</f>
        <v>4.9650349302587991</v>
      </c>
      <c r="M68" s="2" t="str">
        <f t="shared" ref="M68:M131" si="54">IF(L68&gt;3,"-",L68*($J$1/1000)/F68)</f>
        <v>-</v>
      </c>
      <c r="N68" s="2" t="str">
        <f t="shared" ref="N68:N131" si="55">IF(L68&gt;3,"-",(0.25/(LOG(0.27*(G68/($J$1/1000))+(5.74/M68^0.9))^2)))</f>
        <v>-</v>
      </c>
      <c r="O68" s="99" t="str">
        <f t="shared" ref="O68:O131" si="56">IF(L68&gt;3,"-",(N68*(A68/($J$1/1000))*(L68^2/(2*9.81))))</f>
        <v>-</v>
      </c>
      <c r="Q68" s="2">
        <v>66</v>
      </c>
      <c r="R68" s="99" t="str">
        <f t="shared" si="32"/>
        <v>-</v>
      </c>
      <c r="S68" s="99" t="str">
        <f t="shared" si="33"/>
        <v>-</v>
      </c>
      <c r="T68" s="2">
        <f t="shared" si="34"/>
        <v>3.0304168275505377</v>
      </c>
      <c r="U68" s="2" t="str">
        <f t="shared" si="35"/>
        <v>-</v>
      </c>
      <c r="V68" s="2" t="str">
        <f t="shared" si="36"/>
        <v>-</v>
      </c>
      <c r="W68" s="2" t="str">
        <f t="shared" si="37"/>
        <v>-</v>
      </c>
      <c r="Y68" s="2">
        <v>66</v>
      </c>
      <c r="Z68" s="99">
        <f t="shared" si="38"/>
        <v>0.10204450261512767</v>
      </c>
      <c r="AA68" s="99">
        <f t="shared" si="39"/>
        <v>0.10496667249855789</v>
      </c>
      <c r="AB68" s="2">
        <f t="shared" si="40"/>
        <v>1.9394667696323438</v>
      </c>
      <c r="AC68" s="2">
        <f t="shared" si="41"/>
        <v>76810.565133954224</v>
      </c>
      <c r="AD68" s="2">
        <f t="shared" si="42"/>
        <v>2.8360273707932558E-2</v>
      </c>
      <c r="AE68" s="2">
        <f t="shared" si="43"/>
        <v>0.13593024803947432</v>
      </c>
      <c r="AH68" s="2">
        <v>66</v>
      </c>
      <c r="AI68" s="99">
        <f t="shared" si="44"/>
        <v>3.5356319631711076E-2</v>
      </c>
      <c r="AJ68" s="99">
        <f t="shared" si="45"/>
        <v>3.5407858962761045E-2</v>
      </c>
      <c r="AK68" s="2">
        <f t="shared" si="46"/>
        <v>1.2412587325646998</v>
      </c>
      <c r="AL68" s="2">
        <f t="shared" si="47"/>
        <v>61448.452107163364</v>
      </c>
      <c r="AM68" s="2">
        <f t="shared" si="48"/>
        <v>2.8750614784187351E-2</v>
      </c>
      <c r="AN68" s="2">
        <f t="shared" si="49"/>
        <v>4.51546793026191E-2</v>
      </c>
      <c r="AO68" s="99">
        <f t="shared" ref="AO68:AO102" si="57">AI68-AJ68</f>
        <v>-5.153933104996844E-5</v>
      </c>
    </row>
    <row r="69" spans="1:41">
      <c r="A69" s="2">
        <v>1</v>
      </c>
      <c r="B69" s="98">
        <f t="shared" si="31"/>
        <v>2.4556058315617348</v>
      </c>
      <c r="C69" s="99">
        <f t="shared" si="50"/>
        <v>2.4556058315617349E-3</v>
      </c>
      <c r="D69" s="2">
        <v>25</v>
      </c>
      <c r="E69" s="2">
        <v>140</v>
      </c>
      <c r="F69" s="100">
        <f t="shared" ref="F69:F132" si="58">1.01*10^-6</f>
        <v>1.0099999999999999E-6</v>
      </c>
      <c r="G69" s="2">
        <v>1E-4</v>
      </c>
      <c r="I69" s="2">
        <v>67</v>
      </c>
      <c r="J69" s="99" t="str">
        <f t="shared" si="51"/>
        <v>-</v>
      </c>
      <c r="K69" s="99" t="str">
        <f t="shared" si="52"/>
        <v>-</v>
      </c>
      <c r="L69" s="2">
        <f t="shared" si="53"/>
        <v>5.0025074236042464</v>
      </c>
      <c r="M69" s="2" t="str">
        <f t="shared" si="54"/>
        <v>-</v>
      </c>
      <c r="N69" s="2" t="str">
        <f t="shared" si="55"/>
        <v>-</v>
      </c>
      <c r="O69" s="99" t="str">
        <f t="shared" si="56"/>
        <v>-</v>
      </c>
      <c r="Q69" s="2">
        <v>67</v>
      </c>
      <c r="R69" s="99" t="str">
        <f t="shared" si="32"/>
        <v>-</v>
      </c>
      <c r="S69" s="99" t="str">
        <f t="shared" si="33"/>
        <v>-</v>
      </c>
      <c r="T69" s="2">
        <f t="shared" si="34"/>
        <v>3.053288222414702</v>
      </c>
      <c r="U69" s="2" t="str">
        <f t="shared" si="35"/>
        <v>-</v>
      </c>
      <c r="V69" s="2" t="str">
        <f t="shared" si="36"/>
        <v>-</v>
      </c>
      <c r="W69" s="2" t="str">
        <f t="shared" si="37"/>
        <v>-</v>
      </c>
      <c r="Y69" s="2">
        <v>67</v>
      </c>
      <c r="Z69" s="99">
        <f t="shared" si="38"/>
        <v>0.10339609144023672</v>
      </c>
      <c r="AA69" s="99">
        <f t="shared" si="39"/>
        <v>0.10643856555274099</v>
      </c>
      <c r="AB69" s="2">
        <f t="shared" si="40"/>
        <v>1.9541044623454089</v>
      </c>
      <c r="AC69" s="2">
        <f t="shared" si="41"/>
        <v>77390.275736451862</v>
      </c>
      <c r="AD69" s="2">
        <f t="shared" si="42"/>
        <v>2.8348276475624865E-2</v>
      </c>
      <c r="AE69" s="2">
        <f t="shared" si="43"/>
        <v>0.13793142349773774</v>
      </c>
      <c r="AH69" s="2">
        <v>67</v>
      </c>
      <c r="AI69" s="99">
        <f t="shared" si="44"/>
        <v>3.5824617337972028E-2</v>
      </c>
      <c r="AJ69" s="99">
        <f t="shared" si="45"/>
        <v>3.5904364952998084E-2</v>
      </c>
      <c r="AK69" s="2">
        <f t="shared" si="46"/>
        <v>1.2506268559010616</v>
      </c>
      <c r="AL69" s="2">
        <f t="shared" si="47"/>
        <v>61912.220589161479</v>
      </c>
      <c r="AM69" s="2">
        <f t="shared" si="48"/>
        <v>2.8736325527619924E-2</v>
      </c>
      <c r="AN69" s="2">
        <f t="shared" si="49"/>
        <v>4.5816058885704919E-2</v>
      </c>
      <c r="AO69" s="99">
        <f t="shared" si="57"/>
        <v>-7.9747615026055929E-5</v>
      </c>
    </row>
    <row r="70" spans="1:41">
      <c r="A70" s="2">
        <v>1</v>
      </c>
      <c r="B70" s="98">
        <f t="shared" si="31"/>
        <v>2.4738633753705961</v>
      </c>
      <c r="C70" s="99">
        <f t="shared" si="50"/>
        <v>2.4738633753705959E-3</v>
      </c>
      <c r="D70" s="2">
        <v>25</v>
      </c>
      <c r="E70" s="2">
        <v>140</v>
      </c>
      <c r="F70" s="100">
        <f t="shared" si="58"/>
        <v>1.0099999999999999E-6</v>
      </c>
      <c r="G70" s="2">
        <v>1E-4</v>
      </c>
      <c r="I70" s="2">
        <v>68</v>
      </c>
      <c r="J70" s="99" t="str">
        <f t="shared" si="51"/>
        <v>-</v>
      </c>
      <c r="K70" s="99" t="str">
        <f t="shared" si="52"/>
        <v>-</v>
      </c>
      <c r="L70" s="2">
        <f t="shared" si="53"/>
        <v>5.0397012994562678</v>
      </c>
      <c r="M70" s="2" t="str">
        <f t="shared" si="54"/>
        <v>-</v>
      </c>
      <c r="N70" s="2" t="str">
        <f t="shared" si="55"/>
        <v>-</v>
      </c>
      <c r="O70" s="99" t="str">
        <f t="shared" si="56"/>
        <v>-</v>
      </c>
      <c r="Q70" s="2">
        <v>68</v>
      </c>
      <c r="R70" s="99" t="str">
        <f t="shared" si="32"/>
        <v>-</v>
      </c>
      <c r="S70" s="99" t="str">
        <f t="shared" si="33"/>
        <v>-</v>
      </c>
      <c r="T70" s="2">
        <f t="shared" si="34"/>
        <v>3.0759895626564142</v>
      </c>
      <c r="U70" s="2" t="str">
        <f t="shared" si="35"/>
        <v>-</v>
      </c>
      <c r="V70" s="2" t="str">
        <f t="shared" si="36"/>
        <v>-</v>
      </c>
      <c r="W70" s="2" t="str">
        <f t="shared" si="37"/>
        <v>-</v>
      </c>
      <c r="Y70" s="2">
        <v>68</v>
      </c>
      <c r="Z70" s="99">
        <f t="shared" si="38"/>
        <v>0.10474516089590247</v>
      </c>
      <c r="AA70" s="99">
        <f t="shared" si="39"/>
        <v>0.1079088337689004</v>
      </c>
      <c r="AB70" s="2">
        <f t="shared" si="40"/>
        <v>1.9686333201001049</v>
      </c>
      <c r="AC70" s="2">
        <f t="shared" si="41"/>
        <v>77965.676043568528</v>
      </c>
      <c r="AD70" s="2">
        <f t="shared" si="42"/>
        <v>2.8336526671833027E-2</v>
      </c>
      <c r="AE70" s="2">
        <f t="shared" si="43"/>
        <v>0.13993207831297369</v>
      </c>
      <c r="AH70" s="2">
        <v>68</v>
      </c>
      <c r="AI70" s="99">
        <f t="shared" si="44"/>
        <v>3.6292042134580579E-2</v>
      </c>
      <c r="AJ70" s="99">
        <f t="shared" si="45"/>
        <v>3.6400322845117773E-2</v>
      </c>
      <c r="AK70" s="2">
        <f t="shared" si="46"/>
        <v>1.2599253248640669</v>
      </c>
      <c r="AL70" s="2">
        <f t="shared" si="47"/>
        <v>62372.540834854815</v>
      </c>
      <c r="AM70" s="2">
        <f t="shared" si="48"/>
        <v>2.8722329160430566E-2</v>
      </c>
      <c r="AN70" s="2">
        <f t="shared" si="49"/>
        <v>4.6477232343326659E-2</v>
      </c>
      <c r="AO70" s="99">
        <f t="shared" si="57"/>
        <v>-1.0828071053719385E-4</v>
      </c>
    </row>
    <row r="71" spans="1:41">
      <c r="A71" s="2">
        <v>1</v>
      </c>
      <c r="B71" s="98">
        <f t="shared" si="31"/>
        <v>2.4919871588754225</v>
      </c>
      <c r="C71" s="99">
        <f t="shared" si="50"/>
        <v>2.4919871588754226E-3</v>
      </c>
      <c r="D71" s="2">
        <v>25</v>
      </c>
      <c r="E71" s="2">
        <v>140</v>
      </c>
      <c r="F71" s="100">
        <f t="shared" si="58"/>
        <v>1.0099999999999999E-6</v>
      </c>
      <c r="G71" s="2">
        <v>1E-4</v>
      </c>
      <c r="I71" s="2">
        <v>69</v>
      </c>
      <c r="J71" s="99" t="str">
        <f t="shared" si="51"/>
        <v>-</v>
      </c>
      <c r="K71" s="99" t="str">
        <f t="shared" si="52"/>
        <v>-</v>
      </c>
      <c r="L71" s="2">
        <f t="shared" si="53"/>
        <v>5.0766226816917177</v>
      </c>
      <c r="M71" s="2" t="str">
        <f t="shared" si="54"/>
        <v>-</v>
      </c>
      <c r="N71" s="2" t="str">
        <f t="shared" si="55"/>
        <v>-</v>
      </c>
      <c r="O71" s="99" t="str">
        <f t="shared" si="56"/>
        <v>-</v>
      </c>
      <c r="Q71" s="2">
        <v>69</v>
      </c>
      <c r="R71" s="99" t="str">
        <f t="shared" si="32"/>
        <v>-</v>
      </c>
      <c r="S71" s="99" t="str">
        <f t="shared" si="33"/>
        <v>-</v>
      </c>
      <c r="T71" s="2">
        <f t="shared" si="34"/>
        <v>3.0985245859934811</v>
      </c>
      <c r="U71" s="2" t="str">
        <f t="shared" si="35"/>
        <v>-</v>
      </c>
      <c r="V71" s="2" t="str">
        <f t="shared" si="36"/>
        <v>-</v>
      </c>
      <c r="W71" s="2" t="str">
        <f t="shared" si="37"/>
        <v>-</v>
      </c>
      <c r="Y71" s="2">
        <v>69</v>
      </c>
      <c r="Z71" s="99">
        <f t="shared" si="38"/>
        <v>0.10609175262760448</v>
      </c>
      <c r="AA71" s="99">
        <f t="shared" si="39"/>
        <v>0.10937750279782223</v>
      </c>
      <c r="AB71" s="2">
        <f t="shared" si="40"/>
        <v>1.9830557350358275</v>
      </c>
      <c r="AC71" s="2">
        <f t="shared" si="41"/>
        <v>78536.860793498126</v>
      </c>
      <c r="AD71" s="2">
        <f t="shared" si="42"/>
        <v>2.832501571232E-2</v>
      </c>
      <c r="AE71" s="2">
        <f t="shared" si="43"/>
        <v>0.14193222337637346</v>
      </c>
      <c r="AH71" s="2">
        <v>69</v>
      </c>
      <c r="AI71" s="99">
        <f t="shared" si="44"/>
        <v>3.6758608450838143E-2</v>
      </c>
      <c r="AJ71" s="99">
        <f t="shared" si="45"/>
        <v>3.6895741291765718E-2</v>
      </c>
      <c r="AK71" s="2">
        <f t="shared" si="46"/>
        <v>1.2691556704229294</v>
      </c>
      <c r="AL71" s="2">
        <f t="shared" si="47"/>
        <v>62829.488634798501</v>
      </c>
      <c r="AM71" s="2">
        <f t="shared" si="48"/>
        <v>2.8708615563312504E-2</v>
      </c>
      <c r="AN71" s="2">
        <f t="shared" si="49"/>
        <v>4.7138203969215059E-2</v>
      </c>
      <c r="AO71" s="99">
        <f t="shared" si="57"/>
        <v>-1.3713284092757572E-4</v>
      </c>
    </row>
    <row r="72" spans="1:41">
      <c r="A72" s="2">
        <v>1</v>
      </c>
      <c r="B72" s="98">
        <f t="shared" si="31"/>
        <v>2.5099800796022267</v>
      </c>
      <c r="C72" s="99">
        <f t="shared" si="50"/>
        <v>2.5099800796022265E-3</v>
      </c>
      <c r="D72" s="2">
        <v>25</v>
      </c>
      <c r="E72" s="2">
        <v>140</v>
      </c>
      <c r="F72" s="100">
        <f t="shared" si="58"/>
        <v>1.0099999999999999E-6</v>
      </c>
      <c r="G72" s="2">
        <v>1E-4</v>
      </c>
      <c r="I72" s="2">
        <v>70</v>
      </c>
      <c r="J72" s="99" t="str">
        <f t="shared" si="51"/>
        <v>-</v>
      </c>
      <c r="K72" s="99" t="str">
        <f t="shared" si="52"/>
        <v>-</v>
      </c>
      <c r="L72" s="2">
        <f t="shared" si="53"/>
        <v>5.1132774730883135</v>
      </c>
      <c r="M72" s="2" t="str">
        <f t="shared" si="54"/>
        <v>-</v>
      </c>
      <c r="N72" s="2" t="str">
        <f t="shared" si="55"/>
        <v>-</v>
      </c>
      <c r="O72" s="99" t="str">
        <f t="shared" si="56"/>
        <v>-</v>
      </c>
      <c r="Q72" s="2">
        <v>70</v>
      </c>
      <c r="R72" s="99" t="str">
        <f t="shared" si="32"/>
        <v>-</v>
      </c>
      <c r="S72" s="99" t="str">
        <f t="shared" si="33"/>
        <v>-</v>
      </c>
      <c r="T72" s="2">
        <f t="shared" si="34"/>
        <v>3.1208968951955049</v>
      </c>
      <c r="U72" s="2" t="str">
        <f t="shared" si="35"/>
        <v>-</v>
      </c>
      <c r="V72" s="2" t="str">
        <f t="shared" si="36"/>
        <v>-</v>
      </c>
      <c r="W72" s="2" t="str">
        <f t="shared" si="37"/>
        <v>-</v>
      </c>
      <c r="Y72" s="2">
        <v>70</v>
      </c>
      <c r="Z72" s="99">
        <f t="shared" si="38"/>
        <v>0.10743590699929098</v>
      </c>
      <c r="AA72" s="99">
        <f t="shared" si="39"/>
        <v>0.11084459751961467</v>
      </c>
      <c r="AB72" s="2">
        <f t="shared" si="40"/>
        <v>1.9973740129251227</v>
      </c>
      <c r="AC72" s="2">
        <f t="shared" si="41"/>
        <v>79103.921303965268</v>
      </c>
      <c r="AD72" s="2">
        <f t="shared" si="42"/>
        <v>2.8313735428505803E-2</v>
      </c>
      <c r="AE72" s="2">
        <f t="shared" si="43"/>
        <v>0.14393186919852549</v>
      </c>
      <c r="AH72" s="2">
        <v>70</v>
      </c>
      <c r="AI72" s="99">
        <f t="shared" si="44"/>
        <v>3.7224330272021919E-2</v>
      </c>
      <c r="AJ72" s="99">
        <f t="shared" si="45"/>
        <v>3.7390628685618772E-2</v>
      </c>
      <c r="AK72" s="2">
        <f t="shared" si="46"/>
        <v>1.2783193682720784</v>
      </c>
      <c r="AL72" s="2">
        <f t="shared" si="47"/>
        <v>63283.137043172203</v>
      </c>
      <c r="AM72" s="2">
        <f t="shared" si="48"/>
        <v>2.8695175105417966E-2</v>
      </c>
      <c r="AN72" s="2">
        <f t="shared" si="49"/>
        <v>4.7798977907537919E-2</v>
      </c>
      <c r="AO72" s="99">
        <f t="shared" si="57"/>
        <v>-1.6629841359685343E-4</v>
      </c>
    </row>
    <row r="73" spans="1:41">
      <c r="A73" s="2">
        <v>1</v>
      </c>
      <c r="B73" s="98">
        <f t="shared" si="31"/>
        <v>2.5278449319529077</v>
      </c>
      <c r="C73" s="99">
        <f t="shared" si="50"/>
        <v>2.5278449319529077E-3</v>
      </c>
      <c r="D73" s="2">
        <v>25</v>
      </c>
      <c r="E73" s="2">
        <v>140</v>
      </c>
      <c r="F73" s="100">
        <f t="shared" si="58"/>
        <v>1.0099999999999999E-6</v>
      </c>
      <c r="G73" s="2">
        <v>1E-4</v>
      </c>
      <c r="I73" s="2">
        <v>71</v>
      </c>
      <c r="J73" s="99" t="str">
        <f t="shared" si="51"/>
        <v>-</v>
      </c>
      <c r="K73" s="99" t="str">
        <f t="shared" si="52"/>
        <v>-</v>
      </c>
      <c r="L73" s="2">
        <f t="shared" si="53"/>
        <v>5.1496713663415479</v>
      </c>
      <c r="M73" s="2" t="str">
        <f t="shared" si="54"/>
        <v>-</v>
      </c>
      <c r="N73" s="2" t="str">
        <f t="shared" si="55"/>
        <v>-</v>
      </c>
      <c r="O73" s="99" t="str">
        <f t="shared" si="56"/>
        <v>-</v>
      </c>
      <c r="Q73" s="2">
        <v>71</v>
      </c>
      <c r="R73" s="99" t="str">
        <f t="shared" si="32"/>
        <v>-</v>
      </c>
      <c r="S73" s="99" t="str">
        <f t="shared" si="33"/>
        <v>-</v>
      </c>
      <c r="T73" s="2">
        <f t="shared" si="34"/>
        <v>3.1431099648080743</v>
      </c>
      <c r="U73" s="2" t="str">
        <f t="shared" si="35"/>
        <v>-</v>
      </c>
      <c r="V73" s="2" t="str">
        <f t="shared" si="36"/>
        <v>-</v>
      </c>
      <c r="W73" s="2" t="str">
        <f t="shared" si="37"/>
        <v>-</v>
      </c>
      <c r="Y73" s="2">
        <v>71</v>
      </c>
      <c r="Z73" s="99">
        <f t="shared" si="38"/>
        <v>0.10877766315054443</v>
      </c>
      <c r="AA73" s="99">
        <f t="shared" si="39"/>
        <v>0.11231014207753751</v>
      </c>
      <c r="AB73" s="2">
        <f t="shared" si="40"/>
        <v>2.0115903774771673</v>
      </c>
      <c r="AC73" s="2">
        <f t="shared" si="41"/>
        <v>79666.94564266011</v>
      </c>
      <c r="AD73" s="2">
        <f t="shared" si="42"/>
        <v>2.8302678041783502E-2</v>
      </c>
      <c r="AE73" s="2">
        <f t="shared" si="43"/>
        <v>0.14593102592791349</v>
      </c>
      <c r="AH73" s="2">
        <v>71</v>
      </c>
      <c r="AI73" s="99">
        <f t="shared" si="44"/>
        <v>3.7689221159191558E-2</v>
      </c>
      <c r="AJ73" s="99">
        <f t="shared" si="45"/>
        <v>3.7884993170796549E-2</v>
      </c>
      <c r="AK73" s="2">
        <f t="shared" si="46"/>
        <v>1.287417841585387</v>
      </c>
      <c r="AL73" s="2">
        <f t="shared" si="47"/>
        <v>63733.556514128082</v>
      </c>
      <c r="AM73" s="2">
        <f t="shared" si="48"/>
        <v>2.8681998614250803E-2</v>
      </c>
      <c r="AN73" s="2">
        <f t="shared" si="49"/>
        <v>4.8459558160150414E-2</v>
      </c>
      <c r="AO73" s="99">
        <f t="shared" si="57"/>
        <v>-1.9577201160499158E-4</v>
      </c>
    </row>
    <row r="74" spans="1:41">
      <c r="A74" s="2">
        <v>1</v>
      </c>
      <c r="B74" s="98">
        <f t="shared" si="31"/>
        <v>2.545584412271571</v>
      </c>
      <c r="C74" s="99">
        <f t="shared" si="50"/>
        <v>2.5455844122715711E-3</v>
      </c>
      <c r="D74" s="2">
        <v>25</v>
      </c>
      <c r="E74" s="2">
        <v>140</v>
      </c>
      <c r="F74" s="100">
        <f t="shared" si="58"/>
        <v>1.0099999999999999E-6</v>
      </c>
      <c r="G74" s="2">
        <v>1E-4</v>
      </c>
      <c r="I74" s="2">
        <v>72</v>
      </c>
      <c r="J74" s="99" t="str">
        <f t="shared" si="51"/>
        <v>-</v>
      </c>
      <c r="K74" s="99" t="str">
        <f t="shared" si="52"/>
        <v>-</v>
      </c>
      <c r="L74" s="2">
        <f t="shared" si="53"/>
        <v>5.1858098543856794</v>
      </c>
      <c r="M74" s="2" t="str">
        <f t="shared" si="54"/>
        <v>-</v>
      </c>
      <c r="N74" s="2" t="str">
        <f t="shared" si="55"/>
        <v>-</v>
      </c>
      <c r="O74" s="99" t="str">
        <f t="shared" si="56"/>
        <v>-</v>
      </c>
      <c r="Q74" s="2">
        <v>72</v>
      </c>
      <c r="R74" s="99" t="str">
        <f t="shared" si="32"/>
        <v>-</v>
      </c>
      <c r="S74" s="99" t="str">
        <f t="shared" si="33"/>
        <v>-</v>
      </c>
      <c r="T74" s="2">
        <f t="shared" si="34"/>
        <v>3.1651671474521983</v>
      </c>
      <c r="U74" s="2" t="str">
        <f t="shared" si="35"/>
        <v>-</v>
      </c>
      <c r="V74" s="2" t="str">
        <f t="shared" si="36"/>
        <v>-</v>
      </c>
      <c r="W74" s="2" t="str">
        <f t="shared" si="37"/>
        <v>-</v>
      </c>
      <c r="Y74" s="2">
        <v>72</v>
      </c>
      <c r="Z74" s="99">
        <f t="shared" si="38"/>
        <v>0.11011705905043227</v>
      </c>
      <c r="AA74" s="99">
        <f t="shared" si="39"/>
        <v>0.11377415990989331</v>
      </c>
      <c r="AB74" s="2">
        <f t="shared" si="40"/>
        <v>2.0257069743694065</v>
      </c>
      <c r="AC74" s="2">
        <f t="shared" si="41"/>
        <v>80226.018786907196</v>
      </c>
      <c r="AD74" s="2">
        <f t="shared" si="42"/>
        <v>2.8291836139756589E-2</v>
      </c>
      <c r="AE74" s="2">
        <f t="shared" si="43"/>
        <v>0.14792970336826933</v>
      </c>
      <c r="AH74" s="2">
        <v>72</v>
      </c>
      <c r="AI74" s="99">
        <f t="shared" si="44"/>
        <v>3.8153294267847367E-2</v>
      </c>
      <c r="AJ74" s="99">
        <f t="shared" si="45"/>
        <v>3.8378842653619141E-2</v>
      </c>
      <c r="AK74" s="2">
        <f t="shared" si="46"/>
        <v>1.2964524635964199</v>
      </c>
      <c r="AL74" s="2">
        <f t="shared" si="47"/>
        <v>64180.815029525751</v>
      </c>
      <c r="AM74" s="2">
        <f t="shared" si="48"/>
        <v>2.8669077347806462E-2</v>
      </c>
      <c r="AN74" s="2">
        <f t="shared" si="49"/>
        <v>4.9119948593396738E-2</v>
      </c>
      <c r="AO74" s="99">
        <f t="shared" si="57"/>
        <v>-2.2554838577177466E-4</v>
      </c>
    </row>
    <row r="75" spans="1:41">
      <c r="A75" s="2">
        <v>1</v>
      </c>
      <c r="B75" s="98">
        <f t="shared" si="31"/>
        <v>2.5632011235952592</v>
      </c>
      <c r="C75" s="99">
        <f t="shared" si="50"/>
        <v>2.5632011235952592E-3</v>
      </c>
      <c r="D75" s="2">
        <v>25</v>
      </c>
      <c r="E75" s="2">
        <v>140</v>
      </c>
      <c r="F75" s="100">
        <f t="shared" si="58"/>
        <v>1.0099999999999999E-6</v>
      </c>
      <c r="G75" s="2">
        <v>1E-4</v>
      </c>
      <c r="I75" s="2">
        <v>73</v>
      </c>
      <c r="J75" s="99" t="str">
        <f t="shared" si="51"/>
        <v>-</v>
      </c>
      <c r="K75" s="99" t="str">
        <f t="shared" si="52"/>
        <v>-</v>
      </c>
      <c r="L75" s="2">
        <f t="shared" si="53"/>
        <v>5.2216982400718281</v>
      </c>
      <c r="M75" s="2" t="str">
        <f t="shared" si="54"/>
        <v>-</v>
      </c>
      <c r="N75" s="2" t="str">
        <f t="shared" si="55"/>
        <v>-</v>
      </c>
      <c r="O75" s="99" t="str">
        <f t="shared" si="56"/>
        <v>-</v>
      </c>
      <c r="Q75" s="2">
        <v>73</v>
      </c>
      <c r="R75" s="99" t="str">
        <f t="shared" si="32"/>
        <v>-</v>
      </c>
      <c r="S75" s="99" t="str">
        <f t="shared" si="33"/>
        <v>-</v>
      </c>
      <c r="T75" s="2">
        <f t="shared" si="34"/>
        <v>3.1870716797313414</v>
      </c>
      <c r="U75" s="2" t="str">
        <f t="shared" si="35"/>
        <v>-</v>
      </c>
      <c r="V75" s="2" t="str">
        <f t="shared" si="36"/>
        <v>-</v>
      </c>
      <c r="W75" s="2" t="str">
        <f t="shared" si="37"/>
        <v>-</v>
      </c>
      <c r="Y75" s="2">
        <v>73</v>
      </c>
      <c r="Z75" s="99">
        <f t="shared" si="38"/>
        <v>0.1114541315482717</v>
      </c>
      <c r="AA75" s="99">
        <f t="shared" si="39"/>
        <v>0.11523667378011265</v>
      </c>
      <c r="AB75" s="2">
        <f t="shared" si="40"/>
        <v>2.0397258750280582</v>
      </c>
      <c r="AC75" s="2">
        <f t="shared" si="41"/>
        <v>80781.22277338845</v>
      </c>
      <c r="AD75" s="2">
        <f t="shared" si="42"/>
        <v>2.8281202654229686E-2</v>
      </c>
      <c r="AE75" s="2">
        <f t="shared" si="43"/>
        <v>0.1499279109948676</v>
      </c>
      <c r="AH75" s="2">
        <v>73</v>
      </c>
      <c r="AI75" s="99">
        <f t="shared" si="44"/>
        <v>3.8616562365519226E-2</v>
      </c>
      <c r="AJ75" s="99">
        <f t="shared" si="45"/>
        <v>3.8872184812755603E-2</v>
      </c>
      <c r="AK75" s="2">
        <f t="shared" si="46"/>
        <v>1.305424560017957</v>
      </c>
      <c r="AL75" s="2">
        <f t="shared" si="47"/>
        <v>64624.978218710756</v>
      </c>
      <c r="AM75" s="2">
        <f t="shared" si="48"/>
        <v>2.8656402968763567E-2</v>
      </c>
      <c r="AN75" s="2">
        <f t="shared" si="49"/>
        <v>4.9780152944498314E-2</v>
      </c>
      <c r="AO75" s="99">
        <f t="shared" si="57"/>
        <v>-2.5562244723637689E-4</v>
      </c>
    </row>
    <row r="76" spans="1:41">
      <c r="A76" s="2">
        <v>1</v>
      </c>
      <c r="B76" s="98">
        <f t="shared" si="31"/>
        <v>2.5806975801127878</v>
      </c>
      <c r="C76" s="99">
        <f t="shared" si="50"/>
        <v>2.580697580112788E-3</v>
      </c>
      <c r="D76" s="2">
        <v>25</v>
      </c>
      <c r="E76" s="2">
        <v>140</v>
      </c>
      <c r="F76" s="100">
        <f t="shared" si="58"/>
        <v>1.0099999999999999E-6</v>
      </c>
      <c r="G76" s="2">
        <v>1E-4</v>
      </c>
      <c r="I76" s="2">
        <v>74</v>
      </c>
      <c r="J76" s="99" t="str">
        <f t="shared" si="51"/>
        <v>-</v>
      </c>
      <c r="K76" s="99" t="str">
        <f t="shared" si="52"/>
        <v>-</v>
      </c>
      <c r="L76" s="2">
        <f t="shared" si="53"/>
        <v>5.2573416452514135</v>
      </c>
      <c r="M76" s="2" t="str">
        <f t="shared" si="54"/>
        <v>-</v>
      </c>
      <c r="N76" s="2" t="str">
        <f t="shared" si="55"/>
        <v>-</v>
      </c>
      <c r="O76" s="99" t="str">
        <f t="shared" si="56"/>
        <v>-</v>
      </c>
      <c r="Q76" s="2">
        <v>74</v>
      </c>
      <c r="R76" s="99" t="str">
        <f t="shared" si="32"/>
        <v>-</v>
      </c>
      <c r="S76" s="99" t="str">
        <f t="shared" si="33"/>
        <v>-</v>
      </c>
      <c r="T76" s="2">
        <f t="shared" si="34"/>
        <v>3.2088266877755216</v>
      </c>
      <c r="U76" s="2" t="str">
        <f t="shared" si="35"/>
        <v>-</v>
      </c>
      <c r="V76" s="2" t="str">
        <f t="shared" si="36"/>
        <v>-</v>
      </c>
      <c r="W76" s="2" t="str">
        <f t="shared" si="37"/>
        <v>-</v>
      </c>
      <c r="Y76" s="2">
        <v>74</v>
      </c>
      <c r="Z76" s="99">
        <f t="shared" si="38"/>
        <v>0.11278891642152922</v>
      </c>
      <c r="AA76" s="99">
        <f t="shared" si="39"/>
        <v>0.11669770580516185</v>
      </c>
      <c r="AB76" s="2">
        <f t="shared" si="40"/>
        <v>2.0536490801763336</v>
      </c>
      <c r="AC76" s="2">
        <f t="shared" si="41"/>
        <v>81332.636838666687</v>
      </c>
      <c r="AD76" s="2">
        <f t="shared" si="42"/>
        <v>2.8270770840801172E-2</v>
      </c>
      <c r="AE76" s="2">
        <f t="shared" si="43"/>
        <v>0.15192565796983828</v>
      </c>
      <c r="AH76" s="2">
        <v>74</v>
      </c>
      <c r="AI76" s="99">
        <f t="shared" si="44"/>
        <v>3.9079037848362815E-2</v>
      </c>
      <c r="AJ76" s="99">
        <f t="shared" si="45"/>
        <v>3.9365027108806572E-2</v>
      </c>
      <c r="AK76" s="2">
        <f t="shared" si="46"/>
        <v>1.3143354113128534</v>
      </c>
      <c r="AL76" s="2">
        <f t="shared" si="47"/>
        <v>65066.109470933341</v>
      </c>
      <c r="AM76" s="2">
        <f t="shared" si="48"/>
        <v>2.8643967520550016E-2</v>
      </c>
      <c r="AN76" s="2">
        <f t="shared" si="49"/>
        <v>5.0440174827557631E-2</v>
      </c>
      <c r="AO76" s="99">
        <f t="shared" si="57"/>
        <v>-2.8598926044375722E-4</v>
      </c>
    </row>
    <row r="77" spans="1:41">
      <c r="A77" s="2">
        <v>1</v>
      </c>
      <c r="B77" s="98">
        <f t="shared" si="31"/>
        <v>2.598076211353316</v>
      </c>
      <c r="C77" s="99">
        <f t="shared" si="50"/>
        <v>2.5980762113533159E-3</v>
      </c>
      <c r="D77" s="2">
        <v>25</v>
      </c>
      <c r="E77" s="2">
        <v>140</v>
      </c>
      <c r="F77" s="100">
        <f t="shared" si="58"/>
        <v>1.0099999999999999E-6</v>
      </c>
      <c r="G77" s="2">
        <v>1E-4</v>
      </c>
      <c r="I77" s="2">
        <v>75</v>
      </c>
      <c r="J77" s="99" t="str">
        <f t="shared" si="51"/>
        <v>-</v>
      </c>
      <c r="K77" s="99" t="str">
        <f t="shared" si="52"/>
        <v>-</v>
      </c>
      <c r="L77" s="2">
        <f t="shared" si="53"/>
        <v>5.2927450193090202</v>
      </c>
      <c r="M77" s="2" t="str">
        <f t="shared" si="54"/>
        <v>-</v>
      </c>
      <c r="N77" s="2" t="str">
        <f t="shared" si="55"/>
        <v>-</v>
      </c>
      <c r="O77" s="99" t="str">
        <f t="shared" si="56"/>
        <v>-</v>
      </c>
      <c r="Q77" s="2">
        <v>75</v>
      </c>
      <c r="R77" s="99" t="str">
        <f t="shared" si="32"/>
        <v>-</v>
      </c>
      <c r="S77" s="99" t="str">
        <f t="shared" si="33"/>
        <v>-</v>
      </c>
      <c r="T77" s="2">
        <f t="shared" si="34"/>
        <v>3.2304351924493542</v>
      </c>
      <c r="U77" s="2" t="str">
        <f t="shared" si="35"/>
        <v>-</v>
      </c>
      <c r="V77" s="2" t="str">
        <f t="shared" si="36"/>
        <v>-</v>
      </c>
      <c r="W77" s="2" t="str">
        <f t="shared" si="37"/>
        <v>-</v>
      </c>
      <c r="Y77" s="2">
        <v>75</v>
      </c>
      <c r="Z77" s="99">
        <f t="shared" si="38"/>
        <v>0.1141214484210529</v>
      </c>
      <c r="AA77" s="99">
        <f t="shared" si="39"/>
        <v>0.11815727748238813</v>
      </c>
      <c r="AB77" s="2">
        <f t="shared" si="40"/>
        <v>2.0674785231675865</v>
      </c>
      <c r="AC77" s="2">
        <f t="shared" si="41"/>
        <v>81880.337551191566</v>
      </c>
      <c r="AD77" s="2">
        <f t="shared" si="42"/>
        <v>2.8260534259921428E-2</v>
      </c>
      <c r="AE77" s="2">
        <f t="shared" si="43"/>
        <v>0.15392295315657023</v>
      </c>
      <c r="AH77" s="2">
        <v>75</v>
      </c>
      <c r="AI77" s="99">
        <f t="shared" si="44"/>
        <v>3.954073275683169E-2</v>
      </c>
      <c r="AJ77" s="99">
        <f t="shared" si="45"/>
        <v>3.9857376793359815E-2</v>
      </c>
      <c r="AK77" s="2">
        <f t="shared" si="46"/>
        <v>1.323186254827255</v>
      </c>
      <c r="AL77" s="2">
        <f t="shared" si="47"/>
        <v>65504.270040953241</v>
      </c>
      <c r="AM77" s="2">
        <f t="shared" si="48"/>
        <v>2.8631763405124473E-2</v>
      </c>
      <c r="AN77" s="2">
        <f t="shared" si="49"/>
        <v>5.1100017739206589E-2</v>
      </c>
      <c r="AO77" s="99">
        <f t="shared" si="57"/>
        <v>-3.1664403652812562E-4</v>
      </c>
    </row>
    <row r="78" spans="1:41">
      <c r="A78" s="2">
        <v>1</v>
      </c>
      <c r="B78" s="98">
        <f t="shared" si="31"/>
        <v>2.6153393661244042</v>
      </c>
      <c r="C78" s="99">
        <f t="shared" si="50"/>
        <v>2.6153393661244042E-3</v>
      </c>
      <c r="D78" s="2">
        <v>25</v>
      </c>
      <c r="E78" s="2">
        <v>140</v>
      </c>
      <c r="F78" s="100">
        <f t="shared" si="58"/>
        <v>1.0099999999999999E-6</v>
      </c>
      <c r="G78" s="2">
        <v>1E-4</v>
      </c>
      <c r="I78" s="2">
        <v>76</v>
      </c>
      <c r="J78" s="99" t="str">
        <f t="shared" si="51"/>
        <v>-</v>
      </c>
      <c r="K78" s="99" t="str">
        <f t="shared" si="52"/>
        <v>-</v>
      </c>
      <c r="L78" s="2">
        <f t="shared" si="53"/>
        <v>5.3279131471849324</v>
      </c>
      <c r="M78" s="2" t="str">
        <f t="shared" si="54"/>
        <v>-</v>
      </c>
      <c r="N78" s="2" t="str">
        <f t="shared" si="55"/>
        <v>-</v>
      </c>
      <c r="O78" s="99" t="str">
        <f t="shared" si="56"/>
        <v>-</v>
      </c>
      <c r="Q78" s="2">
        <v>76</v>
      </c>
      <c r="R78" s="99" t="str">
        <f t="shared" si="32"/>
        <v>-</v>
      </c>
      <c r="S78" s="99" t="str">
        <f t="shared" si="33"/>
        <v>-</v>
      </c>
      <c r="T78" s="2">
        <f t="shared" si="34"/>
        <v>3.2519001142486168</v>
      </c>
      <c r="U78" s="2" t="str">
        <f t="shared" si="35"/>
        <v>-</v>
      </c>
      <c r="V78" s="2" t="str">
        <f t="shared" si="36"/>
        <v>-</v>
      </c>
      <c r="W78" s="2" t="str">
        <f t="shared" si="37"/>
        <v>-</v>
      </c>
      <c r="Y78" s="2">
        <v>76</v>
      </c>
      <c r="Z78" s="99">
        <f t="shared" si="38"/>
        <v>0.11545176131381638</v>
      </c>
      <c r="AA78" s="99">
        <f t="shared" si="39"/>
        <v>0.11961540971490556</v>
      </c>
      <c r="AB78" s="2">
        <f t="shared" si="40"/>
        <v>2.0812160731191147</v>
      </c>
      <c r="AC78" s="2">
        <f t="shared" si="41"/>
        <v>82424.3989354105</v>
      </c>
      <c r="AD78" s="2">
        <f t="shared" si="42"/>
        <v>2.8250486759293494E-2</v>
      </c>
      <c r="AE78" s="2">
        <f t="shared" si="43"/>
        <v>0.1559198051332702</v>
      </c>
      <c r="AH78" s="2">
        <v>76</v>
      </c>
      <c r="AI78" s="99">
        <f t="shared" si="44"/>
        <v>4.0001658790487109E-2</v>
      </c>
      <c r="AJ78" s="99">
        <f t="shared" si="45"/>
        <v>4.0349240917553542E-2</v>
      </c>
      <c r="AK78" s="2">
        <f t="shared" si="46"/>
        <v>1.3319782867962331</v>
      </c>
      <c r="AL78" s="2">
        <f t="shared" si="47"/>
        <v>65939.519148328385</v>
      </c>
      <c r="AM78" s="2">
        <f t="shared" si="48"/>
        <v>2.8619783362329287E-2</v>
      </c>
      <c r="AN78" s="2">
        <f t="shared" si="49"/>
        <v>5.1759685063924463E-2</v>
      </c>
      <c r="AO78" s="99">
        <f t="shared" si="57"/>
        <v>-3.4758212706643282E-4</v>
      </c>
    </row>
    <row r="79" spans="1:41">
      <c r="A79" s="2">
        <v>1</v>
      </c>
      <c r="B79" s="98">
        <f t="shared" si="31"/>
        <v>2.6324893162176366</v>
      </c>
      <c r="C79" s="99">
        <f t="shared" si="50"/>
        <v>2.6324893162176367E-3</v>
      </c>
      <c r="D79" s="2">
        <v>25</v>
      </c>
      <c r="E79" s="2">
        <v>140</v>
      </c>
      <c r="F79" s="100">
        <f t="shared" si="58"/>
        <v>1.0099999999999999E-6</v>
      </c>
      <c r="G79" s="2">
        <v>1E-4</v>
      </c>
      <c r="I79" s="2">
        <v>77</v>
      </c>
      <c r="J79" s="99" t="str">
        <f t="shared" si="51"/>
        <v>-</v>
      </c>
      <c r="K79" s="99" t="str">
        <f t="shared" si="52"/>
        <v>-</v>
      </c>
      <c r="L79" s="2">
        <f t="shared" si="53"/>
        <v>5.3628506569241381</v>
      </c>
      <c r="M79" s="2" t="str">
        <f t="shared" si="54"/>
        <v>-</v>
      </c>
      <c r="N79" s="2" t="str">
        <f t="shared" si="55"/>
        <v>-</v>
      </c>
      <c r="O79" s="99" t="str">
        <f t="shared" si="56"/>
        <v>-</v>
      </c>
      <c r="Q79" s="2">
        <v>77</v>
      </c>
      <c r="R79" s="99" t="str">
        <f t="shared" si="32"/>
        <v>-</v>
      </c>
      <c r="S79" s="99" t="str">
        <f t="shared" si="33"/>
        <v>-</v>
      </c>
      <c r="T79" s="2">
        <f t="shared" si="34"/>
        <v>3.2732242779077998</v>
      </c>
      <c r="U79" s="2" t="str">
        <f t="shared" si="35"/>
        <v>-</v>
      </c>
      <c r="V79" s="2" t="str">
        <f t="shared" si="36"/>
        <v>-</v>
      </c>
      <c r="W79" s="2" t="str">
        <f t="shared" si="37"/>
        <v>-</v>
      </c>
      <c r="Y79" s="2">
        <v>77</v>
      </c>
      <c r="Z79" s="99">
        <f t="shared" si="38"/>
        <v>0.11677988792334566</v>
      </c>
      <c r="AA79" s="99">
        <f t="shared" si="39"/>
        <v>0.12107212283562158</v>
      </c>
      <c r="AB79" s="2">
        <f t="shared" si="40"/>
        <v>2.0948635378609919</v>
      </c>
      <c r="AC79" s="2">
        <f t="shared" si="41"/>
        <v>82964.892588554139</v>
      </c>
      <c r="AD79" s="2">
        <f t="shared" si="42"/>
        <v>2.8240622457504867E-2</v>
      </c>
      <c r="AE79" s="2">
        <f t="shared" si="43"/>
        <v>0.15791622220573759</v>
      </c>
      <c r="AH79" s="2">
        <v>77</v>
      </c>
      <c r="AI79" s="99">
        <f t="shared" si="44"/>
        <v>4.0461827322005213E-2</v>
      </c>
      <c r="AJ79" s="99">
        <f t="shared" si="45"/>
        <v>4.0840626340181138E-2</v>
      </c>
      <c r="AK79" s="2">
        <f t="shared" si="46"/>
        <v>1.3407126642310345</v>
      </c>
      <c r="AL79" s="2">
        <f t="shared" si="47"/>
        <v>66371.914070843311</v>
      </c>
      <c r="AM79" s="2">
        <f t="shared" si="48"/>
        <v>2.860802045068471E-2</v>
      </c>
      <c r="AN79" s="2">
        <f t="shared" si="49"/>
        <v>5.2419180079048694E-2</v>
      </c>
      <c r="AO79" s="99">
        <f t="shared" si="57"/>
        <v>-3.7879901817592515E-4</v>
      </c>
    </row>
    <row r="80" spans="1:41">
      <c r="A80" s="2">
        <v>1</v>
      </c>
      <c r="B80" s="98">
        <f t="shared" si="31"/>
        <v>2.6495282598983541</v>
      </c>
      <c r="C80" s="99">
        <f t="shared" si="50"/>
        <v>2.6495282598983541E-3</v>
      </c>
      <c r="D80" s="2">
        <v>25</v>
      </c>
      <c r="E80" s="2">
        <v>140</v>
      </c>
      <c r="F80" s="100">
        <f t="shared" si="58"/>
        <v>1.0099999999999999E-6</v>
      </c>
      <c r="G80" s="2">
        <v>1E-4</v>
      </c>
      <c r="I80" s="2">
        <v>78</v>
      </c>
      <c r="J80" s="99" t="str">
        <f t="shared" si="51"/>
        <v>-</v>
      </c>
      <c r="K80" s="99" t="str">
        <f t="shared" si="52"/>
        <v>-</v>
      </c>
      <c r="L80" s="2">
        <f t="shared" si="53"/>
        <v>5.3975620267855433</v>
      </c>
      <c r="M80" s="2" t="str">
        <f t="shared" si="54"/>
        <v>-</v>
      </c>
      <c r="N80" s="2" t="str">
        <f t="shared" si="55"/>
        <v>-</v>
      </c>
      <c r="O80" s="99" t="str">
        <f t="shared" si="56"/>
        <v>-</v>
      </c>
      <c r="Q80" s="2">
        <v>78</v>
      </c>
      <c r="R80" s="99" t="str">
        <f t="shared" si="32"/>
        <v>-</v>
      </c>
      <c r="S80" s="99" t="str">
        <f t="shared" si="33"/>
        <v>-</v>
      </c>
      <c r="T80" s="2">
        <f t="shared" si="34"/>
        <v>3.2944104167392241</v>
      </c>
      <c r="U80" s="2" t="str">
        <f t="shared" si="35"/>
        <v>-</v>
      </c>
      <c r="V80" s="2" t="str">
        <f t="shared" si="36"/>
        <v>-</v>
      </c>
      <c r="W80" s="2" t="str">
        <f t="shared" si="37"/>
        <v>-</v>
      </c>
      <c r="Y80" s="2">
        <v>78</v>
      </c>
      <c r="Z80" s="99">
        <f t="shared" si="38"/>
        <v>0.11810586016798222</v>
      </c>
      <c r="AA80" s="99">
        <f t="shared" si="39"/>
        <v>0.12252743662999185</v>
      </c>
      <c r="AB80" s="2">
        <f t="shared" si="40"/>
        <v>2.108422666713103</v>
      </c>
      <c r="AC80" s="2">
        <f t="shared" si="41"/>
        <v>83501.88779061794</v>
      </c>
      <c r="AD80" s="2">
        <f t="shared" si="42"/>
        <v>2.8230935728789559E-2</v>
      </c>
      <c r="AE80" s="2">
        <f t="shared" si="43"/>
        <v>0.15991221241940981</v>
      </c>
      <c r="AH80" s="2">
        <v>78</v>
      </c>
      <c r="AI80" s="99">
        <f t="shared" si="44"/>
        <v>4.0921249410434277E-2</v>
      </c>
      <c r="AJ80" s="99">
        <f t="shared" si="45"/>
        <v>4.1331539735366941E-2</v>
      </c>
      <c r="AK80" s="2">
        <f t="shared" si="46"/>
        <v>1.3493905066963858</v>
      </c>
      <c r="AL80" s="2">
        <f t="shared" si="47"/>
        <v>66801.510232494358</v>
      </c>
      <c r="AM80" s="2">
        <f t="shared" si="48"/>
        <v>2.8596468029506685E-2</v>
      </c>
      <c r="AN80" s="2">
        <f t="shared" si="49"/>
        <v>5.3078505959500359E-2</v>
      </c>
      <c r="AO80" s="99">
        <f t="shared" si="57"/>
        <v>-4.1029032493266476E-4</v>
      </c>
    </row>
    <row r="81" spans="1:41">
      <c r="A81" s="2">
        <v>1</v>
      </c>
      <c r="B81" s="98">
        <f t="shared" si="31"/>
        <v>2.6664583251946765</v>
      </c>
      <c r="C81" s="99">
        <f t="shared" si="50"/>
        <v>2.6664583251946763E-3</v>
      </c>
      <c r="D81" s="2">
        <v>25</v>
      </c>
      <c r="E81" s="2">
        <v>140</v>
      </c>
      <c r="F81" s="100">
        <f t="shared" si="58"/>
        <v>1.0099999999999999E-6</v>
      </c>
      <c r="G81" s="2">
        <v>1E-4</v>
      </c>
      <c r="I81" s="2">
        <v>79</v>
      </c>
      <c r="J81" s="99" t="str">
        <f t="shared" si="51"/>
        <v>-</v>
      </c>
      <c r="K81" s="99" t="str">
        <f t="shared" si="52"/>
        <v>-</v>
      </c>
      <c r="L81" s="2">
        <f t="shared" si="53"/>
        <v>5.4320515919422983</v>
      </c>
      <c r="M81" s="2" t="str">
        <f t="shared" si="54"/>
        <v>-</v>
      </c>
      <c r="N81" s="2" t="str">
        <f t="shared" si="55"/>
        <v>-</v>
      </c>
      <c r="O81" s="99" t="str">
        <f t="shared" si="56"/>
        <v>-</v>
      </c>
      <c r="Q81" s="2">
        <v>79</v>
      </c>
      <c r="R81" s="99" t="str">
        <f t="shared" si="32"/>
        <v>-</v>
      </c>
      <c r="S81" s="99" t="str">
        <f t="shared" si="33"/>
        <v>-</v>
      </c>
      <c r="T81" s="2">
        <f t="shared" si="34"/>
        <v>3.3154611767225952</v>
      </c>
      <c r="U81" s="2" t="str">
        <f t="shared" si="35"/>
        <v>-</v>
      </c>
      <c r="V81" s="2" t="str">
        <f t="shared" si="36"/>
        <v>-</v>
      </c>
      <c r="W81" s="2" t="str">
        <f t="shared" si="37"/>
        <v>-</v>
      </c>
      <c r="Y81" s="2">
        <v>79</v>
      </c>
      <c r="Z81" s="99">
        <f t="shared" si="38"/>
        <v>0.11942970909712335</v>
      </c>
      <c r="AA81" s="99">
        <f t="shared" si="39"/>
        <v>0.12398137035758905</v>
      </c>
      <c r="AB81" s="2">
        <f t="shared" si="40"/>
        <v>2.1218951531024608</v>
      </c>
      <c r="AC81" s="2">
        <f t="shared" si="41"/>
        <v>84035.451608018266</v>
      </c>
      <c r="AD81" s="2">
        <f t="shared" si="42"/>
        <v>2.8221421188829164E-2</v>
      </c>
      <c r="AE81" s="2">
        <f t="shared" si="43"/>
        <v>0.16190778357072871</v>
      </c>
      <c r="AH81" s="2">
        <v>79</v>
      </c>
      <c r="AI81" s="99">
        <f t="shared" si="44"/>
        <v>4.1379935813751351E-2</v>
      </c>
      <c r="AJ81" s="99">
        <f t="shared" si="45"/>
        <v>4.1821987599841924E-2</v>
      </c>
      <c r="AK81" s="2">
        <f t="shared" si="46"/>
        <v>1.3580128979855746</v>
      </c>
      <c r="AL81" s="2">
        <f t="shared" si="47"/>
        <v>67228.361286414598</v>
      </c>
      <c r="AM81" s="2">
        <f t="shared" si="48"/>
        <v>2.8585119742241431E-2</v>
      </c>
      <c r="AN81" s="2">
        <f t="shared" si="49"/>
        <v>5.3737665782243947E-2</v>
      </c>
      <c r="AO81" s="99">
        <f t="shared" si="57"/>
        <v>-4.4205178609057344E-4</v>
      </c>
    </row>
    <row r="82" spans="1:41">
      <c r="A82" s="2">
        <v>1</v>
      </c>
      <c r="B82" s="98">
        <f t="shared" si="31"/>
        <v>2.6832815729997477</v>
      </c>
      <c r="C82" s="99">
        <f t="shared" si="50"/>
        <v>2.6832815729997475E-3</v>
      </c>
      <c r="D82" s="2">
        <v>25</v>
      </c>
      <c r="E82" s="2">
        <v>140</v>
      </c>
      <c r="F82" s="100">
        <f t="shared" si="58"/>
        <v>1.0099999999999999E-6</v>
      </c>
      <c r="G82" s="2">
        <v>1E-4</v>
      </c>
      <c r="I82" s="2">
        <v>80</v>
      </c>
      <c r="J82" s="99" t="str">
        <f t="shared" si="51"/>
        <v>-</v>
      </c>
      <c r="K82" s="99" t="str">
        <f t="shared" si="52"/>
        <v>-</v>
      </c>
      <c r="L82" s="2">
        <f t="shared" si="53"/>
        <v>5.4663235508016239</v>
      </c>
      <c r="M82" s="2" t="str">
        <f t="shared" si="54"/>
        <v>-</v>
      </c>
      <c r="N82" s="2" t="str">
        <f t="shared" si="55"/>
        <v>-</v>
      </c>
      <c r="O82" s="99" t="str">
        <f t="shared" si="56"/>
        <v>-</v>
      </c>
      <c r="Q82" s="2">
        <v>80</v>
      </c>
      <c r="R82" s="99" t="str">
        <f t="shared" si="32"/>
        <v>-</v>
      </c>
      <c r="S82" s="99" t="str">
        <f t="shared" si="33"/>
        <v>-</v>
      </c>
      <c r="T82" s="2">
        <f t="shared" si="34"/>
        <v>3.3363791203623201</v>
      </c>
      <c r="U82" s="2" t="str">
        <f t="shared" si="35"/>
        <v>-</v>
      </c>
      <c r="V82" s="2" t="str">
        <f t="shared" si="36"/>
        <v>-</v>
      </c>
      <c r="W82" s="2" t="str">
        <f t="shared" si="37"/>
        <v>-</v>
      </c>
      <c r="Y82" s="2">
        <v>80</v>
      </c>
      <c r="Z82" s="99">
        <f t="shared" si="38"/>
        <v>0.12075146492557016</v>
      </c>
      <c r="AA82" s="99">
        <f t="shared" si="39"/>
        <v>0.12543394277255637</v>
      </c>
      <c r="AB82" s="2">
        <f t="shared" si="40"/>
        <v>2.1352826370318847</v>
      </c>
      <c r="AC82" s="2">
        <f t="shared" si="41"/>
        <v>84565.648991361784</v>
      </c>
      <c r="AD82" s="2">
        <f t="shared" si="42"/>
        <v>2.8212073681509863E-2</v>
      </c>
      <c r="AE82" s="2">
        <f t="shared" si="43"/>
        <v>0.16390294321787341</v>
      </c>
      <c r="AH82" s="2">
        <v>80</v>
      </c>
      <c r="AI82" s="99">
        <f t="shared" si="44"/>
        <v>4.1837897000763048E-2</v>
      </c>
      <c r="AJ82" s="99">
        <f t="shared" si="45"/>
        <v>4.2311976259843197E-2</v>
      </c>
      <c r="AK82" s="2">
        <f t="shared" si="46"/>
        <v>1.366580887700406</v>
      </c>
      <c r="AL82" s="2">
        <f t="shared" si="47"/>
        <v>67652.519193089407</v>
      </c>
      <c r="AM82" s="2">
        <f t="shared" si="48"/>
        <v>2.8573969500919689E-2</v>
      </c>
      <c r="AN82" s="2">
        <f t="shared" si="49"/>
        <v>5.4396662530499011E-2</v>
      </c>
      <c r="AO82" s="99">
        <f t="shared" si="57"/>
        <v>-4.7407925908014847E-4</v>
      </c>
    </row>
    <row r="83" spans="1:41">
      <c r="A83" s="2">
        <v>1</v>
      </c>
      <c r="B83" s="98">
        <f t="shared" si="31"/>
        <v>2.6999999999999997</v>
      </c>
      <c r="C83" s="99">
        <f t="shared" si="50"/>
        <v>2.6999999999999997E-3</v>
      </c>
      <c r="D83" s="2">
        <v>25</v>
      </c>
      <c r="E83" s="2">
        <v>140</v>
      </c>
      <c r="F83" s="100">
        <f t="shared" si="58"/>
        <v>1.0099999999999999E-6</v>
      </c>
      <c r="G83" s="2">
        <v>1E-4</v>
      </c>
      <c r="I83" s="2">
        <v>81</v>
      </c>
      <c r="J83" s="99" t="str">
        <f t="shared" si="51"/>
        <v>-</v>
      </c>
      <c r="K83" s="99" t="str">
        <f t="shared" si="52"/>
        <v>-</v>
      </c>
      <c r="L83" s="2">
        <f t="shared" si="53"/>
        <v>5.5003819709702046</v>
      </c>
      <c r="M83" s="2" t="str">
        <f t="shared" si="54"/>
        <v>-</v>
      </c>
      <c r="N83" s="2" t="str">
        <f t="shared" si="55"/>
        <v>-</v>
      </c>
      <c r="O83" s="99" t="str">
        <f t="shared" si="56"/>
        <v>-</v>
      </c>
      <c r="Q83" s="2">
        <v>81</v>
      </c>
      <c r="R83" s="99" t="str">
        <f t="shared" si="32"/>
        <v>-</v>
      </c>
      <c r="S83" s="99" t="str">
        <f t="shared" si="33"/>
        <v>-</v>
      </c>
      <c r="T83" s="2">
        <f t="shared" si="34"/>
        <v>3.3571667303284949</v>
      </c>
      <c r="U83" s="2" t="str">
        <f t="shared" si="35"/>
        <v>-</v>
      </c>
      <c r="V83" s="2" t="str">
        <f t="shared" si="36"/>
        <v>-</v>
      </c>
      <c r="W83" s="2" t="str">
        <f t="shared" si="37"/>
        <v>-</v>
      </c>
      <c r="Y83" s="2">
        <v>81</v>
      </c>
      <c r="Z83" s="99">
        <f t="shared" si="38"/>
        <v>0.12207115706610795</v>
      </c>
      <c r="AA83" s="99">
        <f t="shared" si="39"/>
        <v>0.12688517214302295</v>
      </c>
      <c r="AB83" s="2">
        <f t="shared" si="40"/>
        <v>2.1485867074102365</v>
      </c>
      <c r="AC83" s="2">
        <f t="shared" si="41"/>
        <v>85092.542867732147</v>
      </c>
      <c r="AD83" s="2">
        <f t="shared" si="42"/>
        <v>2.820288826656013E-2</v>
      </c>
      <c r="AE83" s="2">
        <f t="shared" si="43"/>
        <v>0.16589769869090407</v>
      </c>
      <c r="AH83" s="2">
        <v>81</v>
      </c>
      <c r="AI83" s="99">
        <f t="shared" si="44"/>
        <v>4.229514316239405E-2</v>
      </c>
      <c r="AJ83" s="99">
        <f t="shared" si="45"/>
        <v>4.2801511877663248E-2</v>
      </c>
      <c r="AK83" s="2">
        <f t="shared" si="46"/>
        <v>1.3750954927425512</v>
      </c>
      <c r="AL83" s="2">
        <f t="shared" si="47"/>
        <v>68074.034294185709</v>
      </c>
      <c r="AM83" s="2">
        <f t="shared" si="48"/>
        <v>2.8563011471642783E-2</v>
      </c>
      <c r="AN83" s="2">
        <f t="shared" si="49"/>
        <v>5.5055499097721158E-2</v>
      </c>
      <c r="AO83" s="99">
        <f t="shared" si="57"/>
        <v>-5.0636871526919813E-4</v>
      </c>
    </row>
    <row r="84" spans="1:41">
      <c r="A84" s="2">
        <v>1</v>
      </c>
      <c r="B84" s="98">
        <f t="shared" si="31"/>
        <v>2.7166155414412252</v>
      </c>
      <c r="C84" s="99">
        <f t="shared" si="50"/>
        <v>2.7166155414412251E-3</v>
      </c>
      <c r="D84" s="2">
        <v>25</v>
      </c>
      <c r="E84" s="2">
        <v>140</v>
      </c>
      <c r="F84" s="100">
        <f t="shared" si="58"/>
        <v>1.0099999999999999E-6</v>
      </c>
      <c r="G84" s="2">
        <v>1E-4</v>
      </c>
      <c r="I84" s="2">
        <v>82</v>
      </c>
      <c r="J84" s="99" t="str">
        <f t="shared" si="51"/>
        <v>-</v>
      </c>
      <c r="K84" s="99" t="str">
        <f t="shared" si="52"/>
        <v>-</v>
      </c>
      <c r="L84" s="2">
        <f t="shared" si="53"/>
        <v>5.5342307948891767</v>
      </c>
      <c r="M84" s="2" t="str">
        <f t="shared" si="54"/>
        <v>-</v>
      </c>
      <c r="N84" s="2" t="str">
        <f t="shared" si="55"/>
        <v>-</v>
      </c>
      <c r="O84" s="99" t="str">
        <f t="shared" si="56"/>
        <v>-</v>
      </c>
      <c r="Q84" s="2">
        <v>82</v>
      </c>
      <c r="R84" s="99" t="str">
        <f t="shared" si="32"/>
        <v>-</v>
      </c>
      <c r="S84" s="99" t="str">
        <f t="shared" si="33"/>
        <v>-</v>
      </c>
      <c r="T84" s="2">
        <f t="shared" si="34"/>
        <v>3.3778264128962268</v>
      </c>
      <c r="U84" s="2" t="str">
        <f t="shared" si="35"/>
        <v>-</v>
      </c>
      <c r="V84" s="2" t="str">
        <f t="shared" si="36"/>
        <v>-</v>
      </c>
      <c r="W84" s="2" t="str">
        <f t="shared" si="37"/>
        <v>-</v>
      </c>
      <c r="Y84" s="2">
        <v>82</v>
      </c>
      <c r="Z84" s="99">
        <f t="shared" si="38"/>
        <v>0.1233888141604278</v>
      </c>
      <c r="AA84" s="99">
        <f t="shared" si="39"/>
        <v>0.12833507626954188</v>
      </c>
      <c r="AB84" s="2">
        <f t="shared" si="40"/>
        <v>2.1618089042535851</v>
      </c>
      <c r="AC84" s="2">
        <f t="shared" si="41"/>
        <v>85616.194227864762</v>
      </c>
      <c r="AD84" s="2">
        <f t="shared" si="42"/>
        <v>2.8193860208000496E-2</v>
      </c>
      <c r="AE84" s="2">
        <f t="shared" si="43"/>
        <v>0.16789205710135474</v>
      </c>
      <c r="AH84" s="2">
        <v>82</v>
      </c>
      <c r="AI84" s="99">
        <f t="shared" si="44"/>
        <v>4.2751684222400714E-2</v>
      </c>
      <c r="AJ84" s="99">
        <f t="shared" si="45"/>
        <v>4.329060045786963E-2</v>
      </c>
      <c r="AK84" s="2">
        <f t="shared" si="46"/>
        <v>1.3835576987222942</v>
      </c>
      <c r="AL84" s="2">
        <f t="shared" si="47"/>
        <v>68492.955382291795</v>
      </c>
      <c r="AM84" s="2">
        <f t="shared" si="48"/>
        <v>2.8552240061020029E-2</v>
      </c>
      <c r="AN84" s="2">
        <f t="shared" si="49"/>
        <v>5.5714178291367225E-2</v>
      </c>
      <c r="AO84" s="99">
        <f t="shared" si="57"/>
        <v>-5.3891623546891559E-4</v>
      </c>
    </row>
    <row r="85" spans="1:41">
      <c r="A85" s="2">
        <v>1</v>
      </c>
      <c r="B85" s="98">
        <f t="shared" si="31"/>
        <v>2.7331300737432898</v>
      </c>
      <c r="C85" s="99">
        <f t="shared" si="50"/>
        <v>2.73313007374329E-3</v>
      </c>
      <c r="D85" s="2">
        <v>25</v>
      </c>
      <c r="E85" s="2">
        <v>140</v>
      </c>
      <c r="F85" s="100">
        <f t="shared" si="58"/>
        <v>1.0099999999999999E-6</v>
      </c>
      <c r="G85" s="2">
        <v>1E-4</v>
      </c>
      <c r="I85" s="2">
        <v>83</v>
      </c>
      <c r="J85" s="99" t="str">
        <f t="shared" si="51"/>
        <v>-</v>
      </c>
      <c r="K85" s="99" t="str">
        <f t="shared" si="52"/>
        <v>-</v>
      </c>
      <c r="L85" s="2">
        <f t="shared" si="53"/>
        <v>5.5678738451607623</v>
      </c>
      <c r="M85" s="2" t="str">
        <f t="shared" si="54"/>
        <v>-</v>
      </c>
      <c r="N85" s="2" t="str">
        <f t="shared" si="55"/>
        <v>-</v>
      </c>
      <c r="O85" s="99" t="str">
        <f t="shared" si="56"/>
        <v>-</v>
      </c>
      <c r="Q85" s="2">
        <v>83</v>
      </c>
      <c r="R85" s="99" t="str">
        <f t="shared" si="32"/>
        <v>-</v>
      </c>
      <c r="S85" s="99" t="str">
        <f t="shared" si="33"/>
        <v>-</v>
      </c>
      <c r="T85" s="2">
        <f t="shared" si="34"/>
        <v>3.3983605011967555</v>
      </c>
      <c r="U85" s="2" t="str">
        <f t="shared" si="35"/>
        <v>-</v>
      </c>
      <c r="V85" s="2" t="str">
        <f t="shared" si="36"/>
        <v>-</v>
      </c>
      <c r="W85" s="2" t="str">
        <f t="shared" si="37"/>
        <v>-</v>
      </c>
      <c r="Y85" s="2">
        <v>83</v>
      </c>
      <c r="Z85" s="99">
        <f t="shared" si="38"/>
        <v>0.12470446410849186</v>
      </c>
      <c r="AA85" s="99">
        <f t="shared" si="39"/>
        <v>0.12978367250261233</v>
      </c>
      <c r="AB85" s="2">
        <f t="shared" si="40"/>
        <v>2.1749507207659233</v>
      </c>
      <c r="AC85" s="2">
        <f t="shared" si="41"/>
        <v>86136.662208551439</v>
      </c>
      <c r="AD85" s="2">
        <f t="shared" si="42"/>
        <v>2.818498496334287E-2</v>
      </c>
      <c r="AE85" s="2">
        <f t="shared" si="43"/>
        <v>0.1698860253513107</v>
      </c>
      <c r="AH85" s="2">
        <v>83</v>
      </c>
      <c r="AI85" s="99">
        <f t="shared" si="44"/>
        <v>4.3207529847545653E-2</v>
      </c>
      <c r="AJ85" s="99">
        <f t="shared" si="45"/>
        <v>4.3779247853215519E-2</v>
      </c>
      <c r="AK85" s="2">
        <f t="shared" si="46"/>
        <v>1.3919684612901906</v>
      </c>
      <c r="AL85" s="2">
        <f t="shared" si="47"/>
        <v>68909.329766841125</v>
      </c>
      <c r="AM85" s="2">
        <f t="shared" si="48"/>
        <v>2.8541649903484519E-2</v>
      </c>
      <c r="AN85" s="2">
        <f t="shared" si="49"/>
        <v>5.6372702836458649E-2</v>
      </c>
      <c r="AO85" s="99">
        <f t="shared" si="57"/>
        <v>-5.7171800566986619E-4</v>
      </c>
    </row>
    <row r="86" spans="1:41">
      <c r="A86" s="2">
        <v>1</v>
      </c>
      <c r="B86" s="98">
        <f t="shared" si="31"/>
        <v>2.7495454169735036</v>
      </c>
      <c r="C86" s="99">
        <f t="shared" si="50"/>
        <v>2.7495454169735038E-3</v>
      </c>
      <c r="D86" s="2">
        <v>25</v>
      </c>
      <c r="E86" s="2">
        <v>140</v>
      </c>
      <c r="F86" s="100">
        <f t="shared" si="58"/>
        <v>1.0099999999999999E-6</v>
      </c>
      <c r="G86" s="2">
        <v>1E-4</v>
      </c>
      <c r="I86" s="2">
        <v>84</v>
      </c>
      <c r="J86" s="99" t="str">
        <f t="shared" si="51"/>
        <v>-</v>
      </c>
      <c r="K86" s="99" t="str">
        <f t="shared" si="52"/>
        <v>-</v>
      </c>
      <c r="L86" s="2">
        <f t="shared" si="53"/>
        <v>5.6013148295869684</v>
      </c>
      <c r="M86" s="2" t="str">
        <f t="shared" si="54"/>
        <v>-</v>
      </c>
      <c r="N86" s="2" t="str">
        <f t="shared" si="55"/>
        <v>-</v>
      </c>
      <c r="O86" s="99" t="str">
        <f t="shared" si="56"/>
        <v>-</v>
      </c>
      <c r="Q86" s="2">
        <v>84</v>
      </c>
      <c r="R86" s="99" t="str">
        <f t="shared" si="32"/>
        <v>-</v>
      </c>
      <c r="S86" s="99" t="str">
        <f t="shared" si="33"/>
        <v>-</v>
      </c>
      <c r="T86" s="2">
        <f t="shared" si="34"/>
        <v>3.4187712582928285</v>
      </c>
      <c r="U86" s="2" t="str">
        <f t="shared" si="35"/>
        <v>-</v>
      </c>
      <c r="V86" s="2" t="str">
        <f t="shared" si="36"/>
        <v>-</v>
      </c>
      <c r="W86" s="2" t="str">
        <f t="shared" si="37"/>
        <v>-</v>
      </c>
      <c r="Y86" s="2">
        <v>84</v>
      </c>
      <c r="Z86" s="99">
        <f t="shared" si="38"/>
        <v>0.12601813409644252</v>
      </c>
      <c r="AA86" s="99">
        <f t="shared" si="39"/>
        <v>0.13123097775934076</v>
      </c>
      <c r="AB86" s="2">
        <f t="shared" si="40"/>
        <v>2.1880136053074102</v>
      </c>
      <c r="AC86" s="2">
        <f t="shared" si="41"/>
        <v>86654.004170590517</v>
      </c>
      <c r="AD86" s="2">
        <f t="shared" si="42"/>
        <v>2.8176258173482467E-2</v>
      </c>
      <c r="AE86" s="2">
        <f t="shared" si="43"/>
        <v>0.1718796101420059</v>
      </c>
      <c r="AH86" s="2">
        <v>84</v>
      </c>
      <c r="AI86" s="99">
        <f t="shared" si="44"/>
        <v>4.3662689457267582E-2</v>
      </c>
      <c r="AJ86" s="99">
        <f t="shared" si="45"/>
        <v>4.4267459770260018E-2</v>
      </c>
      <c r="AK86" s="2">
        <f t="shared" si="46"/>
        <v>1.4003287073967421</v>
      </c>
      <c r="AL86" s="2">
        <f t="shared" si="47"/>
        <v>69323.20333647239</v>
      </c>
      <c r="AM86" s="2">
        <f t="shared" si="48"/>
        <v>2.8531235849420713E-2</v>
      </c>
      <c r="AN86" s="2">
        <f t="shared" si="49"/>
        <v>5.7031075378956825E-2</v>
      </c>
      <c r="AO86" s="99">
        <f t="shared" si="57"/>
        <v>-6.0477031299243506E-4</v>
      </c>
    </row>
    <row r="87" spans="1:41">
      <c r="A87" s="2">
        <v>1</v>
      </c>
      <c r="B87" s="98">
        <f t="shared" si="31"/>
        <v>2.765863337187866</v>
      </c>
      <c r="C87" s="99">
        <f t="shared" si="50"/>
        <v>2.7658633371878661E-3</v>
      </c>
      <c r="D87" s="2">
        <v>25</v>
      </c>
      <c r="E87" s="2">
        <v>140</v>
      </c>
      <c r="F87" s="100">
        <f t="shared" si="58"/>
        <v>1.0099999999999999E-6</v>
      </c>
      <c r="G87" s="2">
        <v>1E-4</v>
      </c>
      <c r="I87" s="2">
        <v>85</v>
      </c>
      <c r="J87" s="99" t="str">
        <f t="shared" si="51"/>
        <v>-</v>
      </c>
      <c r="K87" s="99" t="str">
        <f t="shared" si="52"/>
        <v>-</v>
      </c>
      <c r="L87" s="2">
        <f t="shared" si="53"/>
        <v>5.6345573459391201</v>
      </c>
      <c r="M87" s="2" t="str">
        <f t="shared" si="54"/>
        <v>-</v>
      </c>
      <c r="N87" s="2" t="str">
        <f t="shared" si="55"/>
        <v>-</v>
      </c>
      <c r="O87" s="99" t="str">
        <f t="shared" si="56"/>
        <v>-</v>
      </c>
      <c r="Q87" s="2">
        <v>85</v>
      </c>
      <c r="R87" s="99" t="str">
        <f t="shared" si="32"/>
        <v>-</v>
      </c>
      <c r="S87" s="99" t="str">
        <f t="shared" si="33"/>
        <v>-</v>
      </c>
      <c r="T87" s="2">
        <f t="shared" si="34"/>
        <v>3.4390608800897962</v>
      </c>
      <c r="U87" s="2" t="str">
        <f t="shared" si="35"/>
        <v>-</v>
      </c>
      <c r="V87" s="2" t="str">
        <f t="shared" si="36"/>
        <v>-</v>
      </c>
      <c r="W87" s="2" t="str">
        <f t="shared" si="37"/>
        <v>-</v>
      </c>
      <c r="Y87" s="2">
        <v>85</v>
      </c>
      <c r="Z87" s="99">
        <f t="shared" si="38"/>
        <v>0.1273298506231407</v>
      </c>
      <c r="AA87" s="99">
        <f t="shared" si="39"/>
        <v>0.13267700853929759</v>
      </c>
      <c r="AB87" s="2">
        <f t="shared" si="40"/>
        <v>2.2009989632574691</v>
      </c>
      <c r="AC87" s="2">
        <f t="shared" si="41"/>
        <v>87168.275772573048</v>
      </c>
      <c r="AD87" s="2">
        <f t="shared" si="42"/>
        <v>2.816767565323031E-2</v>
      </c>
      <c r="AE87" s="2">
        <f t="shared" si="43"/>
        <v>0.17387281798196899</v>
      </c>
      <c r="AH87" s="2">
        <v>85</v>
      </c>
      <c r="AI87" s="99">
        <f t="shared" si="44"/>
        <v>4.4117172232876346E-2</v>
      </c>
      <c r="AJ87" s="99">
        <f t="shared" si="45"/>
        <v>4.4755241774716972E-2</v>
      </c>
      <c r="AK87" s="2">
        <f t="shared" si="46"/>
        <v>1.40863933648478</v>
      </c>
      <c r="AL87" s="2">
        <f t="shared" si="47"/>
        <v>69734.620618058441</v>
      </c>
      <c r="AM87" s="2">
        <f t="shared" si="48"/>
        <v>2.8520992954042857E-2</v>
      </c>
      <c r="AN87" s="2">
        <f t="shared" si="49"/>
        <v>5.7689298488961822E-2</v>
      </c>
      <c r="AO87" s="99">
        <f t="shared" si="57"/>
        <v>-6.3806954184062598E-4</v>
      </c>
    </row>
    <row r="88" spans="1:41">
      <c r="A88" s="2">
        <v>1</v>
      </c>
      <c r="B88" s="98">
        <f t="shared" si="31"/>
        <v>2.7820855486487113</v>
      </c>
      <c r="C88" s="99">
        <f t="shared" si="50"/>
        <v>2.7820855486487112E-3</v>
      </c>
      <c r="D88" s="2">
        <v>25</v>
      </c>
      <c r="E88" s="2">
        <v>140</v>
      </c>
      <c r="F88" s="100">
        <f t="shared" si="58"/>
        <v>1.0099999999999999E-6</v>
      </c>
      <c r="G88" s="2">
        <v>1E-4</v>
      </c>
      <c r="I88" s="2">
        <v>86</v>
      </c>
      <c r="J88" s="99" t="str">
        <f t="shared" si="51"/>
        <v>-</v>
      </c>
      <c r="K88" s="99" t="str">
        <f t="shared" si="52"/>
        <v>-</v>
      </c>
      <c r="L88" s="2">
        <f t="shared" si="53"/>
        <v>5.6676048864756012</v>
      </c>
      <c r="M88" s="2" t="str">
        <f t="shared" si="54"/>
        <v>-</v>
      </c>
      <c r="N88" s="2" t="str">
        <f t="shared" si="55"/>
        <v>-</v>
      </c>
      <c r="O88" s="99" t="str">
        <f t="shared" si="56"/>
        <v>-</v>
      </c>
      <c r="Q88" s="2">
        <v>86</v>
      </c>
      <c r="R88" s="99" t="str">
        <f t="shared" si="32"/>
        <v>-</v>
      </c>
      <c r="S88" s="99" t="str">
        <f t="shared" si="33"/>
        <v>-</v>
      </c>
      <c r="T88" s="2">
        <f t="shared" si="34"/>
        <v>3.4592314980930192</v>
      </c>
      <c r="U88" s="2" t="str">
        <f t="shared" si="35"/>
        <v>-</v>
      </c>
      <c r="V88" s="2" t="str">
        <f t="shared" si="36"/>
        <v>-</v>
      </c>
      <c r="W88" s="2" t="str">
        <f t="shared" si="37"/>
        <v>-</v>
      </c>
      <c r="Y88" s="2">
        <v>86</v>
      </c>
      <c r="Z88" s="99">
        <f t="shared" si="38"/>
        <v>0.12863963952541832</v>
      </c>
      <c r="AA88" s="99">
        <f t="shared" si="39"/>
        <v>0.13412178093961119</v>
      </c>
      <c r="AB88" s="2">
        <f t="shared" si="40"/>
        <v>2.2139081587795322</v>
      </c>
      <c r="AC88" s="2">
        <f t="shared" si="41"/>
        <v>87679.531040773567</v>
      </c>
      <c r="AD88" s="2">
        <f t="shared" si="42"/>
        <v>2.815923338243877E-2</v>
      </c>
      <c r="AE88" s="2">
        <f t="shared" si="43"/>
        <v>0.17586565519474881</v>
      </c>
      <c r="AH88" s="2">
        <v>86</v>
      </c>
      <c r="AI88" s="99">
        <f t="shared" si="44"/>
        <v>4.4570987126302364E-2</v>
      </c>
      <c r="AJ88" s="99">
        <f t="shared" si="45"/>
        <v>4.5242599296546539E-2</v>
      </c>
      <c r="AK88" s="2">
        <f t="shared" si="46"/>
        <v>1.4169012216189003</v>
      </c>
      <c r="AL88" s="2">
        <f t="shared" si="47"/>
        <v>70143.624832618836</v>
      </c>
      <c r="AM88" s="2">
        <f t="shared" si="48"/>
        <v>2.8510916466968492E-2</v>
      </c>
      <c r="AN88" s="2">
        <f t="shared" si="49"/>
        <v>5.8347374663745656E-2</v>
      </c>
      <c r="AO88" s="99">
        <f t="shared" si="57"/>
        <v>-6.7161217024417491E-4</v>
      </c>
    </row>
    <row r="89" spans="1:41">
      <c r="A89" s="2">
        <v>1</v>
      </c>
      <c r="B89" s="98">
        <f t="shared" si="31"/>
        <v>2.7982137159266447</v>
      </c>
      <c r="C89" s="99">
        <f t="shared" si="50"/>
        <v>2.7982137159266447E-3</v>
      </c>
      <c r="D89" s="2">
        <v>25</v>
      </c>
      <c r="E89" s="2">
        <v>140</v>
      </c>
      <c r="F89" s="100">
        <f t="shared" si="58"/>
        <v>1.0099999999999999E-6</v>
      </c>
      <c r="G89" s="2">
        <v>1E-4</v>
      </c>
      <c r="I89" s="2">
        <v>87</v>
      </c>
      <c r="J89" s="99" t="str">
        <f t="shared" si="51"/>
        <v>-</v>
      </c>
      <c r="K89" s="99" t="str">
        <f t="shared" si="52"/>
        <v>-</v>
      </c>
      <c r="L89" s="2">
        <f t="shared" si="53"/>
        <v>5.7004608422238743</v>
      </c>
      <c r="M89" s="2" t="str">
        <f t="shared" si="54"/>
        <v>-</v>
      </c>
      <c r="N89" s="2" t="str">
        <f t="shared" si="55"/>
        <v>-</v>
      </c>
      <c r="O89" s="99" t="str">
        <f t="shared" si="56"/>
        <v>-</v>
      </c>
      <c r="Q89" s="2">
        <v>87</v>
      </c>
      <c r="R89" s="99" t="str">
        <f t="shared" si="32"/>
        <v>-</v>
      </c>
      <c r="S89" s="99" t="str">
        <f t="shared" si="33"/>
        <v>-</v>
      </c>
      <c r="T89" s="2">
        <f t="shared" si="34"/>
        <v>3.4792851820214086</v>
      </c>
      <c r="U89" s="2" t="str">
        <f t="shared" si="35"/>
        <v>-</v>
      </c>
      <c r="V89" s="2" t="str">
        <f t="shared" si="36"/>
        <v>-</v>
      </c>
      <c r="W89" s="2" t="str">
        <f t="shared" si="37"/>
        <v>-</v>
      </c>
      <c r="Y89" s="2">
        <v>87</v>
      </c>
      <c r="Z89" s="99">
        <f t="shared" si="38"/>
        <v>0.12994752600211643</v>
      </c>
      <c r="AA89" s="99">
        <f t="shared" si="39"/>
        <v>0.13556531066934718</v>
      </c>
      <c r="AB89" s="2">
        <f t="shared" si="40"/>
        <v>2.2267425164937009</v>
      </c>
      <c r="AC89" s="2">
        <f t="shared" si="41"/>
        <v>88187.822435394104</v>
      </c>
      <c r="AD89" s="2">
        <f t="shared" si="42"/>
        <v>2.8150927497676493E-2</v>
      </c>
      <c r="AE89" s="2">
        <f t="shared" si="43"/>
        <v>0.17785812792624311</v>
      </c>
      <c r="AH89" s="2">
        <v>87</v>
      </c>
      <c r="AI89" s="99">
        <f t="shared" si="44"/>
        <v>4.5024142868425363E-2</v>
      </c>
      <c r="AJ89" s="99">
        <f t="shared" si="45"/>
        <v>4.5729537634805729E-2</v>
      </c>
      <c r="AK89" s="2">
        <f t="shared" si="46"/>
        <v>1.4251152105559686</v>
      </c>
      <c r="AL89" s="2">
        <f t="shared" si="47"/>
        <v>70550.257948315295</v>
      </c>
      <c r="AM89" s="2">
        <f t="shared" si="48"/>
        <v>2.850100182243636E-2</v>
      </c>
      <c r="AN89" s="2">
        <f t="shared" si="49"/>
        <v>5.9005306330631113E-2</v>
      </c>
      <c r="AO89" s="99">
        <f t="shared" si="57"/>
        <v>-7.0539476638036697E-4</v>
      </c>
    </row>
    <row r="90" spans="1:41">
      <c r="A90" s="2">
        <v>1</v>
      </c>
      <c r="B90" s="98">
        <f t="shared" si="31"/>
        <v>2.8142494558940578</v>
      </c>
      <c r="C90" s="99">
        <f t="shared" si="50"/>
        <v>2.8142494558940578E-3</v>
      </c>
      <c r="D90" s="2">
        <v>25</v>
      </c>
      <c r="E90" s="2">
        <v>140</v>
      </c>
      <c r="F90" s="100">
        <f t="shared" si="58"/>
        <v>1.0099999999999999E-6</v>
      </c>
      <c r="G90" s="2">
        <v>1E-4</v>
      </c>
      <c r="I90" s="2">
        <v>88</v>
      </c>
      <c r="J90" s="99" t="str">
        <f t="shared" si="51"/>
        <v>-</v>
      </c>
      <c r="K90" s="99" t="str">
        <f t="shared" si="52"/>
        <v>-</v>
      </c>
      <c r="L90" s="2">
        <f t="shared" si="53"/>
        <v>5.7331285070416236</v>
      </c>
      <c r="M90" s="2" t="str">
        <f t="shared" si="54"/>
        <v>-</v>
      </c>
      <c r="N90" s="2" t="str">
        <f t="shared" si="55"/>
        <v>-</v>
      </c>
      <c r="O90" s="99" t="str">
        <f t="shared" si="56"/>
        <v>-</v>
      </c>
      <c r="Q90" s="2">
        <v>88</v>
      </c>
      <c r="R90" s="99" t="str">
        <f t="shared" si="32"/>
        <v>-</v>
      </c>
      <c r="S90" s="99" t="str">
        <f t="shared" si="33"/>
        <v>-</v>
      </c>
      <c r="T90" s="2">
        <f t="shared" si="34"/>
        <v>3.4992239422861484</v>
      </c>
      <c r="U90" s="2" t="str">
        <f t="shared" si="35"/>
        <v>-</v>
      </c>
      <c r="V90" s="2" t="str">
        <f t="shared" si="36"/>
        <v>-</v>
      </c>
      <c r="W90" s="2" t="str">
        <f t="shared" si="37"/>
        <v>-</v>
      </c>
      <c r="Y90" s="2">
        <v>88</v>
      </c>
      <c r="Z90" s="99">
        <f t="shared" si="38"/>
        <v>0.13125353463698991</v>
      </c>
      <c r="AA90" s="99">
        <f t="shared" si="39"/>
        <v>0.13700761306321571</v>
      </c>
      <c r="AB90" s="2">
        <f t="shared" si="40"/>
        <v>2.2395033230631349</v>
      </c>
      <c r="AC90" s="2">
        <f t="shared" si="41"/>
        <v>88693.200913391498</v>
      </c>
      <c r="AD90" s="2">
        <f t="shared" si="42"/>
        <v>2.8142754284413016E-2</v>
      </c>
      <c r="AE90" s="2">
        <f t="shared" si="43"/>
        <v>0.17985024215165854</v>
      </c>
      <c r="AH90" s="2">
        <v>88</v>
      </c>
      <c r="AI90" s="99">
        <f t="shared" si="44"/>
        <v>4.547664797701037E-2</v>
      </c>
      <c r="AJ90" s="99">
        <f t="shared" si="45"/>
        <v>4.6216061962272161E-2</v>
      </c>
      <c r="AK90" s="2">
        <f t="shared" si="46"/>
        <v>1.4332821267604059</v>
      </c>
      <c r="AL90" s="2">
        <f t="shared" si="47"/>
        <v>70954.560730713172</v>
      </c>
      <c r="AM90" s="2">
        <f t="shared" si="48"/>
        <v>2.8491244630121742E-2</v>
      </c>
      <c r="AN90" s="2">
        <f t="shared" si="49"/>
        <v>5.966309584972488E-2</v>
      </c>
      <c r="AO90" s="99">
        <f t="shared" si="57"/>
        <v>-7.3941398526179009E-4</v>
      </c>
    </row>
    <row r="91" spans="1:41">
      <c r="A91" s="2">
        <v>1</v>
      </c>
      <c r="B91" s="98">
        <f t="shared" si="31"/>
        <v>2.8301943396169809</v>
      </c>
      <c r="C91" s="99">
        <f t="shared" si="50"/>
        <v>2.8301943396169807E-3</v>
      </c>
      <c r="D91" s="2">
        <v>25</v>
      </c>
      <c r="E91" s="2">
        <v>140</v>
      </c>
      <c r="F91" s="100">
        <f t="shared" si="58"/>
        <v>1.0099999999999999E-6</v>
      </c>
      <c r="G91" s="2">
        <v>1E-4</v>
      </c>
      <c r="I91" s="2">
        <v>89</v>
      </c>
      <c r="J91" s="99" t="str">
        <f t="shared" si="51"/>
        <v>-</v>
      </c>
      <c r="K91" s="99" t="str">
        <f t="shared" si="52"/>
        <v>-</v>
      </c>
      <c r="L91" s="2">
        <f t="shared" si="53"/>
        <v>5.7656110814708024</v>
      </c>
      <c r="M91" s="2" t="str">
        <f t="shared" si="54"/>
        <v>-</v>
      </c>
      <c r="N91" s="2" t="str">
        <f t="shared" si="55"/>
        <v>-</v>
      </c>
      <c r="O91" s="99" t="str">
        <f t="shared" si="56"/>
        <v>-</v>
      </c>
      <c r="Q91" s="2">
        <v>89</v>
      </c>
      <c r="R91" s="99" t="str">
        <f t="shared" si="32"/>
        <v>-</v>
      </c>
      <c r="S91" s="99" t="str">
        <f t="shared" si="33"/>
        <v>-</v>
      </c>
      <c r="T91" s="2">
        <f t="shared" si="34"/>
        <v>3.5190497323430199</v>
      </c>
      <c r="U91" s="2" t="str">
        <f t="shared" si="35"/>
        <v>-</v>
      </c>
      <c r="V91" s="2" t="str">
        <f t="shared" si="36"/>
        <v>-</v>
      </c>
      <c r="W91" s="2" t="str">
        <f t="shared" si="37"/>
        <v>-</v>
      </c>
      <c r="Y91" s="2">
        <v>89</v>
      </c>
      <c r="Z91" s="99">
        <f t="shared" si="38"/>
        <v>0.13255768942053583</v>
      </c>
      <c r="AA91" s="99">
        <f t="shared" si="39"/>
        <v>0.13844870309464591</v>
      </c>
      <c r="AB91" s="2">
        <f t="shared" si="40"/>
        <v>2.2521918286995324</v>
      </c>
      <c r="AC91" s="2">
        <f t="shared" si="41"/>
        <v>89195.715988100317</v>
      </c>
      <c r="AD91" s="2">
        <f t="shared" si="42"/>
        <v>2.8134710169676364E-2</v>
      </c>
      <c r="AE91" s="2">
        <f t="shared" si="43"/>
        <v>0.18184200368212025</v>
      </c>
      <c r="AH91" s="2">
        <v>89</v>
      </c>
      <c r="AI91" s="99">
        <f t="shared" si="44"/>
        <v>4.5928510764270791E-2</v>
      </c>
      <c r="AJ91" s="99">
        <f t="shared" si="45"/>
        <v>4.6702177329854398E-2</v>
      </c>
      <c r="AK91" s="2">
        <f t="shared" si="46"/>
        <v>1.4414027703677006</v>
      </c>
      <c r="AL91" s="2">
        <f t="shared" si="47"/>
        <v>71356.572790480248</v>
      </c>
      <c r="AM91" s="2">
        <f t="shared" si="48"/>
        <v>2.8481640666506772E-2</v>
      </c>
      <c r="AN91" s="2">
        <f t="shared" si="49"/>
        <v>6.0320745516514819E-2</v>
      </c>
      <c r="AO91" s="99">
        <f t="shared" si="57"/>
        <v>-7.7366656558360697E-4</v>
      </c>
    </row>
    <row r="92" spans="1:41">
      <c r="A92" s="2">
        <v>1</v>
      </c>
      <c r="B92" s="98">
        <f t="shared" si="31"/>
        <v>2.8460498941515415</v>
      </c>
      <c r="C92" s="99">
        <f t="shared" si="50"/>
        <v>2.8460498941515417E-3</v>
      </c>
      <c r="D92" s="2">
        <v>25</v>
      </c>
      <c r="E92" s="2">
        <v>140</v>
      </c>
      <c r="F92" s="100">
        <f t="shared" si="58"/>
        <v>1.0099999999999999E-6</v>
      </c>
      <c r="G92" s="2">
        <v>1E-4</v>
      </c>
      <c r="I92" s="2">
        <v>90</v>
      </c>
      <c r="J92" s="99" t="str">
        <f t="shared" si="51"/>
        <v>-</v>
      </c>
      <c r="K92" s="99" t="str">
        <f t="shared" si="52"/>
        <v>-</v>
      </c>
      <c r="L92" s="2">
        <f t="shared" si="53"/>
        <v>5.7979116763973337</v>
      </c>
      <c r="M92" s="2" t="str">
        <f t="shared" si="54"/>
        <v>-</v>
      </c>
      <c r="N92" s="2" t="str">
        <f t="shared" si="55"/>
        <v>-</v>
      </c>
      <c r="O92" s="99" t="str">
        <f t="shared" si="56"/>
        <v>-</v>
      </c>
      <c r="Q92" s="2">
        <v>90</v>
      </c>
      <c r="R92" s="99" t="str">
        <f t="shared" si="32"/>
        <v>-</v>
      </c>
      <c r="S92" s="99" t="str">
        <f t="shared" si="33"/>
        <v>-</v>
      </c>
      <c r="T92" s="2">
        <f t="shared" si="34"/>
        <v>3.538764450926108</v>
      </c>
      <c r="U92" s="2" t="str">
        <f t="shared" si="35"/>
        <v>-</v>
      </c>
      <c r="V92" s="2" t="str">
        <f t="shared" si="36"/>
        <v>-</v>
      </c>
      <c r="W92" s="2" t="str">
        <f t="shared" si="37"/>
        <v>-</v>
      </c>
      <c r="Y92" s="2">
        <v>90</v>
      </c>
      <c r="Z92" s="99">
        <f t="shared" si="38"/>
        <v>0.13386001377080944</v>
      </c>
      <c r="AA92" s="99">
        <f t="shared" si="39"/>
        <v>0.13988859538825665</v>
      </c>
      <c r="AB92" s="2">
        <f t="shared" si="40"/>
        <v>2.2648092485927087</v>
      </c>
      <c r="AC92" s="2">
        <f t="shared" si="41"/>
        <v>89695.415785849866</v>
      </c>
      <c r="AD92" s="2">
        <f t="shared" si="42"/>
        <v>2.8126791715150146E-2</v>
      </c>
      <c r="AE92" s="2">
        <f t="shared" si="43"/>
        <v>0.18383341817095716</v>
      </c>
      <c r="AH92" s="2">
        <v>90</v>
      </c>
      <c r="AI92" s="99">
        <f t="shared" si="44"/>
        <v>4.6379739344080718E-2</v>
      </c>
      <c r="AJ92" s="99">
        <f t="shared" si="45"/>
        <v>4.7187888670798699E-2</v>
      </c>
      <c r="AK92" s="2">
        <f t="shared" si="46"/>
        <v>1.4494779190993334</v>
      </c>
      <c r="AL92" s="2">
        <f t="shared" si="47"/>
        <v>71756.332628679884</v>
      </c>
      <c r="AM92" s="2">
        <f t="shared" si="48"/>
        <v>2.8472185866765955E-2</v>
      </c>
      <c r="AN92" s="2">
        <f t="shared" si="49"/>
        <v>6.0978257564338216E-2</v>
      </c>
      <c r="AO92" s="99">
        <f t="shared" si="57"/>
        <v>-8.0814932671798012E-4</v>
      </c>
    </row>
    <row r="93" spans="1:41">
      <c r="A93" s="2">
        <v>1</v>
      </c>
      <c r="B93" s="98">
        <f t="shared" si="31"/>
        <v>2.8618176042508368</v>
      </c>
      <c r="C93" s="99">
        <f t="shared" si="50"/>
        <v>2.8618176042508369E-3</v>
      </c>
      <c r="D93" s="2">
        <v>25</v>
      </c>
      <c r="E93" s="2">
        <v>140</v>
      </c>
      <c r="F93" s="100">
        <f t="shared" si="58"/>
        <v>1.0099999999999999E-6</v>
      </c>
      <c r="G93" s="2">
        <v>1E-4</v>
      </c>
      <c r="I93" s="2">
        <v>91</v>
      </c>
      <c r="J93" s="99" t="str">
        <f t="shared" si="51"/>
        <v>-</v>
      </c>
      <c r="K93" s="99" t="str">
        <f t="shared" si="52"/>
        <v>-</v>
      </c>
      <c r="L93" s="2">
        <f t="shared" si="53"/>
        <v>5.830033316528314</v>
      </c>
      <c r="M93" s="2" t="str">
        <f t="shared" si="54"/>
        <v>-</v>
      </c>
      <c r="N93" s="2" t="str">
        <f t="shared" si="55"/>
        <v>-</v>
      </c>
      <c r="O93" s="99" t="str">
        <f t="shared" si="56"/>
        <v>-</v>
      </c>
      <c r="Q93" s="2">
        <v>91</v>
      </c>
      <c r="R93" s="99" t="str">
        <f t="shared" si="32"/>
        <v>-</v>
      </c>
      <c r="S93" s="99" t="str">
        <f t="shared" si="33"/>
        <v>-</v>
      </c>
      <c r="T93" s="2">
        <f t="shared" si="34"/>
        <v>3.5583699441701149</v>
      </c>
      <c r="U93" s="2" t="str">
        <f t="shared" si="35"/>
        <v>-</v>
      </c>
      <c r="V93" s="2" t="str">
        <f t="shared" si="36"/>
        <v>-</v>
      </c>
      <c r="W93" s="2" t="str">
        <f t="shared" si="37"/>
        <v>-</v>
      </c>
      <c r="Y93" s="2">
        <v>91</v>
      </c>
      <c r="Z93" s="99">
        <f t="shared" si="38"/>
        <v>0.13516053055329072</v>
      </c>
      <c r="AA93" s="99">
        <f t="shared" si="39"/>
        <v>0.14132730423176984</v>
      </c>
      <c r="AB93" s="2">
        <f t="shared" si="40"/>
        <v>2.2773567642688732</v>
      </c>
      <c r="AC93" s="2">
        <f t="shared" si="41"/>
        <v>90192.347099757375</v>
      </c>
      <c r="AD93" s="2">
        <f t="shared" si="42"/>
        <v>2.8118995610679282E-2</v>
      </c>
      <c r="AE93" s="2">
        <f t="shared" si="43"/>
        <v>0.18582449111967714</v>
      </c>
      <c r="AH93" s="2">
        <v>91</v>
      </c>
      <c r="AI93" s="99">
        <f t="shared" si="44"/>
        <v>4.683034163885829E-2</v>
      </c>
      <c r="AJ93" s="99">
        <f t="shared" si="45"/>
        <v>4.7673200804707605E-2</v>
      </c>
      <c r="AK93" s="2">
        <f t="shared" si="46"/>
        <v>1.4575083291320785</v>
      </c>
      <c r="AL93" s="2">
        <f t="shared" si="47"/>
        <v>72153.877679805883</v>
      </c>
      <c r="AM93" s="2">
        <f t="shared" si="48"/>
        <v>2.846287631713134E-2</v>
      </c>
      <c r="AN93" s="2">
        <f t="shared" si="49"/>
        <v>6.1635634166730333E-2</v>
      </c>
      <c r="AO93" s="99">
        <f t="shared" si="57"/>
        <v>-8.4285916584931481E-4</v>
      </c>
    </row>
    <row r="94" spans="1:41">
      <c r="A94" s="2">
        <v>1</v>
      </c>
      <c r="B94" s="98">
        <f t="shared" si="31"/>
        <v>2.8774989139876315</v>
      </c>
      <c r="C94" s="99">
        <f t="shared" si="50"/>
        <v>2.8774989139876313E-3</v>
      </c>
      <c r="D94" s="2">
        <v>25</v>
      </c>
      <c r="E94" s="2">
        <v>140</v>
      </c>
      <c r="F94" s="100">
        <f t="shared" si="58"/>
        <v>1.0099999999999999E-6</v>
      </c>
      <c r="G94" s="2">
        <v>1E-4</v>
      </c>
      <c r="I94" s="2">
        <v>92</v>
      </c>
      <c r="J94" s="99" t="str">
        <f t="shared" si="51"/>
        <v>-</v>
      </c>
      <c r="K94" s="99" t="str">
        <f t="shared" si="52"/>
        <v>-</v>
      </c>
      <c r="L94" s="2">
        <f t="shared" si="53"/>
        <v>5.8619789436977454</v>
      </c>
      <c r="M94" s="2" t="str">
        <f t="shared" si="54"/>
        <v>-</v>
      </c>
      <c r="N94" s="2" t="str">
        <f t="shared" si="55"/>
        <v>-</v>
      </c>
      <c r="O94" s="99" t="str">
        <f t="shared" si="56"/>
        <v>-</v>
      </c>
      <c r="Q94" s="2">
        <v>92</v>
      </c>
      <c r="R94" s="99" t="str">
        <f t="shared" si="32"/>
        <v>-</v>
      </c>
      <c r="S94" s="99" t="str">
        <f t="shared" si="33"/>
        <v>-</v>
      </c>
      <c r="T94" s="2">
        <f t="shared" si="34"/>
        <v>3.5778680076280196</v>
      </c>
      <c r="U94" s="2" t="str">
        <f t="shared" si="35"/>
        <v>-</v>
      </c>
      <c r="V94" s="2" t="str">
        <f t="shared" si="36"/>
        <v>-</v>
      </c>
      <c r="W94" s="2" t="str">
        <f t="shared" si="37"/>
        <v>-</v>
      </c>
      <c r="Y94" s="2">
        <v>92</v>
      </c>
      <c r="Z94" s="99">
        <f t="shared" si="38"/>
        <v>0.13645926209984738</v>
      </c>
      <c r="AA94" s="99">
        <f t="shared" si="39"/>
        <v>0.14276484358738439</v>
      </c>
      <c r="AB94" s="2">
        <f t="shared" si="40"/>
        <v>2.2898355248819322</v>
      </c>
      <c r="AC94" s="2">
        <f t="shared" si="41"/>
        <v>90686.555440868615</v>
      </c>
      <c r="AD94" s="2">
        <f t="shared" si="42"/>
        <v>2.8111318668155989E-2</v>
      </c>
      <c r="AE94" s="2">
        <f t="shared" si="43"/>
        <v>0.18781522788365573</v>
      </c>
      <c r="AH94" s="2">
        <v>92</v>
      </c>
      <c r="AI94" s="99">
        <f t="shared" si="44"/>
        <v>4.7280325386135982E-2</v>
      </c>
      <c r="AJ94" s="99">
        <f t="shared" si="45"/>
        <v>4.8158118441376692E-2</v>
      </c>
      <c r="AK94" s="2">
        <f t="shared" si="46"/>
        <v>1.4654947359244364</v>
      </c>
      <c r="AL94" s="2">
        <f t="shared" si="47"/>
        <v>72549.244352694877</v>
      </c>
      <c r="AM94" s="2">
        <f t="shared" si="48"/>
        <v>2.8453708247703647E-2</v>
      </c>
      <c r="AN94" s="2">
        <f t="shared" si="49"/>
        <v>6.2292877439659305E-2</v>
      </c>
      <c r="AO94" s="99">
        <f t="shared" si="57"/>
        <v>-8.7779305524070955E-4</v>
      </c>
    </row>
    <row r="95" spans="1:41">
      <c r="A95" s="2">
        <v>1</v>
      </c>
      <c r="B95" s="98">
        <f t="shared" si="31"/>
        <v>2.8930952282978866</v>
      </c>
      <c r="C95" s="99">
        <f t="shared" si="50"/>
        <v>2.8930952282978867E-3</v>
      </c>
      <c r="D95" s="2">
        <v>25</v>
      </c>
      <c r="E95" s="2">
        <v>140</v>
      </c>
      <c r="F95" s="100">
        <f t="shared" si="58"/>
        <v>1.0099999999999999E-6</v>
      </c>
      <c r="G95" s="2">
        <v>1E-4</v>
      </c>
      <c r="I95" s="2">
        <v>93</v>
      </c>
      <c r="J95" s="99" t="str">
        <f t="shared" si="51"/>
        <v>-</v>
      </c>
      <c r="K95" s="99" t="str">
        <f t="shared" si="52"/>
        <v>-</v>
      </c>
      <c r="L95" s="2">
        <f t="shared" si="53"/>
        <v>5.8937514200109726</v>
      </c>
      <c r="M95" s="2" t="str">
        <f t="shared" si="54"/>
        <v>-</v>
      </c>
      <c r="N95" s="2" t="str">
        <f t="shared" si="55"/>
        <v>-</v>
      </c>
      <c r="O95" s="99" t="str">
        <f t="shared" si="56"/>
        <v>-</v>
      </c>
      <c r="Q95" s="2">
        <v>93</v>
      </c>
      <c r="R95" s="99" t="str">
        <f t="shared" si="32"/>
        <v>-</v>
      </c>
      <c r="S95" s="99" t="str">
        <f t="shared" si="33"/>
        <v>-</v>
      </c>
      <c r="T95" s="2">
        <f t="shared" si="34"/>
        <v>3.5972603881902918</v>
      </c>
      <c r="U95" s="2" t="str">
        <f t="shared" si="35"/>
        <v>-</v>
      </c>
      <c r="V95" s="2" t="str">
        <f t="shared" si="36"/>
        <v>-</v>
      </c>
      <c r="W95" s="2" t="str">
        <f t="shared" si="37"/>
        <v>-</v>
      </c>
      <c r="Y95" s="2">
        <v>93</v>
      </c>
      <c r="Z95" s="99">
        <f t="shared" si="38"/>
        <v>0.13775623022685002</v>
      </c>
      <c r="AA95" s="99">
        <f t="shared" si="39"/>
        <v>0.14420122710265232</v>
      </c>
      <c r="AB95" s="2">
        <f t="shared" si="40"/>
        <v>2.3022466484417863</v>
      </c>
      <c r="AC95" s="2">
        <f t="shared" si="41"/>
        <v>91178.085086803432</v>
      </c>
      <c r="AD95" s="2">
        <f t="shared" si="42"/>
        <v>2.8103757815759921E-2</v>
      </c>
      <c r="AE95" s="2">
        <f t="shared" si="43"/>
        <v>0.18980563367755085</v>
      </c>
      <c r="AH95" s="2">
        <v>93</v>
      </c>
      <c r="AI95" s="99">
        <f t="shared" si="44"/>
        <v>4.7729698144837136E-2</v>
      </c>
      <c r="AJ95" s="99">
        <f t="shared" si="45"/>
        <v>4.8642646184463338E-2</v>
      </c>
      <c r="AK95" s="2">
        <f t="shared" si="46"/>
        <v>1.4734378550027432</v>
      </c>
      <c r="AL95" s="2">
        <f t="shared" si="47"/>
        <v>72942.468069442752</v>
      </c>
      <c r="AM95" s="2">
        <f t="shared" si="48"/>
        <v>2.8444678025679074E-2</v>
      </c>
      <c r="AN95" s="2">
        <f t="shared" si="49"/>
        <v>6.2949989443654333E-2</v>
      </c>
      <c r="AO95" s="99">
        <f t="shared" si="57"/>
        <v>-9.1294803962620186E-4</v>
      </c>
    </row>
    <row r="96" spans="1:41">
      <c r="A96" s="2">
        <v>1</v>
      </c>
      <c r="B96" s="98">
        <f t="shared" si="31"/>
        <v>2.9086079144497976</v>
      </c>
      <c r="C96" s="99">
        <f t="shared" si="50"/>
        <v>2.9086079144497977E-3</v>
      </c>
      <c r="D96" s="2">
        <v>25</v>
      </c>
      <c r="E96" s="2">
        <v>140</v>
      </c>
      <c r="F96" s="100">
        <f t="shared" si="58"/>
        <v>1.0099999999999999E-6</v>
      </c>
      <c r="G96" s="2">
        <v>1E-4</v>
      </c>
      <c r="I96" s="2">
        <v>94</v>
      </c>
      <c r="J96" s="99" t="str">
        <f t="shared" si="51"/>
        <v>-</v>
      </c>
      <c r="K96" s="99" t="str">
        <f t="shared" si="52"/>
        <v>-</v>
      </c>
      <c r="L96" s="2">
        <f t="shared" si="53"/>
        <v>5.9253535308373761</v>
      </c>
      <c r="M96" s="2" t="str">
        <f t="shared" si="54"/>
        <v>-</v>
      </c>
      <c r="N96" s="2" t="str">
        <f t="shared" si="55"/>
        <v>-</v>
      </c>
      <c r="O96" s="99" t="str">
        <f t="shared" si="56"/>
        <v>-</v>
      </c>
      <c r="Q96" s="2">
        <v>94</v>
      </c>
      <c r="R96" s="99" t="str">
        <f t="shared" si="32"/>
        <v>-</v>
      </c>
      <c r="S96" s="99" t="str">
        <f t="shared" si="33"/>
        <v>-</v>
      </c>
      <c r="T96" s="2">
        <f t="shared" si="34"/>
        <v>3.6165487859114855</v>
      </c>
      <c r="U96" s="2" t="str">
        <f t="shared" si="35"/>
        <v>-</v>
      </c>
      <c r="V96" s="2" t="str">
        <f t="shared" si="36"/>
        <v>-</v>
      </c>
      <c r="W96" s="2" t="str">
        <f t="shared" si="37"/>
        <v>-</v>
      </c>
      <c r="Y96" s="2">
        <v>94</v>
      </c>
      <c r="Z96" s="99">
        <f t="shared" si="38"/>
        <v>0.13905145625248233</v>
      </c>
      <c r="AA96" s="99">
        <f t="shared" si="39"/>
        <v>0.14563646812087222</v>
      </c>
      <c r="AB96" s="2">
        <f t="shared" si="40"/>
        <v>2.3145912229833505</v>
      </c>
      <c r="AC96" s="2">
        <f t="shared" si="41"/>
        <v>91666.979128053499</v>
      </c>
      <c r="AD96" s="2">
        <f t="shared" si="42"/>
        <v>2.8096310092528425E-2</v>
      </c>
      <c r="AE96" s="2">
        <f t="shared" si="43"/>
        <v>0.19179571358046194</v>
      </c>
      <c r="AH96" s="2">
        <v>94</v>
      </c>
      <c r="AI96" s="99">
        <f t="shared" si="44"/>
        <v>4.8178467301273578E-2</v>
      </c>
      <c r="AJ96" s="99">
        <f t="shared" si="45"/>
        <v>4.9126788534992721E-2</v>
      </c>
      <c r="AK96" s="2">
        <f t="shared" si="46"/>
        <v>1.481338382709344</v>
      </c>
      <c r="AL96" s="2">
        <f t="shared" si="47"/>
        <v>73333.583302442785</v>
      </c>
      <c r="AM96" s="2">
        <f t="shared" si="48"/>
        <v>2.8435782148963452E-2</v>
      </c>
      <c r="AN96" s="2">
        <f t="shared" si="49"/>
        <v>6.3606972185833208E-2</v>
      </c>
      <c r="AO96" s="99">
        <f t="shared" si="57"/>
        <v>-9.4832123371914323E-4</v>
      </c>
    </row>
    <row r="97" spans="1:41">
      <c r="A97" s="2">
        <v>1</v>
      </c>
      <c r="B97" s="98">
        <f t="shared" si="31"/>
        <v>2.9240383034426887</v>
      </c>
      <c r="C97" s="99">
        <f t="shared" si="50"/>
        <v>2.9240383034426888E-3</v>
      </c>
      <c r="D97" s="2">
        <v>25</v>
      </c>
      <c r="E97" s="2">
        <v>140</v>
      </c>
      <c r="F97" s="100">
        <f t="shared" si="58"/>
        <v>1.0099999999999999E-6</v>
      </c>
      <c r="G97" s="2">
        <v>1E-4</v>
      </c>
      <c r="I97" s="2">
        <v>95</v>
      </c>
      <c r="J97" s="99" t="str">
        <f t="shared" si="51"/>
        <v>-</v>
      </c>
      <c r="K97" s="99" t="str">
        <f t="shared" si="52"/>
        <v>-</v>
      </c>
      <c r="L97" s="2">
        <f t="shared" si="53"/>
        <v>5.9567879876601744</v>
      </c>
      <c r="M97" s="2" t="str">
        <f t="shared" si="54"/>
        <v>-</v>
      </c>
      <c r="N97" s="2" t="str">
        <f t="shared" si="55"/>
        <v>-</v>
      </c>
      <c r="O97" s="99" t="str">
        <f t="shared" si="56"/>
        <v>-</v>
      </c>
      <c r="Q97" s="2">
        <v>95</v>
      </c>
      <c r="R97" s="99" t="str">
        <f t="shared" si="32"/>
        <v>-</v>
      </c>
      <c r="S97" s="99" t="str">
        <f t="shared" si="33"/>
        <v>-</v>
      </c>
      <c r="T97" s="2">
        <f t="shared" si="34"/>
        <v>3.6357348557496194</v>
      </c>
      <c r="U97" s="2" t="str">
        <f t="shared" si="35"/>
        <v>-</v>
      </c>
      <c r="V97" s="2" t="str">
        <f t="shared" si="36"/>
        <v>-</v>
      </c>
      <c r="W97" s="2" t="str">
        <f t="shared" si="37"/>
        <v>-</v>
      </c>
      <c r="Y97" s="2">
        <v>95</v>
      </c>
      <c r="Z97" s="99">
        <f t="shared" si="38"/>
        <v>0.14034496101329511</v>
      </c>
      <c r="AA97" s="99">
        <f t="shared" si="39"/>
        <v>0.1470705796910389</v>
      </c>
      <c r="AB97" s="2">
        <f t="shared" si="40"/>
        <v>2.3268703076797559</v>
      </c>
      <c r="AC97" s="2">
        <f t="shared" si="41"/>
        <v>92153.279512069552</v>
      </c>
      <c r="AD97" s="2">
        <f t="shared" si="42"/>
        <v>2.8088972643234681E-2</v>
      </c>
      <c r="AE97" s="2">
        <f t="shared" si="43"/>
        <v>0.19378547254084702</v>
      </c>
      <c r="AH97" s="2">
        <v>95</v>
      </c>
      <c r="AI97" s="99">
        <f t="shared" si="44"/>
        <v>4.8626640074881246E-2</v>
      </c>
      <c r="AJ97" s="99">
        <f t="shared" si="45"/>
        <v>4.961054989471405E-2</v>
      </c>
      <c r="AK97" s="2">
        <f t="shared" si="46"/>
        <v>1.4891969969150436</v>
      </c>
      <c r="AL97" s="2">
        <f t="shared" si="47"/>
        <v>73722.623609655639</v>
      </c>
      <c r="AM97" s="2">
        <f t="shared" si="48"/>
        <v>2.8427017240147772E-2</v>
      </c>
      <c r="AN97" s="2">
        <f t="shared" si="49"/>
        <v>6.4263827621835287E-2</v>
      </c>
      <c r="AO97" s="99">
        <f t="shared" si="57"/>
        <v>-9.839098198328039E-4</v>
      </c>
    </row>
    <row r="98" spans="1:41">
      <c r="A98" s="2">
        <v>1</v>
      </c>
      <c r="B98" s="98">
        <f t="shared" si="31"/>
        <v>2.9393876913398134</v>
      </c>
      <c r="C98" s="99">
        <f t="shared" si="50"/>
        <v>2.9393876913398134E-3</v>
      </c>
      <c r="D98" s="2">
        <v>25</v>
      </c>
      <c r="E98" s="2">
        <v>140</v>
      </c>
      <c r="F98" s="100">
        <f t="shared" si="58"/>
        <v>1.0099999999999999E-6</v>
      </c>
      <c r="G98" s="2">
        <v>1E-4</v>
      </c>
      <c r="I98" s="2">
        <v>96</v>
      </c>
      <c r="J98" s="99" t="str">
        <f t="shared" si="51"/>
        <v>-</v>
      </c>
      <c r="K98" s="99" t="str">
        <f t="shared" si="52"/>
        <v>-</v>
      </c>
      <c r="L98" s="2">
        <f t="shared" si="53"/>
        <v>5.9880574307915717</v>
      </c>
      <c r="M98" s="2" t="str">
        <f t="shared" si="54"/>
        <v>-</v>
      </c>
      <c r="N98" s="2" t="str">
        <f t="shared" si="55"/>
        <v>-</v>
      </c>
      <c r="O98" s="99" t="str">
        <f t="shared" si="56"/>
        <v>-</v>
      </c>
      <c r="Q98" s="2">
        <v>96</v>
      </c>
      <c r="R98" s="99" t="str">
        <f t="shared" si="32"/>
        <v>-</v>
      </c>
      <c r="S98" s="99" t="str">
        <f t="shared" si="33"/>
        <v>-</v>
      </c>
      <c r="T98" s="2">
        <f t="shared" si="34"/>
        <v>3.6548202092233724</v>
      </c>
      <c r="U98" s="2" t="str">
        <f t="shared" si="35"/>
        <v>-</v>
      </c>
      <c r="V98" s="2" t="str">
        <f t="shared" si="36"/>
        <v>-</v>
      </c>
      <c r="W98" s="2" t="str">
        <f t="shared" si="37"/>
        <v>-</v>
      </c>
      <c r="Y98" s="2">
        <v>96</v>
      </c>
      <c r="Z98" s="99">
        <f t="shared" si="38"/>
        <v>0.14163676488003957</v>
      </c>
      <c r="AA98" s="99">
        <f t="shared" si="39"/>
        <v>0.14850357457736196</v>
      </c>
      <c r="AB98" s="2">
        <f t="shared" si="40"/>
        <v>2.3390849339029582</v>
      </c>
      <c r="AC98" s="2">
        <f t="shared" si="41"/>
        <v>92637.027085265698</v>
      </c>
      <c r="AD98" s="2">
        <f t="shared" si="42"/>
        <v>2.8081742713553258E-2</v>
      </c>
      <c r="AE98" s="2">
        <f t="shared" si="43"/>
        <v>0.19577491538121297</v>
      </c>
      <c r="AH98" s="2">
        <v>96</v>
      </c>
      <c r="AI98" s="99">
        <f t="shared" si="44"/>
        <v>4.9074223523706113E-2</v>
      </c>
      <c r="AJ98" s="99">
        <f t="shared" si="45"/>
        <v>5.0093934569311424E-2</v>
      </c>
      <c r="AK98" s="2">
        <f t="shared" si="46"/>
        <v>1.4970143576978929</v>
      </c>
      <c r="AL98" s="2">
        <f t="shared" si="47"/>
        <v>74109.621668212538</v>
      </c>
      <c r="AM98" s="2">
        <f t="shared" si="48"/>
        <v>2.8418380040821131E-2</v>
      </c>
      <c r="AN98" s="2">
        <f t="shared" si="49"/>
        <v>6.4920557657665037E-2</v>
      </c>
      <c r="AO98" s="99">
        <f t="shared" si="57"/>
        <v>-1.0197110456053107E-3</v>
      </c>
    </row>
    <row r="99" spans="1:41">
      <c r="A99" s="2">
        <v>1</v>
      </c>
      <c r="B99" s="98">
        <f t="shared" si="31"/>
        <v>2.954657340538831</v>
      </c>
      <c r="C99" s="99">
        <f t="shared" si="50"/>
        <v>2.9546573405388309E-3</v>
      </c>
      <c r="D99" s="2">
        <v>25</v>
      </c>
      <c r="E99" s="2">
        <v>140</v>
      </c>
      <c r="F99" s="100">
        <f t="shared" si="58"/>
        <v>1.0099999999999999E-6</v>
      </c>
      <c r="G99" s="2">
        <v>1E-4</v>
      </c>
      <c r="I99" s="2">
        <v>97</v>
      </c>
      <c r="J99" s="99" t="str">
        <f t="shared" si="51"/>
        <v>-</v>
      </c>
      <c r="K99" s="99" t="str">
        <f t="shared" si="52"/>
        <v>-</v>
      </c>
      <c r="L99" s="2">
        <f t="shared" si="53"/>
        <v>6.0191644319609479</v>
      </c>
      <c r="M99" s="2" t="str">
        <f t="shared" si="54"/>
        <v>-</v>
      </c>
      <c r="N99" s="2" t="str">
        <f t="shared" si="55"/>
        <v>-</v>
      </c>
      <c r="O99" s="99" t="str">
        <f t="shared" si="56"/>
        <v>-</v>
      </c>
      <c r="Q99" s="2">
        <v>97</v>
      </c>
      <c r="R99" s="99" t="str">
        <f t="shared" si="32"/>
        <v>-</v>
      </c>
      <c r="S99" s="99" t="str">
        <f t="shared" si="33"/>
        <v>-</v>
      </c>
      <c r="T99" s="2">
        <f t="shared" si="34"/>
        <v>3.6738064159917907</v>
      </c>
      <c r="U99" s="2" t="str">
        <f t="shared" si="35"/>
        <v>-</v>
      </c>
      <c r="V99" s="2" t="str">
        <f t="shared" si="36"/>
        <v>-</v>
      </c>
      <c r="W99" s="2" t="str">
        <f t="shared" si="37"/>
        <v>-</v>
      </c>
      <c r="Y99" s="2">
        <v>97</v>
      </c>
      <c r="Z99" s="99">
        <f t="shared" si="38"/>
        <v>0.14292688777281998</v>
      </c>
      <c r="AA99" s="99">
        <f t="shared" si="39"/>
        <v>0.14993546526838158</v>
      </c>
      <c r="AB99" s="2">
        <f t="shared" si="40"/>
        <v>2.3512361062347455</v>
      </c>
      <c r="AC99" s="2">
        <f t="shared" si="41"/>
        <v>93118.261633059243</v>
      </c>
      <c r="AD99" s="2">
        <f t="shared" si="42"/>
        <v>2.8074617645494241E-2</v>
      </c>
      <c r="AE99" s="2">
        <f t="shared" si="43"/>
        <v>0.19776404680258872</v>
      </c>
      <c r="AH99" s="2">
        <v>97</v>
      </c>
      <c r="AI99" s="99">
        <f t="shared" si="44"/>
        <v>4.9521224549654276E-2</v>
      </c>
      <c r="AJ99" s="99">
        <f t="shared" si="45"/>
        <v>5.057694677147883E-2</v>
      </c>
      <c r="AK99" s="2">
        <f t="shared" si="46"/>
        <v>1.504791107990237</v>
      </c>
      <c r="AL99" s="2">
        <f t="shared" si="47"/>
        <v>74494.609306447397</v>
      </c>
      <c r="AM99" s="2">
        <f t="shared" si="48"/>
        <v>2.8409867406198924E-2</v>
      </c>
      <c r="AN99" s="2">
        <f t="shared" si="49"/>
        <v>6.5577164151450873E-2</v>
      </c>
      <c r="AO99" s="99">
        <f t="shared" si="57"/>
        <v>-1.0557222218245538E-3</v>
      </c>
    </row>
    <row r="100" spans="1:41">
      <c r="A100" s="2">
        <v>1</v>
      </c>
      <c r="B100" s="98">
        <f t="shared" si="31"/>
        <v>2.9698484809834995</v>
      </c>
      <c r="C100" s="99">
        <f t="shared" si="50"/>
        <v>2.9698484809834993E-3</v>
      </c>
      <c r="D100" s="2">
        <v>25</v>
      </c>
      <c r="E100" s="2">
        <v>140</v>
      </c>
      <c r="F100" s="100">
        <f t="shared" si="58"/>
        <v>1.0099999999999999E-6</v>
      </c>
      <c r="G100" s="2">
        <v>1E-4</v>
      </c>
      <c r="I100" s="2">
        <v>98</v>
      </c>
      <c r="J100" s="99" t="str">
        <f t="shared" si="51"/>
        <v>-</v>
      </c>
      <c r="K100" s="99" t="str">
        <f t="shared" si="52"/>
        <v>-</v>
      </c>
      <c r="L100" s="2">
        <f t="shared" si="53"/>
        <v>6.0501114967832921</v>
      </c>
      <c r="M100" s="2" t="str">
        <f t="shared" si="54"/>
        <v>-</v>
      </c>
      <c r="N100" s="2" t="str">
        <f t="shared" si="55"/>
        <v>-</v>
      </c>
      <c r="O100" s="99" t="str">
        <f t="shared" si="56"/>
        <v>-</v>
      </c>
      <c r="Q100" s="2">
        <v>98</v>
      </c>
      <c r="R100" s="99" t="str">
        <f t="shared" si="32"/>
        <v>-</v>
      </c>
      <c r="S100" s="99" t="str">
        <f t="shared" si="33"/>
        <v>-</v>
      </c>
      <c r="T100" s="2">
        <f t="shared" si="34"/>
        <v>3.6926950053608976</v>
      </c>
      <c r="U100" s="2" t="str">
        <f t="shared" si="35"/>
        <v>-</v>
      </c>
      <c r="V100" s="2" t="str">
        <f t="shared" si="36"/>
        <v>-</v>
      </c>
      <c r="W100" s="2" t="str">
        <f t="shared" si="37"/>
        <v>-</v>
      </c>
      <c r="Y100" s="2">
        <v>98</v>
      </c>
      <c r="Z100" s="99">
        <f t="shared" si="38"/>
        <v>0.14421534917560597</v>
      </c>
      <c r="AA100" s="99">
        <f t="shared" si="39"/>
        <v>0.15136626398570352</v>
      </c>
      <c r="AB100" s="2">
        <f t="shared" si="40"/>
        <v>2.3633248034309742</v>
      </c>
      <c r="AC100" s="2">
        <f t="shared" si="41"/>
        <v>93597.021918058395</v>
      </c>
      <c r="AD100" s="2">
        <f t="shared" si="42"/>
        <v>2.8067594873088252E-2</v>
      </c>
      <c r="AE100" s="2">
        <f t="shared" si="43"/>
        <v>0.19975287138879758</v>
      </c>
      <c r="AH100" s="2">
        <v>98</v>
      </c>
      <c r="AI100" s="99">
        <f t="shared" si="44"/>
        <v>4.9967649903520137E-2</v>
      </c>
      <c r="AJ100" s="99">
        <f t="shared" si="45"/>
        <v>5.1059590623866648E-2</v>
      </c>
      <c r="AK100" s="2">
        <f t="shared" si="46"/>
        <v>1.512527874195823</v>
      </c>
      <c r="AL100" s="2">
        <f t="shared" si="47"/>
        <v>74877.617534446705</v>
      </c>
      <c r="AM100" s="2">
        <f t="shared" si="48"/>
        <v>2.8401476300045678E-2</v>
      </c>
      <c r="AN100" s="2">
        <f t="shared" si="49"/>
        <v>6.6233648915124829E-2</v>
      </c>
      <c r="AO100" s="99">
        <f t="shared" si="57"/>
        <v>-1.0919407203465112E-3</v>
      </c>
    </row>
    <row r="101" spans="1:41">
      <c r="A101" s="2">
        <v>1</v>
      </c>
      <c r="B101" s="98">
        <f t="shared" si="31"/>
        <v>2.9849623113198596</v>
      </c>
      <c r="C101" s="99">
        <f t="shared" si="50"/>
        <v>2.9849623113198595E-3</v>
      </c>
      <c r="D101" s="2">
        <v>25</v>
      </c>
      <c r="E101" s="2">
        <v>140</v>
      </c>
      <c r="F101" s="100">
        <f t="shared" si="58"/>
        <v>1.0099999999999999E-6</v>
      </c>
      <c r="G101" s="2">
        <v>1E-4</v>
      </c>
      <c r="I101" s="2">
        <v>99</v>
      </c>
      <c r="J101" s="99" t="str">
        <f t="shared" si="51"/>
        <v>-</v>
      </c>
      <c r="K101" s="99" t="str">
        <f t="shared" si="52"/>
        <v>-</v>
      </c>
      <c r="L101" s="2">
        <f t="shared" si="53"/>
        <v>6.0809010671145582</v>
      </c>
      <c r="M101" s="2" t="str">
        <f t="shared" si="54"/>
        <v>-</v>
      </c>
      <c r="N101" s="2" t="str">
        <f t="shared" si="55"/>
        <v>-</v>
      </c>
      <c r="O101" s="99" t="str">
        <f t="shared" si="56"/>
        <v>-</v>
      </c>
      <c r="Q101" s="2">
        <v>99</v>
      </c>
      <c r="R101" s="99" t="str">
        <f t="shared" si="32"/>
        <v>-</v>
      </c>
      <c r="S101" s="99" t="str">
        <f t="shared" si="33"/>
        <v>-</v>
      </c>
      <c r="T101" s="2">
        <f t="shared" si="34"/>
        <v>3.7114874677212892</v>
      </c>
      <c r="U101" s="2" t="str">
        <f t="shared" si="35"/>
        <v>-</v>
      </c>
      <c r="V101" s="2" t="str">
        <f t="shared" si="36"/>
        <v>-</v>
      </c>
      <c r="W101" s="2" t="str">
        <f t="shared" si="37"/>
        <v>-</v>
      </c>
      <c r="Y101" s="2">
        <v>99</v>
      </c>
      <c r="Z101" s="99">
        <f t="shared" si="38"/>
        <v>0.14550216815013037</v>
      </c>
      <c r="AA101" s="99">
        <f t="shared" si="39"/>
        <v>0.1527959826923683</v>
      </c>
      <c r="AB101" s="2">
        <f t="shared" si="40"/>
        <v>2.3753519793416249</v>
      </c>
      <c r="AC101" s="2">
        <f t="shared" si="41"/>
        <v>94073.345716500015</v>
      </c>
      <c r="AD101" s="2">
        <f t="shared" si="42"/>
        <v>2.8060671918306388E-2</v>
      </c>
      <c r="AE101" s="2">
        <f t="shared" si="43"/>
        <v>0.20174139361053559</v>
      </c>
      <c r="AH101" s="2">
        <v>99</v>
      </c>
      <c r="AI101" s="99">
        <f t="shared" si="44"/>
        <v>5.0413506189801754E-2</v>
      </c>
      <c r="AJ101" s="99">
        <f t="shared" si="45"/>
        <v>5.1541870161904813E-2</v>
      </c>
      <c r="AK101" s="2">
        <f t="shared" si="46"/>
        <v>1.5202252667786396</v>
      </c>
      <c r="AL101" s="2">
        <f t="shared" si="47"/>
        <v>75258.676573200006</v>
      </c>
      <c r="AM101" s="2">
        <f t="shared" si="48"/>
        <v>2.8393203789873697E-2</v>
      </c>
      <c r="AN101" s="2">
        <f t="shared" si="49"/>
        <v>6.6890013716026375E-2</v>
      </c>
      <c r="AO101" s="99">
        <f t="shared" si="57"/>
        <v>-1.1283639721030581E-3</v>
      </c>
    </row>
    <row r="102" spans="1:41">
      <c r="A102" s="2">
        <v>1</v>
      </c>
      <c r="B102" s="98">
        <f t="shared" si="31"/>
        <v>3</v>
      </c>
      <c r="C102" s="99">
        <f t="shared" si="50"/>
        <v>3.0000000000000001E-3</v>
      </c>
      <c r="D102" s="2">
        <v>25</v>
      </c>
      <c r="E102" s="2">
        <v>140</v>
      </c>
      <c r="F102" s="100">
        <f t="shared" si="58"/>
        <v>1.0099999999999999E-6</v>
      </c>
      <c r="G102" s="2">
        <v>1E-4</v>
      </c>
      <c r="I102" s="2">
        <v>100</v>
      </c>
      <c r="J102" s="99" t="str">
        <f t="shared" si="51"/>
        <v>-</v>
      </c>
      <c r="K102" s="99" t="str">
        <f t="shared" si="52"/>
        <v>-</v>
      </c>
      <c r="L102" s="2">
        <f t="shared" si="53"/>
        <v>6.111535523300228</v>
      </c>
      <c r="M102" s="2" t="str">
        <f t="shared" si="54"/>
        <v>-</v>
      </c>
      <c r="N102" s="2" t="str">
        <f t="shared" si="55"/>
        <v>-</v>
      </c>
      <c r="O102" s="99" t="str">
        <f t="shared" si="56"/>
        <v>-</v>
      </c>
      <c r="Q102" s="2">
        <v>100</v>
      </c>
      <c r="R102" s="99" t="str">
        <f t="shared" si="32"/>
        <v>-</v>
      </c>
      <c r="S102" s="99" t="str">
        <f t="shared" si="33"/>
        <v>-</v>
      </c>
      <c r="T102" s="2">
        <f t="shared" si="34"/>
        <v>3.7301852559205506</v>
      </c>
      <c r="U102" s="2" t="str">
        <f t="shared" si="35"/>
        <v>-</v>
      </c>
      <c r="V102" s="2" t="str">
        <f t="shared" si="36"/>
        <v>-</v>
      </c>
      <c r="W102" s="2" t="str">
        <f t="shared" si="37"/>
        <v>-</v>
      </c>
      <c r="Y102" s="2">
        <v>100</v>
      </c>
      <c r="Z102" s="99">
        <f t="shared" si="38"/>
        <v>0.14678736334920992</v>
      </c>
      <c r="AA102" s="99">
        <f t="shared" si="39"/>
        <v>0.15422463310087736</v>
      </c>
      <c r="AB102" s="2">
        <f t="shared" si="40"/>
        <v>2.3873185637891519</v>
      </c>
      <c r="AC102" s="2">
        <f t="shared" si="41"/>
        <v>94547.26985303573</v>
      </c>
      <c r="AD102" s="2">
        <f t="shared" si="42"/>
        <v>2.8053846387199873E-2</v>
      </c>
      <c r="AE102" s="2">
        <f t="shared" si="43"/>
        <v>0.20372961782926974</v>
      </c>
      <c r="AH102" s="2">
        <v>100</v>
      </c>
      <c r="AI102" s="99">
        <f t="shared" si="44"/>
        <v>5.0858799871316161E-2</v>
      </c>
      <c r="AJ102" s="99">
        <f t="shared" si="45"/>
        <v>5.2023789336510209E-2</v>
      </c>
      <c r="AK102" s="2">
        <f t="shared" si="46"/>
        <v>1.527883880825057</v>
      </c>
      <c r="AL102" s="2">
        <f t="shared" si="47"/>
        <v>75637.815882428593</v>
      </c>
      <c r="AM102" s="2">
        <f t="shared" si="48"/>
        <v>2.8385047042399792E-2</v>
      </c>
      <c r="AN102" s="2">
        <f t="shared" si="49"/>
        <v>6.7546260278435549E-2</v>
      </c>
      <c r="AO102" s="99">
        <f t="shared" si="57"/>
        <v>-1.1649894651940482E-3</v>
      </c>
    </row>
    <row r="103" spans="1:41">
      <c r="A103" s="2">
        <v>1</v>
      </c>
      <c r="B103" s="98">
        <f t="shared" si="31"/>
        <v>3.0149626863362671</v>
      </c>
      <c r="C103" s="99">
        <f t="shared" si="50"/>
        <v>3.0149626863362673E-3</v>
      </c>
      <c r="D103" s="2">
        <v>25</v>
      </c>
      <c r="E103" s="2">
        <v>140</v>
      </c>
      <c r="F103" s="100">
        <f t="shared" si="58"/>
        <v>1.0099999999999999E-6</v>
      </c>
      <c r="G103" s="2">
        <v>1E-4</v>
      </c>
      <c r="I103" s="2">
        <v>101</v>
      </c>
      <c r="J103" s="99" t="str">
        <f t="shared" si="51"/>
        <v>-</v>
      </c>
      <c r="K103" s="99" t="str">
        <f t="shared" si="52"/>
        <v>-</v>
      </c>
      <c r="L103" s="2">
        <f t="shared" si="53"/>
        <v>6.1420171863229269</v>
      </c>
      <c r="M103" s="2" t="str">
        <f t="shared" si="54"/>
        <v>-</v>
      </c>
      <c r="N103" s="2" t="str">
        <f t="shared" si="55"/>
        <v>-</v>
      </c>
      <c r="O103" s="99" t="str">
        <f t="shared" si="56"/>
        <v>-</v>
      </c>
      <c r="Q103" s="2">
        <v>101</v>
      </c>
      <c r="R103" s="99" t="str">
        <f t="shared" si="32"/>
        <v>-</v>
      </c>
      <c r="S103" s="99" t="str">
        <f t="shared" si="33"/>
        <v>-</v>
      </c>
      <c r="T103" s="2">
        <f t="shared" si="34"/>
        <v>3.7487897865740529</v>
      </c>
      <c r="U103" s="2" t="str">
        <f t="shared" si="35"/>
        <v>-</v>
      </c>
      <c r="V103" s="2" t="str">
        <f t="shared" si="36"/>
        <v>-</v>
      </c>
      <c r="W103" s="2" t="str">
        <f t="shared" si="37"/>
        <v>-</v>
      </c>
      <c r="Y103" s="2">
        <v>101</v>
      </c>
      <c r="Z103" s="99">
        <f t="shared" si="38"/>
        <v>0.14807095302951703</v>
      </c>
      <c r="AA103" s="99">
        <f t="shared" si="39"/>
        <v>0.15565222668089318</v>
      </c>
      <c r="AB103" s="2">
        <f t="shared" si="40"/>
        <v>2.3992254634073937</v>
      </c>
      <c r="AC103" s="2">
        <f t="shared" si="41"/>
        <v>95018.830233956192</v>
      </c>
      <c r="AD103" s="2">
        <f t="shared" si="42"/>
        <v>2.8047115966245775E-2</v>
      </c>
      <c r="AE103" s="2">
        <f t="shared" si="43"/>
        <v>0.2057175483009645</v>
      </c>
      <c r="AH103" s="2">
        <v>101</v>
      </c>
      <c r="AI103" s="99">
        <f t="shared" si="44"/>
        <v>5.1303537273624564E-2</v>
      </c>
      <c r="AJ103" s="99">
        <f t="shared" si="45"/>
        <v>5.2505352016684118E-2</v>
      </c>
      <c r="AK103" s="2">
        <f t="shared" si="46"/>
        <v>1.5355042965807317</v>
      </c>
      <c r="AL103" s="2">
        <f t="shared" si="47"/>
        <v>76015.064187164957</v>
      </c>
      <c r="AM103" s="2">
        <f t="shared" si="48"/>
        <v>2.8377003319243949E-2</v>
      </c>
      <c r="AN103" s="2">
        <f t="shared" si="49"/>
        <v>6.8202390285038161E-2</v>
      </c>
    </row>
    <row r="104" spans="1:41">
      <c r="A104" s="2">
        <v>1</v>
      </c>
      <c r="B104" s="98">
        <f t="shared" si="31"/>
        <v>3.029851481508623</v>
      </c>
      <c r="C104" s="99">
        <f t="shared" si="50"/>
        <v>3.029851481508623E-3</v>
      </c>
      <c r="D104" s="2">
        <v>25</v>
      </c>
      <c r="E104" s="2">
        <v>140</v>
      </c>
      <c r="F104" s="100">
        <f t="shared" si="58"/>
        <v>1.0099999999999999E-6</v>
      </c>
      <c r="G104" s="2">
        <v>1E-4</v>
      </c>
      <c r="I104" s="2">
        <v>102</v>
      </c>
      <c r="J104" s="99" t="str">
        <f t="shared" si="51"/>
        <v>-</v>
      </c>
      <c r="K104" s="99" t="str">
        <f t="shared" si="52"/>
        <v>-</v>
      </c>
      <c r="L104" s="2">
        <f t="shared" si="53"/>
        <v>6.1723483198545912</v>
      </c>
      <c r="M104" s="2" t="str">
        <f t="shared" si="54"/>
        <v>-</v>
      </c>
      <c r="N104" s="2" t="str">
        <f t="shared" si="55"/>
        <v>-</v>
      </c>
      <c r="O104" s="99" t="str">
        <f t="shared" si="56"/>
        <v>-</v>
      </c>
      <c r="Q104" s="2">
        <v>102</v>
      </c>
      <c r="R104" s="99" t="str">
        <f t="shared" si="32"/>
        <v>-</v>
      </c>
      <c r="S104" s="99" t="str">
        <f t="shared" si="33"/>
        <v>-</v>
      </c>
      <c r="T104" s="2">
        <f t="shared" si="34"/>
        <v>3.7673024413175007</v>
      </c>
      <c r="U104" s="2" t="str">
        <f t="shared" si="35"/>
        <v>-</v>
      </c>
      <c r="V104" s="2" t="str">
        <f t="shared" si="36"/>
        <v>-</v>
      </c>
      <c r="W104" s="2" t="str">
        <f t="shared" si="37"/>
        <v>-</v>
      </c>
      <c r="Y104" s="2">
        <v>102</v>
      </c>
      <c r="Z104" s="99">
        <f t="shared" si="38"/>
        <v>0.14935295506383012</v>
      </c>
      <c r="AA104" s="99">
        <f t="shared" si="39"/>
        <v>0.15707877466662648</v>
      </c>
      <c r="AB104" s="2">
        <f t="shared" si="40"/>
        <v>2.4110735624432</v>
      </c>
      <c r="AC104" s="2">
        <f t="shared" si="41"/>
        <v>95488.061878938635</v>
      </c>
      <c r="AD104" s="2">
        <f t="shared" si="42"/>
        <v>2.8040478418885562E-2</v>
      </c>
      <c r="AE104" s="2">
        <f t="shared" si="43"/>
        <v>0.20770518917964428</v>
      </c>
      <c r="AH104" s="2">
        <v>102</v>
      </c>
      <c r="AI104" s="99">
        <f t="shared" si="44"/>
        <v>5.1747724589276761E-2</v>
      </c>
      <c r="AJ104" s="99">
        <f t="shared" si="45"/>
        <v>5.2986561992004147E-2</v>
      </c>
      <c r="AK104" s="2">
        <f t="shared" si="46"/>
        <v>1.5430870799636478</v>
      </c>
      <c r="AL104" s="2">
        <f t="shared" si="47"/>
        <v>76390.4495031509</v>
      </c>
      <c r="AM104" s="2">
        <f t="shared" si="48"/>
        <v>2.8369069972854648E-2</v>
      </c>
      <c r="AN104" s="2">
        <f t="shared" si="49"/>
        <v>6.8858405378327547E-2</v>
      </c>
    </row>
    <row r="105" spans="1:41">
      <c r="A105" s="2">
        <v>1</v>
      </c>
      <c r="B105" s="98">
        <f t="shared" si="31"/>
        <v>3.0446674695276656</v>
      </c>
      <c r="C105" s="99">
        <f t="shared" si="50"/>
        <v>3.0446674695276655E-3</v>
      </c>
      <c r="D105" s="2">
        <v>25</v>
      </c>
      <c r="E105" s="2">
        <v>140</v>
      </c>
      <c r="F105" s="100">
        <f t="shared" si="58"/>
        <v>1.0099999999999999E-6</v>
      </c>
      <c r="G105" s="2">
        <v>1E-4</v>
      </c>
      <c r="I105" s="2">
        <v>103</v>
      </c>
      <c r="J105" s="99" t="str">
        <f t="shared" si="51"/>
        <v>-</v>
      </c>
      <c r="K105" s="99" t="str">
        <f t="shared" si="52"/>
        <v>-</v>
      </c>
      <c r="L105" s="2">
        <f t="shared" si="53"/>
        <v>6.2025311322183141</v>
      </c>
      <c r="M105" s="2" t="str">
        <f t="shared" si="54"/>
        <v>-</v>
      </c>
      <c r="N105" s="2" t="str">
        <f t="shared" si="55"/>
        <v>-</v>
      </c>
      <c r="O105" s="99" t="str">
        <f t="shared" si="56"/>
        <v>-</v>
      </c>
      <c r="Q105" s="2">
        <v>103</v>
      </c>
      <c r="R105" s="99" t="str">
        <f t="shared" si="32"/>
        <v>-</v>
      </c>
      <c r="S105" s="99" t="str">
        <f t="shared" si="33"/>
        <v>-</v>
      </c>
      <c r="T105" s="2">
        <f t="shared" si="34"/>
        <v>3.7857245680043432</v>
      </c>
      <c r="U105" s="2" t="str">
        <f t="shared" si="35"/>
        <v>-</v>
      </c>
      <c r="V105" s="2" t="str">
        <f t="shared" si="36"/>
        <v>-</v>
      </c>
      <c r="W105" s="2" t="str">
        <f t="shared" si="37"/>
        <v>-</v>
      </c>
      <c r="Y105" s="2">
        <v>103</v>
      </c>
      <c r="Z105" s="99">
        <f t="shared" si="38"/>
        <v>0.15063338695278863</v>
      </c>
      <c r="AA105" s="99">
        <f t="shared" si="39"/>
        <v>0.15850428806393199</v>
      </c>
      <c r="AB105" s="2">
        <f t="shared" si="40"/>
        <v>2.4228637235227795</v>
      </c>
      <c r="AC105" s="2">
        <f t="shared" si="41"/>
        <v>95954.998951397225</v>
      </c>
      <c r="AD105" s="2">
        <f t="shared" si="42"/>
        <v>2.8033931582244868E-2</v>
      </c>
      <c r="AE105" s="2">
        <f t="shared" si="43"/>
        <v>0.20969254452080455</v>
      </c>
      <c r="AH105" s="2">
        <v>103</v>
      </c>
      <c r="AI105" s="99">
        <f t="shared" si="44"/>
        <v>5.2191367881884089E-2</v>
      </c>
      <c r="AJ105" s="99">
        <f t="shared" si="45"/>
        <v>5.3467422975017706E-2</v>
      </c>
      <c r="AK105" s="2">
        <f t="shared" si="46"/>
        <v>1.5506327830545785</v>
      </c>
      <c r="AL105" s="2">
        <f t="shared" si="47"/>
        <v>76763.999161117754</v>
      </c>
      <c r="AM105" s="2">
        <f t="shared" si="48"/>
        <v>2.8361244442646968E-2</v>
      </c>
      <c r="AN105" s="2">
        <f t="shared" si="49"/>
        <v>6.9514307161946037E-2</v>
      </c>
    </row>
    <row r="106" spans="1:41">
      <c r="A106" s="2">
        <v>1</v>
      </c>
      <c r="B106" s="98">
        <f t="shared" si="31"/>
        <v>3.0594117081556704</v>
      </c>
      <c r="C106" s="99">
        <f t="shared" si="50"/>
        <v>3.0594117081556705E-3</v>
      </c>
      <c r="D106" s="2">
        <v>25</v>
      </c>
      <c r="E106" s="2">
        <v>140</v>
      </c>
      <c r="F106" s="100">
        <f t="shared" si="58"/>
        <v>1.0099999999999999E-6</v>
      </c>
      <c r="G106" s="2">
        <v>1E-4</v>
      </c>
      <c r="I106" s="2">
        <v>104</v>
      </c>
      <c r="J106" s="99" t="str">
        <f t="shared" si="51"/>
        <v>-</v>
      </c>
      <c r="K106" s="99" t="str">
        <f t="shared" si="52"/>
        <v>-</v>
      </c>
      <c r="L106" s="2">
        <f t="shared" si="53"/>
        <v>6.23256777826467</v>
      </c>
      <c r="M106" s="2" t="str">
        <f t="shared" si="54"/>
        <v>-</v>
      </c>
      <c r="N106" s="2" t="str">
        <f t="shared" si="55"/>
        <v>-</v>
      </c>
      <c r="O106" s="99" t="str">
        <f t="shared" si="56"/>
        <v>-</v>
      </c>
      <c r="Q106" s="2">
        <v>104</v>
      </c>
      <c r="R106" s="99" t="str">
        <f t="shared" si="32"/>
        <v>-</v>
      </c>
      <c r="S106" s="99" t="str">
        <f t="shared" si="33"/>
        <v>-</v>
      </c>
      <c r="T106" s="2">
        <f t="shared" si="34"/>
        <v>3.8040574818509962</v>
      </c>
      <c r="U106" s="2" t="str">
        <f t="shared" si="35"/>
        <v>-</v>
      </c>
      <c r="V106" s="2" t="str">
        <f t="shared" si="36"/>
        <v>-</v>
      </c>
      <c r="W106" s="2" t="str">
        <f t="shared" si="37"/>
        <v>-</v>
      </c>
      <c r="Y106" s="2">
        <v>104</v>
      </c>
      <c r="Z106" s="99">
        <f t="shared" si="38"/>
        <v>0.15191226583617756</v>
      </c>
      <c r="AA106" s="99">
        <f t="shared" si="39"/>
        <v>0.15992877765712066</v>
      </c>
      <c r="AB106" s="2">
        <f t="shared" si="40"/>
        <v>2.4345967883846371</v>
      </c>
      <c r="AC106" s="2">
        <f t="shared" si="41"/>
        <v>96419.67478751039</v>
      </c>
      <c r="AD106" s="2">
        <f t="shared" si="42"/>
        <v>2.8027473364023114E-2</v>
      </c>
      <c r="AE106" s="2">
        <f t="shared" si="43"/>
        <v>0.21167961828467449</v>
      </c>
      <c r="AH106" s="2">
        <v>104</v>
      </c>
      <c r="AI106" s="99">
        <f t="shared" si="44"/>
        <v>5.2634473090029242E-2</v>
      </c>
      <c r="AJ106" s="99">
        <f t="shared" si="45"/>
        <v>5.3947938603540073E-2</v>
      </c>
      <c r="AK106" s="2">
        <f t="shared" si="46"/>
        <v>1.5581419445661675</v>
      </c>
      <c r="AL106" s="2">
        <f t="shared" si="47"/>
        <v>77135.739830008315</v>
      </c>
      <c r="AM106" s="2">
        <f t="shared" si="48"/>
        <v>2.8353524251340342E-2</v>
      </c>
      <c r="AN106" s="2">
        <f t="shared" si="49"/>
        <v>7.0170097201968706E-2</v>
      </c>
    </row>
    <row r="107" spans="1:41">
      <c r="A107" s="2">
        <v>1</v>
      </c>
      <c r="B107" s="98">
        <f t="shared" si="31"/>
        <v>3.0740852297878791</v>
      </c>
      <c r="C107" s="99">
        <f t="shared" si="50"/>
        <v>3.0740852297878791E-3</v>
      </c>
      <c r="D107" s="2">
        <v>25</v>
      </c>
      <c r="E107" s="2">
        <v>140</v>
      </c>
      <c r="F107" s="100">
        <f t="shared" si="58"/>
        <v>1.0099999999999999E-6</v>
      </c>
      <c r="G107" s="2">
        <v>1E-4</v>
      </c>
      <c r="I107" s="2">
        <v>105</v>
      </c>
      <c r="J107" s="99" t="str">
        <f t="shared" si="51"/>
        <v>-</v>
      </c>
      <c r="K107" s="99" t="str">
        <f t="shared" si="52"/>
        <v>-</v>
      </c>
      <c r="L107" s="2">
        <f t="shared" si="53"/>
        <v>6.2624603611670553</v>
      </c>
      <c r="M107" s="2" t="str">
        <f t="shared" si="54"/>
        <v>-</v>
      </c>
      <c r="N107" s="2" t="str">
        <f t="shared" si="55"/>
        <v>-</v>
      </c>
      <c r="O107" s="99" t="str">
        <f t="shared" si="56"/>
        <v>-</v>
      </c>
      <c r="Q107" s="2">
        <v>105</v>
      </c>
      <c r="R107" s="99" t="str">
        <f t="shared" si="32"/>
        <v>-</v>
      </c>
      <c r="S107" s="99" t="str">
        <f t="shared" si="33"/>
        <v>-</v>
      </c>
      <c r="T107" s="2">
        <f t="shared" si="34"/>
        <v>3.8223024665326277</v>
      </c>
      <c r="U107" s="2" t="str">
        <f t="shared" si="35"/>
        <v>-</v>
      </c>
      <c r="V107" s="2" t="str">
        <f t="shared" si="36"/>
        <v>-</v>
      </c>
      <c r="W107" s="2" t="str">
        <f t="shared" si="37"/>
        <v>-</v>
      </c>
      <c r="Y107" s="2">
        <v>105</v>
      </c>
      <c r="Z107" s="99">
        <f t="shared" si="38"/>
        <v>0.15318960850376304</v>
      </c>
      <c r="AA107" s="99">
        <f t="shared" si="39"/>
        <v>0.16135225401550443</v>
      </c>
      <c r="AB107" s="2">
        <f t="shared" si="40"/>
        <v>2.4462735785808816</v>
      </c>
      <c r="AC107" s="2">
        <f t="shared" si="41"/>
        <v>96882.121923995321</v>
      </c>
      <c r="AD107" s="2">
        <f t="shared" si="42"/>
        <v>2.802110173954277E-2</v>
      </c>
      <c r="AE107" s="2">
        <f t="shared" si="43"/>
        <v>0.21366641433934339</v>
      </c>
      <c r="AH107" s="2">
        <v>105</v>
      </c>
      <c r="AI107" s="99">
        <f t="shared" si="44"/>
        <v>5.3077046031020578E-2</v>
      </c>
      <c r="AJ107" s="99">
        <f t="shared" si="45"/>
        <v>5.4428112442861977E-2</v>
      </c>
      <c r="AK107" s="2">
        <f t="shared" si="46"/>
        <v>1.5656150902917638</v>
      </c>
      <c r="AL107" s="2">
        <f t="shared" si="47"/>
        <v>77505.697539196248</v>
      </c>
      <c r="AM107" s="2">
        <f t="shared" si="48"/>
        <v>2.8345907001483837E-2</v>
      </c>
      <c r="AN107" s="2">
        <f t="shared" si="49"/>
        <v>7.0825777028133335E-2</v>
      </c>
    </row>
    <row r="108" spans="1:41">
      <c r="A108" s="2">
        <v>1</v>
      </c>
      <c r="B108" s="98">
        <f t="shared" si="31"/>
        <v>3.0886890422961</v>
      </c>
      <c r="C108" s="99">
        <f t="shared" si="50"/>
        <v>3.0886890422961001E-3</v>
      </c>
      <c r="D108" s="2">
        <v>25</v>
      </c>
      <c r="E108" s="2">
        <v>140</v>
      </c>
      <c r="F108" s="100">
        <f t="shared" si="58"/>
        <v>1.0099999999999999E-6</v>
      </c>
      <c r="G108" s="2">
        <v>1E-4</v>
      </c>
      <c r="I108" s="2">
        <v>106</v>
      </c>
      <c r="J108" s="99" t="str">
        <f t="shared" si="51"/>
        <v>-</v>
      </c>
      <c r="K108" s="99" t="str">
        <f t="shared" si="52"/>
        <v>-</v>
      </c>
      <c r="L108" s="2">
        <f t="shared" si="53"/>
        <v>6.2922109341402583</v>
      </c>
      <c r="M108" s="2" t="str">
        <f t="shared" si="54"/>
        <v>-</v>
      </c>
      <c r="N108" s="2" t="str">
        <f t="shared" si="55"/>
        <v>-</v>
      </c>
      <c r="O108" s="99" t="str">
        <f t="shared" si="56"/>
        <v>-</v>
      </c>
      <c r="Q108" s="2">
        <v>106</v>
      </c>
      <c r="R108" s="99" t="str">
        <f t="shared" si="32"/>
        <v>-</v>
      </c>
      <c r="S108" s="99" t="str">
        <f t="shared" si="33"/>
        <v>-</v>
      </c>
      <c r="T108" s="2">
        <f t="shared" si="34"/>
        <v>3.8404607752320925</v>
      </c>
      <c r="U108" s="2" t="str">
        <f t="shared" si="35"/>
        <v>-</v>
      </c>
      <c r="V108" s="2" t="str">
        <f t="shared" si="36"/>
        <v>-</v>
      </c>
      <c r="W108" s="2" t="str">
        <f t="shared" si="37"/>
        <v>-</v>
      </c>
      <c r="Y108" s="2">
        <v>106</v>
      </c>
      <c r="Z108" s="99">
        <f t="shared" si="38"/>
        <v>0.15446543140570665</v>
      </c>
      <c r="AA108" s="99">
        <f t="shared" si="39"/>
        <v>0.16277472749969205</v>
      </c>
      <c r="AB108" s="2">
        <f t="shared" si="40"/>
        <v>2.457894896148539</v>
      </c>
      <c r="AC108" s="2">
        <f t="shared" si="41"/>
        <v>97342.372124694637</v>
      </c>
      <c r="AD108" s="2">
        <f t="shared" si="42"/>
        <v>2.801481474894861E-2</v>
      </c>
      <c r="AE108" s="2">
        <f t="shared" si="43"/>
        <v>0.21565293646375494</v>
      </c>
      <c r="AH108" s="2">
        <v>106</v>
      </c>
      <c r="AI108" s="99">
        <f t="shared" si="44"/>
        <v>5.3519092404500451E-2</v>
      </c>
      <c r="AJ108" s="99">
        <f t="shared" si="45"/>
        <v>5.4907947987873407E-2</v>
      </c>
      <c r="AK108" s="2">
        <f t="shared" si="46"/>
        <v>1.5730527335350646</v>
      </c>
      <c r="AL108" s="2">
        <f t="shared" si="47"/>
        <v>77873.897699755689</v>
      </c>
      <c r="AM108" s="2">
        <f t="shared" si="48"/>
        <v>2.8338390372157702E-2</v>
      </c>
      <c r="AN108" s="2">
        <f t="shared" si="49"/>
        <v>7.1481348135018496E-2</v>
      </c>
    </row>
    <row r="109" spans="1:41">
      <c r="A109" s="2">
        <v>1</v>
      </c>
      <c r="B109" s="98">
        <f t="shared" si="31"/>
        <v>3.1032241298365801</v>
      </c>
      <c r="C109" s="99">
        <f t="shared" si="50"/>
        <v>3.1032241298365802E-3</v>
      </c>
      <c r="D109" s="2">
        <v>25</v>
      </c>
      <c r="E109" s="2">
        <v>140</v>
      </c>
      <c r="F109" s="100">
        <f t="shared" si="58"/>
        <v>1.0099999999999999E-6</v>
      </c>
      <c r="G109" s="2">
        <v>1E-4</v>
      </c>
      <c r="I109" s="2">
        <v>107</v>
      </c>
      <c r="J109" s="99" t="str">
        <f t="shared" si="51"/>
        <v>-</v>
      </c>
      <c r="K109" s="99" t="str">
        <f t="shared" si="52"/>
        <v>-</v>
      </c>
      <c r="L109" s="2">
        <f t="shared" si="53"/>
        <v>6.3218215020862329</v>
      </c>
      <c r="M109" s="2" t="str">
        <f t="shared" si="54"/>
        <v>-</v>
      </c>
      <c r="N109" s="2" t="str">
        <f t="shared" si="55"/>
        <v>-</v>
      </c>
      <c r="O109" s="99" t="str">
        <f t="shared" si="56"/>
        <v>-</v>
      </c>
      <c r="Q109" s="2">
        <v>107</v>
      </c>
      <c r="R109" s="99" t="str">
        <f t="shared" si="32"/>
        <v>-</v>
      </c>
      <c r="S109" s="99" t="str">
        <f t="shared" si="33"/>
        <v>-</v>
      </c>
      <c r="T109" s="2">
        <f t="shared" si="34"/>
        <v>3.8585336316444305</v>
      </c>
      <c r="U109" s="2" t="str">
        <f t="shared" si="35"/>
        <v>-</v>
      </c>
      <c r="V109" s="2" t="str">
        <f t="shared" si="36"/>
        <v>-</v>
      </c>
      <c r="W109" s="2" t="str">
        <f t="shared" si="37"/>
        <v>-</v>
      </c>
      <c r="Y109" s="2">
        <v>107</v>
      </c>
      <c r="Z109" s="99">
        <f t="shared" si="38"/>
        <v>0.15573975066256998</v>
      </c>
      <c r="AA109" s="99">
        <f t="shared" si="39"/>
        <v>0.16419620826763701</v>
      </c>
      <c r="AB109" s="2">
        <f t="shared" si="40"/>
        <v>2.4694615242524351</v>
      </c>
      <c r="AC109" s="2">
        <f t="shared" si="41"/>
        <v>97800.456406037047</v>
      </c>
      <c r="AD109" s="2">
        <f t="shared" si="42"/>
        <v>2.8008610494547944E-2</v>
      </c>
      <c r="AE109" s="2">
        <f t="shared" si="43"/>
        <v>0.21763918835057697</v>
      </c>
      <c r="AH109" s="2">
        <v>107</v>
      </c>
      <c r="AI109" s="99">
        <f t="shared" si="44"/>
        <v>5.3960617795911645E-2</v>
      </c>
      <c r="AJ109" s="99">
        <f t="shared" si="45"/>
        <v>5.5387448665103735E-2</v>
      </c>
      <c r="AK109" s="2">
        <f t="shared" si="46"/>
        <v>1.5804553755215582</v>
      </c>
      <c r="AL109" s="2">
        <f t="shared" si="47"/>
        <v>78240.365124829637</v>
      </c>
      <c r="AM109" s="2">
        <f t="shared" si="48"/>
        <v>2.8330972115840708E-2</v>
      </c>
      <c r="AN109" s="2">
        <f t="shared" si="49"/>
        <v>7.2136811983172983E-2</v>
      </c>
    </row>
    <row r="110" spans="1:41">
      <c r="A110" s="2">
        <v>1</v>
      </c>
      <c r="B110" s="98">
        <f t="shared" si="31"/>
        <v>3.117691453623979</v>
      </c>
      <c r="C110" s="99">
        <f t="shared" si="50"/>
        <v>3.1176914536239792E-3</v>
      </c>
      <c r="D110" s="2">
        <v>25</v>
      </c>
      <c r="E110" s="2">
        <v>140</v>
      </c>
      <c r="F110" s="100">
        <f t="shared" si="58"/>
        <v>1.0099999999999999E-6</v>
      </c>
      <c r="G110" s="2">
        <v>1E-4</v>
      </c>
      <c r="I110" s="2">
        <v>108</v>
      </c>
      <c r="J110" s="99" t="str">
        <f t="shared" si="51"/>
        <v>-</v>
      </c>
      <c r="K110" s="99" t="str">
        <f t="shared" si="52"/>
        <v>-</v>
      </c>
      <c r="L110" s="2">
        <f t="shared" si="53"/>
        <v>6.3512940231708246</v>
      </c>
      <c r="M110" s="2" t="str">
        <f t="shared" si="54"/>
        <v>-</v>
      </c>
      <c r="N110" s="2" t="str">
        <f t="shared" si="55"/>
        <v>-</v>
      </c>
      <c r="O110" s="99" t="str">
        <f t="shared" si="56"/>
        <v>-</v>
      </c>
      <c r="Q110" s="2">
        <v>108</v>
      </c>
      <c r="R110" s="99" t="str">
        <f t="shared" si="32"/>
        <v>-</v>
      </c>
      <c r="S110" s="99" t="str">
        <f t="shared" si="33"/>
        <v>-</v>
      </c>
      <c r="T110" s="2">
        <f t="shared" si="34"/>
        <v>3.8765222309392251</v>
      </c>
      <c r="U110" s="2" t="str">
        <f t="shared" si="35"/>
        <v>-</v>
      </c>
      <c r="V110" s="2" t="str">
        <f t="shared" si="36"/>
        <v>-</v>
      </c>
      <c r="W110" s="2" t="str">
        <f t="shared" si="37"/>
        <v>-</v>
      </c>
      <c r="Y110" s="2">
        <v>108</v>
      </c>
      <c r="Z110" s="99">
        <f t="shared" si="38"/>
        <v>0.15701258207493729</v>
      </c>
      <c r="AA110" s="99">
        <f t="shared" si="39"/>
        <v>0.16561670628045935</v>
      </c>
      <c r="AB110" s="2">
        <f t="shared" si="40"/>
        <v>2.480974227801104</v>
      </c>
      <c r="AC110" s="2">
        <f t="shared" si="41"/>
        <v>98256.405061429876</v>
      </c>
      <c r="AD110" s="2">
        <f t="shared" si="42"/>
        <v>2.8002487138283585E-2</v>
      </c>
      <c r="AE110" s="2">
        <f t="shared" si="43"/>
        <v>0.21962517360895342</v>
      </c>
      <c r="AH110" s="2">
        <v>108</v>
      </c>
      <c r="AI110" s="99">
        <f t="shared" si="44"/>
        <v>5.4401627679831345E-2</v>
      </c>
      <c r="AJ110" s="99">
        <f t="shared" si="45"/>
        <v>5.5866617834685516E-2</v>
      </c>
      <c r="AK110" s="2">
        <f t="shared" si="46"/>
        <v>1.5878235057927061</v>
      </c>
      <c r="AL110" s="2">
        <f t="shared" si="47"/>
        <v>78605.12404914388</v>
      </c>
      <c r="AM110" s="2">
        <f t="shared" si="48"/>
        <v>2.8323650055433441E-2</v>
      </c>
      <c r="AN110" s="2">
        <f t="shared" si="49"/>
        <v>7.2792170000198719E-2</v>
      </c>
    </row>
    <row r="111" spans="1:41">
      <c r="A111" s="2">
        <v>1</v>
      </c>
      <c r="B111" s="98">
        <f t="shared" si="31"/>
        <v>3.1320919526731652</v>
      </c>
      <c r="C111" s="99">
        <f t="shared" si="50"/>
        <v>3.1320919526731652E-3</v>
      </c>
      <c r="D111" s="2">
        <v>25</v>
      </c>
      <c r="E111" s="2">
        <v>140</v>
      </c>
      <c r="F111" s="100">
        <f t="shared" si="58"/>
        <v>1.0099999999999999E-6</v>
      </c>
      <c r="G111" s="2">
        <v>1E-4</v>
      </c>
      <c r="I111" s="2">
        <v>109</v>
      </c>
      <c r="J111" s="99" t="str">
        <f t="shared" si="51"/>
        <v>-</v>
      </c>
      <c r="K111" s="99" t="str">
        <f t="shared" si="52"/>
        <v>-</v>
      </c>
      <c r="L111" s="2">
        <f t="shared" si="53"/>
        <v>6.380630410334942</v>
      </c>
      <c r="M111" s="2" t="str">
        <f t="shared" si="54"/>
        <v>-</v>
      </c>
      <c r="N111" s="2" t="str">
        <f t="shared" si="55"/>
        <v>-</v>
      </c>
      <c r="O111" s="99" t="str">
        <f t="shared" si="56"/>
        <v>-</v>
      </c>
      <c r="Q111" s="2">
        <v>109</v>
      </c>
      <c r="R111" s="99" t="str">
        <f t="shared" si="32"/>
        <v>-</v>
      </c>
      <c r="S111" s="99" t="str">
        <f t="shared" si="33"/>
        <v>-</v>
      </c>
      <c r="T111" s="2">
        <f t="shared" si="34"/>
        <v>3.8944277406829491</v>
      </c>
      <c r="U111" s="2" t="str">
        <f t="shared" si="35"/>
        <v>-</v>
      </c>
      <c r="V111" s="2" t="str">
        <f t="shared" si="36"/>
        <v>-</v>
      </c>
      <c r="W111" s="2" t="str">
        <f t="shared" si="37"/>
        <v>-</v>
      </c>
      <c r="Y111" s="2">
        <v>109</v>
      </c>
      <c r="Z111" s="99">
        <f t="shared" si="38"/>
        <v>0.15828394113266678</v>
      </c>
      <c r="AA111" s="99">
        <f t="shared" si="39"/>
        <v>0.16703623130804554</v>
      </c>
      <c r="AB111" s="2">
        <f t="shared" si="40"/>
        <v>2.4924337540370871</v>
      </c>
      <c r="AC111" s="2">
        <f t="shared" si="41"/>
        <v>98710.247684637128</v>
      </c>
      <c r="AD111" s="2">
        <f t="shared" si="42"/>
        <v>2.7996442899331755E-2</v>
      </c>
      <c r="AE111" s="2">
        <f t="shared" si="43"/>
        <v>0.22161089576714391</v>
      </c>
      <c r="AH111" s="2">
        <v>109</v>
      </c>
      <c r="AI111" s="99">
        <f t="shared" si="44"/>
        <v>5.4842127423176568E-2</v>
      </c>
      <c r="AJ111" s="99">
        <f t="shared" si="45"/>
        <v>5.6345458792243459E-2</v>
      </c>
      <c r="AK111" s="2">
        <f t="shared" si="46"/>
        <v>1.5951576025837355</v>
      </c>
      <c r="AL111" s="2">
        <f t="shared" si="47"/>
        <v>78968.198147709685</v>
      </c>
      <c r="AM111" s="2">
        <f t="shared" si="48"/>
        <v>2.8316422081428445E-2</v>
      </c>
      <c r="AN111" s="2">
        <f t="shared" si="49"/>
        <v>7.3447423581789711E-2</v>
      </c>
    </row>
    <row r="112" spans="1:41">
      <c r="A112" s="2">
        <v>1</v>
      </c>
      <c r="B112" s="98">
        <f t="shared" si="31"/>
        <v>3.1464265445104544</v>
      </c>
      <c r="C112" s="99">
        <f t="shared" si="50"/>
        <v>3.1464265445104544E-3</v>
      </c>
      <c r="D112" s="2">
        <v>25</v>
      </c>
      <c r="E112" s="2">
        <v>140</v>
      </c>
      <c r="F112" s="100">
        <f t="shared" si="58"/>
        <v>1.0099999999999999E-6</v>
      </c>
      <c r="G112" s="2">
        <v>1E-4</v>
      </c>
      <c r="I112" s="2">
        <v>110</v>
      </c>
      <c r="J112" s="99" t="str">
        <f t="shared" si="51"/>
        <v>-</v>
      </c>
      <c r="K112" s="99" t="str">
        <f t="shared" si="52"/>
        <v>-</v>
      </c>
      <c r="L112" s="2">
        <f t="shared" si="53"/>
        <v>6.4098325327434758</v>
      </c>
      <c r="M112" s="2" t="str">
        <f t="shared" si="54"/>
        <v>-</v>
      </c>
      <c r="N112" s="2" t="str">
        <f t="shared" si="55"/>
        <v>-</v>
      </c>
      <c r="O112" s="99" t="str">
        <f t="shared" si="56"/>
        <v>-</v>
      </c>
      <c r="Q112" s="2">
        <v>110</v>
      </c>
      <c r="R112" s="99" t="str">
        <f t="shared" si="32"/>
        <v>-</v>
      </c>
      <c r="S112" s="99" t="str">
        <f t="shared" si="33"/>
        <v>-</v>
      </c>
      <c r="T112" s="2">
        <f t="shared" si="34"/>
        <v>3.9122513017233143</v>
      </c>
      <c r="U112" s="2" t="str">
        <f t="shared" si="35"/>
        <v>-</v>
      </c>
      <c r="V112" s="2" t="str">
        <f t="shared" si="36"/>
        <v>-</v>
      </c>
      <c r="W112" s="2" t="str">
        <f t="shared" si="37"/>
        <v>-</v>
      </c>
      <c r="Y112" s="2">
        <v>110</v>
      </c>
      <c r="Z112" s="99">
        <f t="shared" si="38"/>
        <v>0.15955384302379721</v>
      </c>
      <c r="AA112" s="99">
        <f t="shared" si="39"/>
        <v>0.16845479293444085</v>
      </c>
      <c r="AB112" s="2">
        <f t="shared" si="40"/>
        <v>2.5038408331029207</v>
      </c>
      <c r="AC112" s="2">
        <f t="shared" si="41"/>
        <v>99162.013192194907</v>
      </c>
      <c r="AD112" s="2">
        <f t="shared" si="42"/>
        <v>2.7990476051817634E-2</v>
      </c>
      <c r="AE112" s="2">
        <f t="shared" si="43"/>
        <v>0.22359635827505664</v>
      </c>
      <c r="AH112" s="2">
        <v>110</v>
      </c>
      <c r="AI112" s="99">
        <f t="shared" si="44"/>
        <v>5.528212228829011E-2</v>
      </c>
      <c r="AJ112" s="99">
        <f t="shared" si="45"/>
        <v>5.6823974770713478E-2</v>
      </c>
      <c r="AK112" s="2">
        <f t="shared" si="46"/>
        <v>1.6024581331858689</v>
      </c>
      <c r="AL112" s="2">
        <f t="shared" si="47"/>
        <v>79329.610553755905</v>
      </c>
      <c r="AM112" s="2">
        <f t="shared" si="48"/>
        <v>2.8309286149218717E-2</v>
      </c>
      <c r="AN112" s="2">
        <f t="shared" si="49"/>
        <v>7.4102574092728746E-2</v>
      </c>
    </row>
    <row r="113" spans="1:40">
      <c r="A113" s="2">
        <v>1</v>
      </c>
      <c r="B113" s="98">
        <f t="shared" si="31"/>
        <v>3.1606961258558215</v>
      </c>
      <c r="C113" s="99">
        <f t="shared" si="50"/>
        <v>3.1606961258558216E-3</v>
      </c>
      <c r="D113" s="2">
        <v>25</v>
      </c>
      <c r="E113" s="2">
        <v>140</v>
      </c>
      <c r="F113" s="100">
        <f t="shared" si="58"/>
        <v>1.0099999999999999E-6</v>
      </c>
      <c r="G113" s="2">
        <v>1E-4</v>
      </c>
      <c r="I113" s="2">
        <v>111</v>
      </c>
      <c r="J113" s="99" t="str">
        <f t="shared" si="51"/>
        <v>-</v>
      </c>
      <c r="K113" s="99" t="str">
        <f t="shared" si="52"/>
        <v>-</v>
      </c>
      <c r="L113" s="2">
        <f t="shared" si="53"/>
        <v>6.4389022171750874</v>
      </c>
      <c r="M113" s="2" t="str">
        <f t="shared" si="54"/>
        <v>-</v>
      </c>
      <c r="N113" s="2" t="str">
        <f t="shared" si="55"/>
        <v>-</v>
      </c>
      <c r="O113" s="99" t="str">
        <f t="shared" si="56"/>
        <v>-</v>
      </c>
      <c r="Q113" s="2">
        <v>111</v>
      </c>
      <c r="R113" s="99" t="str">
        <f t="shared" si="32"/>
        <v>-</v>
      </c>
      <c r="S113" s="99" t="str">
        <f t="shared" si="33"/>
        <v>-</v>
      </c>
      <c r="T113" s="2">
        <f t="shared" si="34"/>
        <v>3.9299940290375299</v>
      </c>
      <c r="U113" s="2" t="str">
        <f t="shared" si="35"/>
        <v>-</v>
      </c>
      <c r="V113" s="2" t="str">
        <f t="shared" si="36"/>
        <v>-</v>
      </c>
      <c r="W113" s="2" t="str">
        <f t="shared" si="37"/>
        <v>-</v>
      </c>
      <c r="Y113" s="2">
        <v>111</v>
      </c>
      <c r="Z113" s="99">
        <f t="shared" si="38"/>
        <v>0.16082230264311664</v>
      </c>
      <c r="AA113" s="99">
        <f t="shared" si="39"/>
        <v>0.16987240056304131</v>
      </c>
      <c r="AB113" s="2">
        <f t="shared" si="40"/>
        <v>2.5151961785840187</v>
      </c>
      <c r="AC113" s="2">
        <f t="shared" si="41"/>
        <v>99611.72984491165</v>
      </c>
      <c r="AD113" s="2">
        <f t="shared" si="42"/>
        <v>2.7984584922641768E-2</v>
      </c>
      <c r="AE113" s="2">
        <f t="shared" si="43"/>
        <v>0.22558156450667971</v>
      </c>
      <c r="AH113" s="2">
        <v>111</v>
      </c>
      <c r="AI113" s="99">
        <f t="shared" si="44"/>
        <v>5.5721617435909435E-2</v>
      </c>
      <c r="AJ113" s="99">
        <f t="shared" si="45"/>
        <v>5.7302168942094014E-2</v>
      </c>
      <c r="AK113" s="2">
        <f t="shared" si="46"/>
        <v>1.6097255542937718</v>
      </c>
      <c r="AL113" s="2">
        <f t="shared" si="47"/>
        <v>79689.383875929314</v>
      </c>
      <c r="AM113" s="2">
        <f t="shared" si="48"/>
        <v>2.8302240276536609E-2</v>
      </c>
      <c r="AN113" s="2">
        <f t="shared" si="49"/>
        <v>7.4757622867844833E-2</v>
      </c>
    </row>
    <row r="114" spans="1:40">
      <c r="A114" s="2">
        <v>1</v>
      </c>
      <c r="B114" s="98">
        <f t="shared" si="31"/>
        <v>3.1749015732775088</v>
      </c>
      <c r="C114" s="99">
        <f t="shared" si="50"/>
        <v>3.1749015732775087E-3</v>
      </c>
      <c r="D114" s="2">
        <v>25</v>
      </c>
      <c r="E114" s="2">
        <v>140</v>
      </c>
      <c r="F114" s="100">
        <f t="shared" si="58"/>
        <v>1.0099999999999999E-6</v>
      </c>
      <c r="G114" s="2">
        <v>1E-4</v>
      </c>
      <c r="I114" s="2">
        <v>112</v>
      </c>
      <c r="J114" s="99" t="str">
        <f t="shared" si="51"/>
        <v>-</v>
      </c>
      <c r="K114" s="99" t="str">
        <f t="shared" si="52"/>
        <v>-</v>
      </c>
      <c r="L114" s="2">
        <f t="shared" si="53"/>
        <v>6.4678412493557591</v>
      </c>
      <c r="M114" s="2" t="str">
        <f t="shared" si="54"/>
        <v>-</v>
      </c>
      <c r="N114" s="2" t="str">
        <f t="shared" si="55"/>
        <v>-</v>
      </c>
      <c r="O114" s="99" t="str">
        <f t="shared" si="56"/>
        <v>-</v>
      </c>
      <c r="Q114" s="2">
        <v>112</v>
      </c>
      <c r="R114" s="99" t="str">
        <f t="shared" si="32"/>
        <v>-</v>
      </c>
      <c r="S114" s="99" t="str">
        <f t="shared" si="33"/>
        <v>-</v>
      </c>
      <c r="T114" s="2">
        <f t="shared" si="34"/>
        <v>3.9476570125462405</v>
      </c>
      <c r="U114" s="2" t="str">
        <f t="shared" si="35"/>
        <v>-</v>
      </c>
      <c r="V114" s="2" t="str">
        <f t="shared" si="36"/>
        <v>-</v>
      </c>
      <c r="W114" s="2" t="str">
        <f t="shared" si="37"/>
        <v>-</v>
      </c>
      <c r="Y114" s="2">
        <v>112</v>
      </c>
      <c r="Z114" s="99">
        <f t="shared" si="38"/>
        <v>0.162089334600414</v>
      </c>
      <c r="AA114" s="99">
        <f t="shared" si="39"/>
        <v>0.1712890634215945</v>
      </c>
      <c r="AB114" s="2">
        <f t="shared" si="40"/>
        <v>2.5265004880295936</v>
      </c>
      <c r="AC114" s="2">
        <f t="shared" si="41"/>
        <v>100059.42526849877</v>
      </c>
      <c r="AD114" s="2">
        <f t="shared" si="42"/>
        <v>2.7978767889411112E-2</v>
      </c>
      <c r="AE114" s="2">
        <f t="shared" si="43"/>
        <v>0.22756651776241557</v>
      </c>
      <c r="AH114" s="2">
        <v>112</v>
      </c>
      <c r="AI114" s="99">
        <f t="shared" si="44"/>
        <v>5.6160617928025673E-2</v>
      </c>
      <c r="AJ114" s="99">
        <f t="shared" si="45"/>
        <v>5.7780044419132905E-2</v>
      </c>
      <c r="AK114" s="2">
        <f t="shared" si="46"/>
        <v>1.6169603123389398</v>
      </c>
      <c r="AL114" s="2">
        <f t="shared" si="47"/>
        <v>80047.54021479901</v>
      </c>
      <c r="AM114" s="2">
        <f t="shared" si="48"/>
        <v>2.829528254101565E-2</v>
      </c>
      <c r="AN114" s="2">
        <f t="shared" si="49"/>
        <v>7.5412571212931837E-2</v>
      </c>
    </row>
    <row r="115" spans="1:40">
      <c r="A115" s="2">
        <v>1</v>
      </c>
      <c r="B115" s="98">
        <f t="shared" si="31"/>
        <v>3.1890437438203949</v>
      </c>
      <c r="C115" s="99">
        <f t="shared" si="50"/>
        <v>3.1890437438203949E-3</v>
      </c>
      <c r="D115" s="2">
        <v>25</v>
      </c>
      <c r="E115" s="2">
        <v>140</v>
      </c>
      <c r="F115" s="100">
        <f t="shared" si="58"/>
        <v>1.0099999999999999E-6</v>
      </c>
      <c r="G115" s="2">
        <v>1E-4</v>
      </c>
      <c r="I115" s="2">
        <v>113</v>
      </c>
      <c r="J115" s="99" t="str">
        <f t="shared" si="51"/>
        <v>-</v>
      </c>
      <c r="K115" s="99" t="str">
        <f t="shared" si="52"/>
        <v>-</v>
      </c>
      <c r="L115" s="2">
        <f t="shared" si="53"/>
        <v>6.4966513752388986</v>
      </c>
      <c r="M115" s="2" t="str">
        <f t="shared" si="54"/>
        <v>-</v>
      </c>
      <c r="N115" s="2" t="str">
        <f t="shared" si="55"/>
        <v>-</v>
      </c>
      <c r="O115" s="99" t="str">
        <f t="shared" si="56"/>
        <v>-</v>
      </c>
      <c r="Q115" s="2">
        <v>113</v>
      </c>
      <c r="R115" s="99" t="str">
        <f t="shared" si="32"/>
        <v>-</v>
      </c>
      <c r="S115" s="99" t="str">
        <f t="shared" si="33"/>
        <v>-</v>
      </c>
      <c r="T115" s="2">
        <f t="shared" si="34"/>
        <v>3.9652413178948365</v>
      </c>
      <c r="U115" s="2" t="str">
        <f t="shared" si="35"/>
        <v>-</v>
      </c>
      <c r="V115" s="2" t="str">
        <f t="shared" si="36"/>
        <v>-</v>
      </c>
      <c r="W115" s="2" t="str">
        <f t="shared" si="37"/>
        <v>-</v>
      </c>
      <c r="Y115" s="2">
        <v>113</v>
      </c>
      <c r="Z115" s="99">
        <f t="shared" si="38"/>
        <v>0.16335495322842764</v>
      </c>
      <c r="AA115" s="99">
        <f t="shared" si="39"/>
        <v>0.17270479056702046</v>
      </c>
      <c r="AB115" s="2">
        <f t="shared" si="40"/>
        <v>2.5377544434526951</v>
      </c>
      <c r="AC115" s="2">
        <f t="shared" si="41"/>
        <v>100505.12647337408</v>
      </c>
      <c r="AD115" s="2">
        <f t="shared" si="42"/>
        <v>2.7973023378468707E-2</v>
      </c>
      <c r="AE115" s="2">
        <f t="shared" si="43"/>
        <v>0.22955122127132443</v>
      </c>
      <c r="AH115" s="2">
        <v>113</v>
      </c>
      <c r="AI115" s="99">
        <f t="shared" si="44"/>
        <v>5.6599128730637639E-2</v>
      </c>
      <c r="AJ115" s="99">
        <f t="shared" si="45"/>
        <v>5.825760425695365E-2</v>
      </c>
      <c r="AK115" s="2">
        <f t="shared" si="46"/>
        <v>1.6241628438097246</v>
      </c>
      <c r="AL115" s="2">
        <f t="shared" si="47"/>
        <v>80404.10117869926</v>
      </c>
      <c r="AM115" s="2">
        <f t="shared" si="48"/>
        <v>2.8288411077868485E-2</v>
      </c>
      <c r="AN115" s="2">
        <f t="shared" si="49"/>
        <v>7.6067420405631983E-2</v>
      </c>
    </row>
    <row r="116" spans="1:40">
      <c r="A116" s="2">
        <v>1</v>
      </c>
      <c r="B116" s="98">
        <f t="shared" si="31"/>
        <v>3.2031234756093934</v>
      </c>
      <c r="C116" s="99">
        <f t="shared" si="50"/>
        <v>3.2031234756093934E-3</v>
      </c>
      <c r="D116" s="2">
        <v>25</v>
      </c>
      <c r="E116" s="2">
        <v>140</v>
      </c>
      <c r="F116" s="100">
        <f t="shared" si="58"/>
        <v>1.0099999999999999E-6</v>
      </c>
      <c r="G116" s="2">
        <v>1E-4</v>
      </c>
      <c r="I116" s="2">
        <v>114</v>
      </c>
      <c r="J116" s="99" t="str">
        <f t="shared" si="51"/>
        <v>-</v>
      </c>
      <c r="K116" s="99" t="str">
        <f t="shared" si="52"/>
        <v>-</v>
      </c>
      <c r="L116" s="2">
        <f t="shared" si="53"/>
        <v>6.5253343022345662</v>
      </c>
      <c r="M116" s="2" t="str">
        <f t="shared" si="54"/>
        <v>-</v>
      </c>
      <c r="N116" s="2" t="str">
        <f t="shared" si="55"/>
        <v>-</v>
      </c>
      <c r="O116" s="99" t="str">
        <f t="shared" si="56"/>
        <v>-</v>
      </c>
      <c r="Q116" s="2">
        <v>114</v>
      </c>
      <c r="R116" s="99" t="str">
        <f t="shared" si="32"/>
        <v>-</v>
      </c>
      <c r="S116" s="99" t="str">
        <f t="shared" si="33"/>
        <v>-</v>
      </c>
      <c r="T116" s="2">
        <f t="shared" si="34"/>
        <v>3.9827479872037159</v>
      </c>
      <c r="U116" s="2" t="str">
        <f t="shared" si="35"/>
        <v>-</v>
      </c>
      <c r="V116" s="2" t="str">
        <f t="shared" si="36"/>
        <v>-</v>
      </c>
      <c r="W116" s="2" t="str">
        <f t="shared" si="37"/>
        <v>-</v>
      </c>
      <c r="Y116" s="2">
        <v>114</v>
      </c>
      <c r="Z116" s="99">
        <f t="shared" si="38"/>
        <v>0.16461917259050218</v>
      </c>
      <c r="AA116" s="99">
        <f t="shared" si="39"/>
        <v>0.17411959089005499</v>
      </c>
      <c r="AB116" s="2">
        <f t="shared" si="40"/>
        <v>2.548958711810378</v>
      </c>
      <c r="AC116" s="2">
        <f t="shared" si="41"/>
        <v>100948.85987367836</v>
      </c>
      <c r="AD116" s="2">
        <f t="shared" si="42"/>
        <v>2.7967349863016477E-2</v>
      </c>
      <c r="AE116" s="2">
        <f t="shared" si="43"/>
        <v>0.23153567819327939</v>
      </c>
      <c r="AH116" s="2">
        <v>114</v>
      </c>
      <c r="AI116" s="99">
        <f t="shared" si="44"/>
        <v>5.7037154716404741E-2</v>
      </c>
      <c r="AJ116" s="99">
        <f t="shared" si="45"/>
        <v>5.8734851454621685E-2</v>
      </c>
      <c r="AK116" s="2">
        <f t="shared" si="46"/>
        <v>1.6313335755586416</v>
      </c>
      <c r="AL116" s="2">
        <f t="shared" si="47"/>
        <v>80759.087898942671</v>
      </c>
      <c r="AM116" s="2">
        <f t="shared" si="48"/>
        <v>2.8281624077674285E-2</v>
      </c>
      <c r="AN116" s="2">
        <f t="shared" si="49"/>
        <v>7.6722171696284203E-2</v>
      </c>
    </row>
    <row r="117" spans="1:40">
      <c r="A117" s="2">
        <v>1</v>
      </c>
      <c r="B117" s="98">
        <f t="shared" si="31"/>
        <v>3.2171415884290822</v>
      </c>
      <c r="C117" s="99">
        <f t="shared" si="50"/>
        <v>3.2171415884290821E-3</v>
      </c>
      <c r="D117" s="2">
        <v>25</v>
      </c>
      <c r="E117" s="2">
        <v>140</v>
      </c>
      <c r="F117" s="100">
        <f t="shared" si="58"/>
        <v>1.0099999999999999E-6</v>
      </c>
      <c r="G117" s="2">
        <v>1E-4</v>
      </c>
      <c r="I117" s="2">
        <v>115</v>
      </c>
      <c r="J117" s="99" t="str">
        <f t="shared" si="51"/>
        <v>-</v>
      </c>
      <c r="K117" s="99" t="str">
        <f t="shared" si="52"/>
        <v>-</v>
      </c>
      <c r="L117" s="2">
        <f t="shared" si="53"/>
        <v>6.5538917003902855</v>
      </c>
      <c r="M117" s="2" t="str">
        <f t="shared" si="54"/>
        <v>-</v>
      </c>
      <c r="N117" s="2" t="str">
        <f t="shared" si="55"/>
        <v>-</v>
      </c>
      <c r="O117" s="99" t="str">
        <f t="shared" si="56"/>
        <v>-</v>
      </c>
      <c r="Q117" s="2">
        <v>115</v>
      </c>
      <c r="R117" s="99" t="str">
        <f t="shared" si="32"/>
        <v>-</v>
      </c>
      <c r="S117" s="99" t="str">
        <f t="shared" si="33"/>
        <v>-</v>
      </c>
      <c r="T117" s="2">
        <f t="shared" si="34"/>
        <v>4.0001780397889943</v>
      </c>
      <c r="U117" s="2" t="str">
        <f t="shared" si="35"/>
        <v>-</v>
      </c>
      <c r="V117" s="2" t="str">
        <f t="shared" si="36"/>
        <v>-</v>
      </c>
      <c r="W117" s="2" t="str">
        <f t="shared" si="37"/>
        <v>-</v>
      </c>
      <c r="Y117" s="2">
        <v>115</v>
      </c>
      <c r="Z117" s="99">
        <f t="shared" si="38"/>
        <v>0.16588200648797077</v>
      </c>
      <c r="AA117" s="99">
        <f t="shared" si="39"/>
        <v>0.17553347311973241</v>
      </c>
      <c r="AB117" s="2">
        <f t="shared" si="40"/>
        <v>2.5601139454649555</v>
      </c>
      <c r="AC117" s="2">
        <f t="shared" si="41"/>
        <v>101390.65130554281</v>
      </c>
      <c r="AD117" s="2">
        <f t="shared" si="42"/>
        <v>2.7961745861326003E-2</v>
      </c>
      <c r="AE117" s="2">
        <f t="shared" si="43"/>
        <v>0.23351989162103848</v>
      </c>
      <c r="AH117" s="2">
        <v>115</v>
      </c>
      <c r="AI117" s="99">
        <f t="shared" si="44"/>
        <v>5.7474700667204837E-2</v>
      </c>
      <c r="AJ117" s="99">
        <f t="shared" si="45"/>
        <v>5.921178895665654E-2</v>
      </c>
      <c r="AK117" s="2">
        <f t="shared" si="46"/>
        <v>1.6384729250975714</v>
      </c>
      <c r="AL117" s="2">
        <f t="shared" si="47"/>
        <v>81112.521044434252</v>
      </c>
      <c r="AM117" s="2">
        <f t="shared" si="48"/>
        <v>2.8274919784269659E-2</v>
      </c>
      <c r="AN117" s="2">
        <f t="shared" si="49"/>
        <v>7.7376826308740237E-2</v>
      </c>
    </row>
    <row r="118" spans="1:40">
      <c r="A118" s="2">
        <v>1</v>
      </c>
      <c r="B118" s="98">
        <f t="shared" si="31"/>
        <v>3.2310988842807022</v>
      </c>
      <c r="C118" s="99">
        <f t="shared" si="50"/>
        <v>3.2310988842807024E-3</v>
      </c>
      <c r="D118" s="2">
        <v>25</v>
      </c>
      <c r="E118" s="2">
        <v>140</v>
      </c>
      <c r="F118" s="100">
        <f t="shared" si="58"/>
        <v>1.0099999999999999E-6</v>
      </c>
      <c r="G118" s="2">
        <v>1E-4</v>
      </c>
      <c r="I118" s="2">
        <v>116</v>
      </c>
      <c r="J118" s="99" t="str">
        <f t="shared" si="51"/>
        <v>-</v>
      </c>
      <c r="K118" s="99" t="str">
        <f t="shared" si="52"/>
        <v>-</v>
      </c>
      <c r="L118" s="2">
        <f t="shared" si="53"/>
        <v>6.5823252035257482</v>
      </c>
      <c r="M118" s="2" t="str">
        <f t="shared" si="54"/>
        <v>-</v>
      </c>
      <c r="N118" s="2" t="str">
        <f t="shared" si="55"/>
        <v>-</v>
      </c>
      <c r="O118" s="99" t="str">
        <f t="shared" si="56"/>
        <v>-</v>
      </c>
      <c r="Q118" s="2">
        <v>116</v>
      </c>
      <c r="R118" s="99" t="str">
        <f t="shared" si="32"/>
        <v>-</v>
      </c>
      <c r="S118" s="99" t="str">
        <f t="shared" si="33"/>
        <v>-</v>
      </c>
      <c r="T118" s="2">
        <f t="shared" si="34"/>
        <v>4.0175324728550725</v>
      </c>
      <c r="U118" s="2" t="str">
        <f t="shared" si="35"/>
        <v>-</v>
      </c>
      <c r="V118" s="2" t="str">
        <f t="shared" si="36"/>
        <v>-</v>
      </c>
      <c r="W118" s="2" t="str">
        <f t="shared" si="37"/>
        <v>-</v>
      </c>
      <c r="Y118" s="2">
        <v>116</v>
      </c>
      <c r="Z118" s="99">
        <f t="shared" si="38"/>
        <v>0.16714346846727082</v>
      </c>
      <c r="AA118" s="99">
        <f t="shared" si="39"/>
        <v>0.17694644582770516</v>
      </c>
      <c r="AB118" s="2">
        <f t="shared" si="40"/>
        <v>2.571220782627246</v>
      </c>
      <c r="AC118" s="2">
        <f t="shared" si="41"/>
        <v>101830.52604464343</v>
      </c>
      <c r="AD118" s="2">
        <f t="shared" si="42"/>
        <v>2.7956209935032415E-2</v>
      </c>
      <c r="AE118" s="2">
        <f t="shared" si="43"/>
        <v>0.23550386458223804</v>
      </c>
      <c r="AH118" s="2">
        <v>116</v>
      </c>
      <c r="AI118" s="99">
        <f t="shared" si="44"/>
        <v>5.7911771276599647E-2</v>
      </c>
      <c r="AJ118" s="99">
        <f t="shared" si="45"/>
        <v>5.96884196544889E-2</v>
      </c>
      <c r="AK118" s="2">
        <f t="shared" si="46"/>
        <v>1.6455813008814371</v>
      </c>
      <c r="AL118" s="2">
        <f t="shared" si="47"/>
        <v>81464.420835714714</v>
      </c>
      <c r="AM118" s="2">
        <f t="shared" si="48"/>
        <v>2.8268296492737346E-2</v>
      </c>
      <c r="AN118" s="2">
        <f t="shared" si="49"/>
        <v>7.8031385441149237E-2</v>
      </c>
    </row>
    <row r="119" spans="1:40">
      <c r="A119" s="2">
        <v>1</v>
      </c>
      <c r="B119" s="98">
        <f t="shared" si="31"/>
        <v>3.2449961479175906</v>
      </c>
      <c r="C119" s="99">
        <f t="shared" si="50"/>
        <v>3.2449961479175905E-3</v>
      </c>
      <c r="D119" s="2">
        <v>25</v>
      </c>
      <c r="E119" s="2">
        <v>140</v>
      </c>
      <c r="F119" s="100">
        <f t="shared" si="58"/>
        <v>1.0099999999999999E-6</v>
      </c>
      <c r="G119" s="2">
        <v>1E-4</v>
      </c>
      <c r="I119" s="2">
        <v>117</v>
      </c>
      <c r="J119" s="99" t="str">
        <f t="shared" si="51"/>
        <v>-</v>
      </c>
      <c r="K119" s="99" t="str">
        <f t="shared" si="52"/>
        <v>-</v>
      </c>
      <c r="L119" s="2">
        <f t="shared" si="53"/>
        <v>6.6106364103235853</v>
      </c>
      <c r="M119" s="2" t="str">
        <f t="shared" si="54"/>
        <v>-</v>
      </c>
      <c r="N119" s="2" t="str">
        <f t="shared" si="55"/>
        <v>-</v>
      </c>
      <c r="O119" s="99" t="str">
        <f t="shared" si="56"/>
        <v>-</v>
      </c>
      <c r="Q119" s="2">
        <v>117</v>
      </c>
      <c r="R119" s="99" t="str">
        <f t="shared" si="32"/>
        <v>-</v>
      </c>
      <c r="S119" s="99" t="str">
        <f t="shared" si="33"/>
        <v>-</v>
      </c>
      <c r="T119" s="2">
        <f t="shared" si="34"/>
        <v>4.0348122621603926</v>
      </c>
      <c r="U119" s="2" t="str">
        <f t="shared" si="35"/>
        <v>-</v>
      </c>
      <c r="V119" s="2" t="str">
        <f t="shared" si="36"/>
        <v>-</v>
      </c>
      <c r="W119" s="2" t="str">
        <f t="shared" si="37"/>
        <v>-</v>
      </c>
      <c r="Y119" s="2">
        <v>117</v>
      </c>
      <c r="Z119" s="99">
        <f t="shared" si="38"/>
        <v>0.16840357182680843</v>
      </c>
      <c r="AA119" s="99">
        <f t="shared" si="39"/>
        <v>0.17835851743241429</v>
      </c>
      <c r="AB119" s="2">
        <f t="shared" si="40"/>
        <v>2.582279847782651</v>
      </c>
      <c r="AC119" s="2">
        <f t="shared" si="41"/>
        <v>102268.5088230753</v>
      </c>
      <c r="AD119" s="2">
        <f t="shared" si="42"/>
        <v>2.7950740687506841E-2</v>
      </c>
      <c r="AE119" s="2">
        <f t="shared" si="43"/>
        <v>0.23748760004130831</v>
      </c>
      <c r="AH119" s="2">
        <v>117</v>
      </c>
      <c r="AI119" s="99">
        <f t="shared" si="44"/>
        <v>5.8348371152213127E-2</v>
      </c>
      <c r="AJ119" s="99">
        <f t="shared" si="45"/>
        <v>6.0164746387867521E-2</v>
      </c>
      <c r="AK119" s="2">
        <f t="shared" si="46"/>
        <v>1.6526591025808963</v>
      </c>
      <c r="AL119" s="2">
        <f t="shared" si="47"/>
        <v>81814.807058460239</v>
      </c>
      <c r="AM119" s="2">
        <f t="shared" si="48"/>
        <v>2.8261752547487359E-2</v>
      </c>
      <c r="AN119" s="2">
        <f t="shared" si="49"/>
        <v>7.8685850266712654E-2</v>
      </c>
    </row>
    <row r="120" spans="1:40">
      <c r="A120" s="2">
        <v>1</v>
      </c>
      <c r="B120" s="98">
        <f t="shared" si="31"/>
        <v>3.2588341473600644</v>
      </c>
      <c r="C120" s="99">
        <f t="shared" si="50"/>
        <v>3.2588341473600642E-3</v>
      </c>
      <c r="D120" s="2">
        <v>25</v>
      </c>
      <c r="E120" s="2">
        <v>140</v>
      </c>
      <c r="F120" s="100">
        <f t="shared" si="58"/>
        <v>1.0099999999999999E-6</v>
      </c>
      <c r="G120" s="2">
        <v>1E-4</v>
      </c>
      <c r="I120" s="2">
        <v>118</v>
      </c>
      <c r="J120" s="99" t="str">
        <f t="shared" si="51"/>
        <v>-</v>
      </c>
      <c r="K120" s="99" t="str">
        <f t="shared" si="52"/>
        <v>-</v>
      </c>
      <c r="L120" s="2">
        <f t="shared" si="53"/>
        <v>6.6388268853782808</v>
      </c>
      <c r="M120" s="2" t="str">
        <f t="shared" si="54"/>
        <v>-</v>
      </c>
      <c r="N120" s="2" t="str">
        <f t="shared" si="55"/>
        <v>-</v>
      </c>
      <c r="O120" s="99" t="str">
        <f t="shared" si="56"/>
        <v>-</v>
      </c>
      <c r="Q120" s="2">
        <v>118</v>
      </c>
      <c r="R120" s="99" t="str">
        <f t="shared" si="32"/>
        <v>-</v>
      </c>
      <c r="S120" s="99" t="str">
        <f t="shared" si="33"/>
        <v>-</v>
      </c>
      <c r="T120" s="2">
        <f t="shared" si="34"/>
        <v>4.0520183626576429</v>
      </c>
      <c r="U120" s="2" t="str">
        <f t="shared" si="35"/>
        <v>-</v>
      </c>
      <c r="V120" s="2" t="str">
        <f t="shared" si="36"/>
        <v>-</v>
      </c>
      <c r="W120" s="2" t="str">
        <f t="shared" si="37"/>
        <v>-</v>
      </c>
      <c r="Y120" s="2">
        <v>118</v>
      </c>
      <c r="Z120" s="99">
        <f t="shared" si="38"/>
        <v>0.16966232962357755</v>
      </c>
      <c r="AA120" s="99">
        <f t="shared" si="39"/>
        <v>0.17976969620311148</v>
      </c>
      <c r="AB120" s="2">
        <f t="shared" si="40"/>
        <v>2.5932917521008911</v>
      </c>
      <c r="AC120" s="2">
        <f t="shared" si="41"/>
        <v>102704.62384557987</v>
      </c>
      <c r="AD120" s="2">
        <f t="shared" si="42"/>
        <v>2.7945336762303267E-2</v>
      </c>
      <c r="AE120" s="2">
        <f t="shared" si="43"/>
        <v>0.23947110090131943</v>
      </c>
      <c r="AH120" s="2">
        <v>118</v>
      </c>
      <c r="AI120" s="99">
        <f t="shared" si="44"/>
        <v>5.8784504818024927E-2</v>
      </c>
      <c r="AJ120" s="99">
        <f t="shared" si="45"/>
        <v>6.064077194621581E-2</v>
      </c>
      <c r="AK120" s="2">
        <f t="shared" si="46"/>
        <v>1.6597067213445702</v>
      </c>
      <c r="AL120" s="2">
        <f t="shared" si="47"/>
        <v>82163.69907646389</v>
      </c>
      <c r="AM120" s="2">
        <f t="shared" si="48"/>
        <v>2.8255286340425578E-2</v>
      </c>
      <c r="AN120" s="2">
        <f t="shared" si="49"/>
        <v>7.9340221934410801E-2</v>
      </c>
    </row>
    <row r="121" spans="1:40">
      <c r="A121" s="2">
        <v>1</v>
      </c>
      <c r="B121" s="98">
        <f t="shared" si="31"/>
        <v>3.272613634390714</v>
      </c>
      <c r="C121" s="99">
        <f t="shared" si="50"/>
        <v>3.2726136343907137E-3</v>
      </c>
      <c r="D121" s="2">
        <v>25</v>
      </c>
      <c r="E121" s="2">
        <v>140</v>
      </c>
      <c r="F121" s="100">
        <f t="shared" si="58"/>
        <v>1.0099999999999999E-6</v>
      </c>
      <c r="G121" s="2">
        <v>1E-4</v>
      </c>
      <c r="I121" s="2">
        <v>119</v>
      </c>
      <c r="J121" s="99" t="str">
        <f t="shared" si="51"/>
        <v>-</v>
      </c>
      <c r="K121" s="99" t="str">
        <f t="shared" si="52"/>
        <v>-</v>
      </c>
      <c r="L121" s="2">
        <f t="shared" si="53"/>
        <v>6.6668981602051707</v>
      </c>
      <c r="M121" s="2" t="str">
        <f t="shared" si="54"/>
        <v>-</v>
      </c>
      <c r="N121" s="2" t="str">
        <f t="shared" si="55"/>
        <v>-</v>
      </c>
      <c r="O121" s="99" t="str">
        <f t="shared" si="56"/>
        <v>-</v>
      </c>
      <c r="Q121" s="2">
        <v>119</v>
      </c>
      <c r="R121" s="99" t="str">
        <f t="shared" si="32"/>
        <v>-</v>
      </c>
      <c r="S121" s="99" t="str">
        <f t="shared" si="33"/>
        <v>-</v>
      </c>
      <c r="T121" s="2">
        <f t="shared" si="34"/>
        <v>4.0691517091096028</v>
      </c>
      <c r="U121" s="2" t="str">
        <f t="shared" si="35"/>
        <v>-</v>
      </c>
      <c r="V121" s="2" t="str">
        <f t="shared" si="36"/>
        <v>-</v>
      </c>
      <c r="W121" s="2" t="str">
        <f t="shared" si="37"/>
        <v>-</v>
      </c>
      <c r="Y121" s="2">
        <v>119</v>
      </c>
      <c r="Z121" s="99">
        <f t="shared" si="38"/>
        <v>0.17091975467955267</v>
      </c>
      <c r="AA121" s="99">
        <f t="shared" si="39"/>
        <v>0.18117999026374784</v>
      </c>
      <c r="AB121" s="2">
        <f t="shared" si="40"/>
        <v>2.604257093830145</v>
      </c>
      <c r="AC121" s="2">
        <f t="shared" si="41"/>
        <v>103138.89480515428</v>
      </c>
      <c r="AD121" s="2">
        <f t="shared" si="42"/>
        <v>2.7939996841675547E-2</v>
      </c>
      <c r="AE121" s="2">
        <f t="shared" si="43"/>
        <v>0.24145437000575662</v>
      </c>
      <c r="AH121" s="2">
        <v>119</v>
      </c>
      <c r="AI121" s="99">
        <f t="shared" si="44"/>
        <v>5.922017671658527E-2</v>
      </c>
      <c r="AJ121" s="99">
        <f t="shared" si="45"/>
        <v>6.111649906994375E-2</v>
      </c>
      <c r="AK121" s="2">
        <f t="shared" si="46"/>
        <v>1.6667245400512927</v>
      </c>
      <c r="AL121" s="2">
        <f t="shared" si="47"/>
        <v>82511.115844123415</v>
      </c>
      <c r="AM121" s="2">
        <f t="shared" si="48"/>
        <v>2.8248896309205105E-2</v>
      </c>
      <c r="AN121" s="2">
        <f t="shared" si="49"/>
        <v>7.999450156970235E-2</v>
      </c>
    </row>
    <row r="122" spans="1:40">
      <c r="A122" s="2">
        <v>1</v>
      </c>
      <c r="B122" s="98">
        <f t="shared" si="31"/>
        <v>3.2863353450309964</v>
      </c>
      <c r="C122" s="99">
        <f t="shared" si="50"/>
        <v>3.2863353450309964E-3</v>
      </c>
      <c r="D122" s="2">
        <v>25</v>
      </c>
      <c r="E122" s="2">
        <v>140</v>
      </c>
      <c r="F122" s="100">
        <f t="shared" si="58"/>
        <v>1.0099999999999999E-6</v>
      </c>
      <c r="G122" s="2">
        <v>1E-4</v>
      </c>
      <c r="I122" s="2">
        <v>120</v>
      </c>
      <c r="J122" s="99" t="str">
        <f t="shared" si="51"/>
        <v>-</v>
      </c>
      <c r="K122" s="99" t="str">
        <f t="shared" si="52"/>
        <v>-</v>
      </c>
      <c r="L122" s="2">
        <f t="shared" si="53"/>
        <v>6.6948517342113485</v>
      </c>
      <c r="M122" s="2" t="str">
        <f t="shared" si="54"/>
        <v>-</v>
      </c>
      <c r="N122" s="2" t="str">
        <f t="shared" si="55"/>
        <v>-</v>
      </c>
      <c r="O122" s="99" t="str">
        <f t="shared" si="56"/>
        <v>-</v>
      </c>
      <c r="Q122" s="2">
        <v>120</v>
      </c>
      <c r="R122" s="99" t="str">
        <f t="shared" si="32"/>
        <v>-</v>
      </c>
      <c r="S122" s="99" t="str">
        <f t="shared" si="33"/>
        <v>-</v>
      </c>
      <c r="T122" s="2">
        <f t="shared" si="34"/>
        <v>4.0862132166817329</v>
      </c>
      <c r="U122" s="2" t="str">
        <f t="shared" si="35"/>
        <v>-</v>
      </c>
      <c r="V122" s="2" t="str">
        <f t="shared" si="36"/>
        <v>-</v>
      </c>
      <c r="W122" s="2" t="str">
        <f t="shared" si="37"/>
        <v>-</v>
      </c>
      <c r="Y122" s="2">
        <v>120</v>
      </c>
      <c r="Z122" s="99">
        <f t="shared" si="38"/>
        <v>0.1721758595878565</v>
      </c>
      <c r="AA122" s="99">
        <f t="shared" si="39"/>
        <v>0.18258940759672412</v>
      </c>
      <c r="AB122" s="2">
        <f t="shared" si="40"/>
        <v>2.6151764586763084</v>
      </c>
      <c r="AC122" s="2">
        <f t="shared" si="41"/>
        <v>103571.34489807163</v>
      </c>
      <c r="AD122" s="2">
        <f t="shared" si="42"/>
        <v>2.7934719645161279E-2</v>
      </c>
      <c r="AE122" s="2">
        <f t="shared" si="43"/>
        <v>0.24343741014023054</v>
      </c>
      <c r="AH122" s="2">
        <v>120</v>
      </c>
      <c r="AI122" s="99">
        <f t="shared" si="44"/>
        <v>5.9655391211151959E-2</v>
      </c>
      <c r="AJ122" s="99">
        <f t="shared" si="45"/>
        <v>6.1591930451712865E-2</v>
      </c>
      <c r="AK122" s="2">
        <f t="shared" si="46"/>
        <v>1.6737129335528371</v>
      </c>
      <c r="AL122" s="2">
        <f t="shared" si="47"/>
        <v>82857.075918457296</v>
      </c>
      <c r="AM122" s="2">
        <f t="shared" si="48"/>
        <v>2.8242580935556094E-2</v>
      </c>
      <c r="AN122" s="2">
        <f t="shared" si="49"/>
        <v>8.0648690275197957E-2</v>
      </c>
    </row>
    <row r="123" spans="1:40">
      <c r="A123" s="2">
        <v>1</v>
      </c>
      <c r="B123" s="98">
        <f t="shared" si="31"/>
        <v>3.3</v>
      </c>
      <c r="C123" s="99">
        <f t="shared" si="50"/>
        <v>3.3E-3</v>
      </c>
      <c r="D123" s="2">
        <v>25</v>
      </c>
      <c r="E123" s="2">
        <v>140</v>
      </c>
      <c r="F123" s="100">
        <f t="shared" si="58"/>
        <v>1.0099999999999999E-6</v>
      </c>
      <c r="G123" s="2">
        <v>1E-4</v>
      </c>
      <c r="I123" s="2">
        <v>121</v>
      </c>
      <c r="J123" s="99" t="str">
        <f t="shared" si="51"/>
        <v>-</v>
      </c>
      <c r="K123" s="99" t="str">
        <f t="shared" si="52"/>
        <v>-</v>
      </c>
      <c r="L123" s="2">
        <f t="shared" si="53"/>
        <v>6.7226890756302504</v>
      </c>
      <c r="M123" s="2" t="str">
        <f t="shared" si="54"/>
        <v>-</v>
      </c>
      <c r="N123" s="2" t="str">
        <f t="shared" si="55"/>
        <v>-</v>
      </c>
      <c r="O123" s="99" t="str">
        <f t="shared" si="56"/>
        <v>-</v>
      </c>
      <c r="Q123" s="2">
        <v>121</v>
      </c>
      <c r="R123" s="99" t="str">
        <f t="shared" si="32"/>
        <v>-</v>
      </c>
      <c r="S123" s="99" t="str">
        <f t="shared" si="33"/>
        <v>-</v>
      </c>
      <c r="T123" s="2">
        <f t="shared" si="34"/>
        <v>4.1032037815126055</v>
      </c>
      <c r="U123" s="2" t="str">
        <f t="shared" si="35"/>
        <v>-</v>
      </c>
      <c r="V123" s="2" t="str">
        <f t="shared" si="36"/>
        <v>-</v>
      </c>
      <c r="W123" s="2" t="str">
        <f t="shared" si="37"/>
        <v>-</v>
      </c>
      <c r="Y123" s="2">
        <v>121</v>
      </c>
      <c r="Z123" s="99">
        <f t="shared" si="38"/>
        <v>0.17343065671871749</v>
      </c>
      <c r="AA123" s="99">
        <f t="shared" si="39"/>
        <v>0.18399795604651603</v>
      </c>
      <c r="AB123" s="2">
        <f t="shared" si="40"/>
        <v>2.6260504201680672</v>
      </c>
      <c r="AC123" s="2">
        <f t="shared" si="41"/>
        <v>104001.99683833931</v>
      </c>
      <c r="AD123" s="2">
        <f t="shared" si="42"/>
        <v>2.7929503928228492E-2</v>
      </c>
      <c r="AE123" s="2">
        <f t="shared" si="43"/>
        <v>0.24542022403412378</v>
      </c>
      <c r="AH123" s="2">
        <v>121</v>
      </c>
      <c r="AI123" s="99">
        <f t="shared" si="44"/>
        <v>6.0090152587754499E-2</v>
      </c>
      <c r="AJ123" s="99">
        <f t="shared" si="45"/>
        <v>6.2067068737659131E-2</v>
      </c>
      <c r="AK123" s="2">
        <f t="shared" si="46"/>
        <v>1.6806722689075626</v>
      </c>
      <c r="AL123" s="2">
        <f t="shared" si="47"/>
        <v>83201.597470671433</v>
      </c>
      <c r="AM123" s="2">
        <f t="shared" si="48"/>
        <v>2.823633874368962E-2</v>
      </c>
      <c r="AN123" s="2">
        <f t="shared" si="49"/>
        <v>8.1302789131308895E-2</v>
      </c>
    </row>
    <row r="124" spans="1:40">
      <c r="A124" s="2">
        <v>1</v>
      </c>
      <c r="B124" s="98">
        <f t="shared" si="31"/>
        <v>3.3136083051561784</v>
      </c>
      <c r="C124" s="99">
        <f t="shared" si="50"/>
        <v>3.3136083051561785E-3</v>
      </c>
      <c r="D124" s="2">
        <v>25</v>
      </c>
      <c r="E124" s="2">
        <v>140</v>
      </c>
      <c r="F124" s="100">
        <f t="shared" si="58"/>
        <v>1.0099999999999999E-6</v>
      </c>
      <c r="G124" s="2">
        <v>1E-4</v>
      </c>
      <c r="I124" s="2">
        <v>122</v>
      </c>
      <c r="J124" s="99" t="str">
        <f t="shared" si="51"/>
        <v>-</v>
      </c>
      <c r="K124" s="99" t="str">
        <f t="shared" si="52"/>
        <v>-</v>
      </c>
      <c r="L124" s="2">
        <f t="shared" si="53"/>
        <v>6.7504116224215487</v>
      </c>
      <c r="M124" s="2" t="str">
        <f t="shared" si="54"/>
        <v>-</v>
      </c>
      <c r="N124" s="2" t="str">
        <f t="shared" si="55"/>
        <v>-</v>
      </c>
      <c r="O124" s="99" t="str">
        <f t="shared" si="56"/>
        <v>-</v>
      </c>
      <c r="Q124" s="2">
        <v>122</v>
      </c>
      <c r="R124" s="99" t="str">
        <f t="shared" si="32"/>
        <v>-</v>
      </c>
      <c r="S124" s="99" t="str">
        <f t="shared" si="33"/>
        <v>-</v>
      </c>
      <c r="T124" s="2">
        <f t="shared" si="34"/>
        <v>4.1201242812631538</v>
      </c>
      <c r="U124" s="2" t="str">
        <f t="shared" si="35"/>
        <v>-</v>
      </c>
      <c r="V124" s="2" t="str">
        <f t="shared" si="36"/>
        <v>-</v>
      </c>
      <c r="W124" s="2" t="str">
        <f t="shared" si="37"/>
        <v>-</v>
      </c>
      <c r="Y124" s="2">
        <v>122</v>
      </c>
      <c r="Z124" s="99">
        <f t="shared" si="38"/>
        <v>0.17468415822522268</v>
      </c>
      <c r="AA124" s="99">
        <f t="shared" si="39"/>
        <v>0.18540564332317802</v>
      </c>
      <c r="AB124" s="2">
        <f t="shared" si="40"/>
        <v>2.636879540008418</v>
      </c>
      <c r="AC124" s="2">
        <f t="shared" si="41"/>
        <v>104430.87287162054</v>
      </c>
      <c r="AD124" s="2">
        <f t="shared" si="42"/>
        <v>2.7924348480982263E-2</v>
      </c>
      <c r="AE124" s="2">
        <f t="shared" si="43"/>
        <v>0.24740281436217834</v>
      </c>
      <c r="AH124" s="2">
        <v>122</v>
      </c>
      <c r="AI124" s="99">
        <f t="shared" si="44"/>
        <v>6.0524465057187414E-2</v>
      </c>
      <c r="AJ124" s="99">
        <f t="shared" si="45"/>
        <v>6.2541916528574909E-2</v>
      </c>
      <c r="AK124" s="2">
        <f t="shared" si="46"/>
        <v>1.6876029056053872</v>
      </c>
      <c r="AL124" s="2">
        <f t="shared" si="47"/>
        <v>83544.698297296418</v>
      </c>
      <c r="AM124" s="2">
        <f t="shared" si="48"/>
        <v>2.8230168298772115E-2</v>
      </c>
      <c r="AN124" s="2">
        <f t="shared" si="49"/>
        <v>8.1956799196872529E-2</v>
      </c>
    </row>
    <row r="125" spans="1:40">
      <c r="A125" s="2">
        <v>1</v>
      </c>
      <c r="B125" s="98">
        <f t="shared" si="31"/>
        <v>3.3271609519228251</v>
      </c>
      <c r="C125" s="99">
        <f t="shared" si="50"/>
        <v>3.3271609519228253E-3</v>
      </c>
      <c r="D125" s="2">
        <v>25</v>
      </c>
      <c r="E125" s="2">
        <v>140</v>
      </c>
      <c r="F125" s="100">
        <f t="shared" si="58"/>
        <v>1.0099999999999999E-6</v>
      </c>
      <c r="G125" s="2">
        <v>1E-4</v>
      </c>
      <c r="I125" s="2">
        <v>123</v>
      </c>
      <c r="J125" s="99" t="str">
        <f t="shared" si="51"/>
        <v>-</v>
      </c>
      <c r="K125" s="99" t="str">
        <f t="shared" si="52"/>
        <v>-</v>
      </c>
      <c r="L125" s="2">
        <f t="shared" si="53"/>
        <v>6.778020783137916</v>
      </c>
      <c r="M125" s="2" t="str">
        <f t="shared" si="54"/>
        <v>-</v>
      </c>
      <c r="N125" s="2" t="str">
        <f t="shared" si="55"/>
        <v>-</v>
      </c>
      <c r="O125" s="99" t="str">
        <f t="shared" si="56"/>
        <v>-</v>
      </c>
      <c r="Q125" s="2">
        <v>123</v>
      </c>
      <c r="R125" s="99" t="str">
        <f t="shared" si="32"/>
        <v>-</v>
      </c>
      <c r="S125" s="99" t="str">
        <f t="shared" si="33"/>
        <v>-</v>
      </c>
      <c r="T125" s="2">
        <f t="shared" si="34"/>
        <v>4.1369755756457023</v>
      </c>
      <c r="U125" s="2" t="str">
        <f t="shared" si="35"/>
        <v>-</v>
      </c>
      <c r="V125" s="2" t="str">
        <f t="shared" si="36"/>
        <v>-</v>
      </c>
      <c r="W125" s="2" t="str">
        <f t="shared" si="37"/>
        <v>-</v>
      </c>
      <c r="Y125" s="2">
        <v>123</v>
      </c>
      <c r="Z125" s="99">
        <f t="shared" si="38"/>
        <v>0.17593637604887732</v>
      </c>
      <c r="AA125" s="99">
        <f t="shared" si="39"/>
        <v>0.18681247700572859</v>
      </c>
      <c r="AB125" s="2">
        <f t="shared" si="40"/>
        <v>2.647664368413249</v>
      </c>
      <c r="AC125" s="2">
        <f t="shared" si="41"/>
        <v>104857.99478864354</v>
      </c>
      <c r="AD125" s="2">
        <f t="shared" si="42"/>
        <v>2.7919252126927991E-2</v>
      </c>
      <c r="AE125" s="2">
        <f t="shared" si="43"/>
        <v>0.24938518374602581</v>
      </c>
      <c r="AH125" s="2">
        <v>123</v>
      </c>
      <c r="AI125" s="99">
        <f t="shared" si="44"/>
        <v>6.0958332756936441E-2</v>
      </c>
      <c r="AJ125" s="99">
        <f t="shared" si="45"/>
        <v>6.3016476381050915E-2</v>
      </c>
      <c r="AK125" s="2">
        <f t="shared" si="46"/>
        <v>1.694505195784479</v>
      </c>
      <c r="AL125" s="2">
        <f t="shared" si="47"/>
        <v>83886.395830914829</v>
      </c>
      <c r="AM125" s="2">
        <f t="shared" si="48"/>
        <v>2.8224068205466402E-2</v>
      </c>
      <c r="AN125" s="2">
        <f t="shared" si="49"/>
        <v>8.2610721509755014E-2</v>
      </c>
    </row>
    <row r="126" spans="1:40">
      <c r="A126" s="2">
        <v>1</v>
      </c>
      <c r="B126" s="98">
        <f t="shared" si="31"/>
        <v>3.3406586176980126</v>
      </c>
      <c r="C126" s="99">
        <f t="shared" si="50"/>
        <v>3.3406586176980128E-3</v>
      </c>
      <c r="D126" s="2">
        <v>25</v>
      </c>
      <c r="E126" s="2">
        <v>140</v>
      </c>
      <c r="F126" s="100">
        <f t="shared" si="58"/>
        <v>1.0099999999999999E-6</v>
      </c>
      <c r="G126" s="2">
        <v>1E-4</v>
      </c>
      <c r="I126" s="2">
        <v>124</v>
      </c>
      <c r="J126" s="99" t="str">
        <f t="shared" si="51"/>
        <v>-</v>
      </c>
      <c r="K126" s="99" t="str">
        <f t="shared" si="52"/>
        <v>-</v>
      </c>
      <c r="L126" s="2">
        <f t="shared" si="53"/>
        <v>6.8055179377601469</v>
      </c>
      <c r="M126" s="2" t="str">
        <f t="shared" si="54"/>
        <v>-</v>
      </c>
      <c r="N126" s="2" t="str">
        <f t="shared" si="55"/>
        <v>-</v>
      </c>
      <c r="O126" s="99" t="str">
        <f t="shared" si="56"/>
        <v>-</v>
      </c>
      <c r="Q126" s="2">
        <v>124</v>
      </c>
      <c r="R126" s="99" t="str">
        <f t="shared" si="32"/>
        <v>-</v>
      </c>
      <c r="S126" s="99" t="str">
        <f t="shared" si="33"/>
        <v>-</v>
      </c>
      <c r="T126" s="2">
        <f t="shared" si="34"/>
        <v>4.1537585069336842</v>
      </c>
      <c r="U126" s="2" t="str">
        <f t="shared" si="35"/>
        <v>-</v>
      </c>
      <c r="V126" s="2" t="str">
        <f t="shared" si="36"/>
        <v>-</v>
      </c>
      <c r="W126" s="2" t="str">
        <f t="shared" si="37"/>
        <v>-</v>
      </c>
      <c r="Y126" s="2">
        <v>124</v>
      </c>
      <c r="Z126" s="99">
        <f t="shared" si="38"/>
        <v>0.17718732192497919</v>
      </c>
      <c r="AA126" s="99">
        <f t="shared" si="39"/>
        <v>0.18821846454542526</v>
      </c>
      <c r="AB126" s="2">
        <f t="shared" si="40"/>
        <v>2.658405444437558</v>
      </c>
      <c r="AC126" s="2">
        <f t="shared" si="41"/>
        <v>105283.38393812113</v>
      </c>
      <c r="AD126" s="2">
        <f t="shared" si="42"/>
        <v>2.7914213721788386E-2</v>
      </c>
      <c r="AE126" s="2">
        <f t="shared" si="43"/>
        <v>0.25136733475566186</v>
      </c>
      <c r="AH126" s="2">
        <v>124</v>
      </c>
      <c r="AI126" s="99">
        <f t="shared" si="44"/>
        <v>6.1391759753040703E-2</v>
      </c>
      <c r="AJ126" s="99">
        <f t="shared" si="45"/>
        <v>6.3490750808580881E-2</v>
      </c>
      <c r="AK126" s="2">
        <f t="shared" si="46"/>
        <v>1.7013794844400367</v>
      </c>
      <c r="AL126" s="2">
        <f t="shared" si="47"/>
        <v>84226.707150496877</v>
      </c>
      <c r="AM126" s="2">
        <f t="shared" si="48"/>
        <v>2.821803710653608E-2</v>
      </c>
      <c r="AN126" s="2">
        <f t="shared" si="49"/>
        <v>8.3264557087432398E-2</v>
      </c>
    </row>
    <row r="127" spans="1:40">
      <c r="A127" s="2">
        <v>1</v>
      </c>
      <c r="B127" s="98">
        <f t="shared" si="31"/>
        <v>3.3541019662496847</v>
      </c>
      <c r="C127" s="99">
        <f t="shared" si="50"/>
        <v>3.3541019662496848E-3</v>
      </c>
      <c r="D127" s="2">
        <v>25</v>
      </c>
      <c r="E127" s="2">
        <v>140</v>
      </c>
      <c r="F127" s="100">
        <f t="shared" si="58"/>
        <v>1.0099999999999999E-6</v>
      </c>
      <c r="G127" s="2">
        <v>1E-4</v>
      </c>
      <c r="I127" s="2">
        <v>125</v>
      </c>
      <c r="J127" s="99" t="str">
        <f t="shared" si="51"/>
        <v>-</v>
      </c>
      <c r="K127" s="99" t="str">
        <f t="shared" si="52"/>
        <v>-</v>
      </c>
      <c r="L127" s="2">
        <f t="shared" si="53"/>
        <v>6.8329044385020303</v>
      </c>
      <c r="M127" s="2" t="str">
        <f t="shared" si="54"/>
        <v>-</v>
      </c>
      <c r="N127" s="2" t="str">
        <f t="shared" si="55"/>
        <v>-</v>
      </c>
      <c r="O127" s="99" t="str">
        <f t="shared" si="56"/>
        <v>-</v>
      </c>
      <c r="Q127" s="2">
        <v>125</v>
      </c>
      <c r="R127" s="99" t="str">
        <f t="shared" si="32"/>
        <v>-</v>
      </c>
      <c r="S127" s="99" t="str">
        <f t="shared" si="33"/>
        <v>-</v>
      </c>
      <c r="T127" s="2">
        <f t="shared" si="34"/>
        <v>4.170473900452901</v>
      </c>
      <c r="U127" s="2" t="str">
        <f t="shared" si="35"/>
        <v>-</v>
      </c>
      <c r="V127" s="2" t="str">
        <f t="shared" si="36"/>
        <v>-</v>
      </c>
      <c r="W127" s="2" t="str">
        <f t="shared" si="37"/>
        <v>-</v>
      </c>
      <c r="Y127" s="2">
        <v>125</v>
      </c>
      <c r="Z127" s="99">
        <f t="shared" si="38"/>
        <v>0.1784370073878114</v>
      </c>
      <c r="AA127" s="99">
        <f t="shared" si="39"/>
        <v>0.18962361326892996</v>
      </c>
      <c r="AB127" s="2">
        <f t="shared" si="40"/>
        <v>2.669103296289856</v>
      </c>
      <c r="AC127" s="2">
        <f t="shared" si="41"/>
        <v>105707.06123920223</v>
      </c>
      <c r="AD127" s="2">
        <f t="shared" si="42"/>
        <v>2.7909232152371455E-2</v>
      </c>
      <c r="AE127" s="2">
        <f t="shared" si="43"/>
        <v>0.25334926991086898</v>
      </c>
      <c r="AH127" s="2">
        <v>125</v>
      </c>
      <c r="AI127" s="99">
        <f t="shared" si="44"/>
        <v>6.182475004189187E-2</v>
      </c>
      <c r="AJ127" s="99">
        <f t="shared" si="45"/>
        <v>6.3964742282629383E-2</v>
      </c>
      <c r="AK127" s="2">
        <f t="shared" si="46"/>
        <v>1.7082261096255076</v>
      </c>
      <c r="AL127" s="2">
        <f t="shared" si="47"/>
        <v>84565.648991361784</v>
      </c>
      <c r="AM127" s="2">
        <f t="shared" si="48"/>
        <v>2.8212073681509863E-2</v>
      </c>
      <c r="AN127" s="2">
        <f t="shared" si="49"/>
        <v>8.3918306927551173E-2</v>
      </c>
    </row>
    <row r="128" spans="1:40">
      <c r="A128" s="2">
        <v>1</v>
      </c>
      <c r="B128" s="98">
        <f t="shared" si="31"/>
        <v>3.3674916480965473</v>
      </c>
      <c r="C128" s="99">
        <f t="shared" si="50"/>
        <v>3.3674916480965471E-3</v>
      </c>
      <c r="D128" s="2">
        <v>25</v>
      </c>
      <c r="E128" s="2">
        <v>140</v>
      </c>
      <c r="F128" s="100">
        <f t="shared" si="58"/>
        <v>1.0099999999999999E-6</v>
      </c>
      <c r="G128" s="2">
        <v>1E-4</v>
      </c>
      <c r="I128" s="2">
        <v>126</v>
      </c>
      <c r="J128" s="99" t="str">
        <f t="shared" si="51"/>
        <v>-</v>
      </c>
      <c r="K128" s="99" t="str">
        <f t="shared" si="52"/>
        <v>-</v>
      </c>
      <c r="L128" s="2">
        <f t="shared" si="53"/>
        <v>6.8601816105862925</v>
      </c>
      <c r="M128" s="2" t="str">
        <f t="shared" si="54"/>
        <v>-</v>
      </c>
      <c r="N128" s="2" t="str">
        <f t="shared" si="55"/>
        <v>-</v>
      </c>
      <c r="O128" s="99" t="str">
        <f t="shared" si="56"/>
        <v>-</v>
      </c>
      <c r="Q128" s="2">
        <v>126</v>
      </c>
      <c r="R128" s="99" t="str">
        <f t="shared" si="32"/>
        <v>-</v>
      </c>
      <c r="S128" s="99" t="str">
        <f t="shared" si="33"/>
        <v>-</v>
      </c>
      <c r="T128" s="2">
        <f t="shared" si="34"/>
        <v>4.1871225650551116</v>
      </c>
      <c r="U128" s="2" t="str">
        <f t="shared" si="35"/>
        <v>-</v>
      </c>
      <c r="V128" s="2" t="str">
        <f t="shared" si="36"/>
        <v>-</v>
      </c>
      <c r="W128" s="2" t="str">
        <f t="shared" si="37"/>
        <v>-</v>
      </c>
      <c r="Y128" s="2">
        <v>126</v>
      </c>
      <c r="Z128" s="99">
        <f t="shared" si="38"/>
        <v>0.17968544377566559</v>
      </c>
      <c r="AA128" s="99">
        <f t="shared" si="39"/>
        <v>0.19102793038137211</v>
      </c>
      <c r="AB128" s="2">
        <f t="shared" si="40"/>
        <v>2.6797584416352711</v>
      </c>
      <c r="AC128" s="2">
        <f t="shared" si="41"/>
        <v>106129.0471934761</v>
      </c>
      <c r="AD128" s="2">
        <f t="shared" si="42"/>
        <v>2.7904306335486968E-2</v>
      </c>
      <c r="AE128" s="2">
        <f t="shared" si="43"/>
        <v>0.2553309916825881</v>
      </c>
      <c r="AH128" s="2">
        <v>126</v>
      </c>
      <c r="AI128" s="99">
        <f t="shared" si="44"/>
        <v>6.2257307551974617E-2</v>
      </c>
      <c r="AJ128" s="99">
        <f t="shared" si="45"/>
        <v>6.443845323366508E-2</v>
      </c>
      <c r="AK128" s="2">
        <f t="shared" si="46"/>
        <v>1.7150454026465731</v>
      </c>
      <c r="AL128" s="2">
        <f t="shared" si="47"/>
        <v>84903.237754780872</v>
      </c>
      <c r="AM128" s="2">
        <f t="shared" si="48"/>
        <v>2.8206176645403064E-2</v>
      </c>
      <c r="AN128" s="2">
        <f t="shared" si="49"/>
        <v>8.4571972008468818E-2</v>
      </c>
    </row>
    <row r="129" spans="1:40">
      <c r="A129" s="2">
        <v>1</v>
      </c>
      <c r="B129" s="98">
        <f t="shared" si="31"/>
        <v>3.3808283008753932</v>
      </c>
      <c r="C129" s="99">
        <f t="shared" si="50"/>
        <v>3.3808283008753934E-3</v>
      </c>
      <c r="D129" s="2">
        <v>25</v>
      </c>
      <c r="E129" s="2">
        <v>140</v>
      </c>
      <c r="F129" s="100">
        <f t="shared" si="58"/>
        <v>1.0099999999999999E-6</v>
      </c>
      <c r="G129" s="2">
        <v>1E-4</v>
      </c>
      <c r="I129" s="2">
        <v>127</v>
      </c>
      <c r="J129" s="99" t="str">
        <f t="shared" si="51"/>
        <v>-</v>
      </c>
      <c r="K129" s="99" t="str">
        <f t="shared" si="52"/>
        <v>-</v>
      </c>
      <c r="L129" s="2">
        <f t="shared" si="53"/>
        <v>6.8873507529929059</v>
      </c>
      <c r="M129" s="2" t="str">
        <f t="shared" si="54"/>
        <v>-</v>
      </c>
      <c r="N129" s="2" t="str">
        <f t="shared" si="55"/>
        <v>-</v>
      </c>
      <c r="O129" s="99" t="str">
        <f t="shared" si="56"/>
        <v>-</v>
      </c>
      <c r="Q129" s="2">
        <v>127</v>
      </c>
      <c r="R129" s="99" t="str">
        <f t="shared" si="32"/>
        <v>-</v>
      </c>
      <c r="S129" s="99" t="str">
        <f t="shared" si="33"/>
        <v>-</v>
      </c>
      <c r="T129" s="2">
        <f t="shared" si="34"/>
        <v>4.2037052935747727</v>
      </c>
      <c r="U129" s="2" t="str">
        <f t="shared" si="35"/>
        <v>-</v>
      </c>
      <c r="V129" s="2" t="str">
        <f t="shared" si="36"/>
        <v>-</v>
      </c>
      <c r="W129" s="2" t="str">
        <f t="shared" si="37"/>
        <v>-</v>
      </c>
      <c r="Y129" s="2">
        <v>127</v>
      </c>
      <c r="Z129" s="99">
        <f t="shared" si="38"/>
        <v>0.1809326422357021</v>
      </c>
      <c r="AA129" s="99">
        <f t="shared" si="39"/>
        <v>0.19243142296931529</v>
      </c>
      <c r="AB129" s="2">
        <f t="shared" si="40"/>
        <v>2.6903713878878541</v>
      </c>
      <c r="AC129" s="2">
        <f t="shared" si="41"/>
        <v>106549.3618965487</v>
      </c>
      <c r="AD129" s="2">
        <f t="shared" si="42"/>
        <v>2.7899435216908831E-2</v>
      </c>
      <c r="AE129" s="2">
        <f t="shared" si="43"/>
        <v>0.2573125024942437</v>
      </c>
      <c r="AH129" s="2">
        <v>127</v>
      </c>
      <c r="AI129" s="99">
        <f t="shared" si="44"/>
        <v>6.2689436145550531E-2</v>
      </c>
      <c r="AJ129" s="99">
        <f t="shared" si="45"/>
        <v>6.4911886052161402E-2</v>
      </c>
      <c r="AK129" s="2">
        <f t="shared" si="46"/>
        <v>1.7218376882482265</v>
      </c>
      <c r="AL129" s="2">
        <f t="shared" si="47"/>
        <v>85239.489517238952</v>
      </c>
      <c r="AM129" s="2">
        <f t="shared" si="48"/>
        <v>2.8200344747493167E-2</v>
      </c>
      <c r="AN129" s="2">
        <f t="shared" si="49"/>
        <v>8.522555328977624E-2</v>
      </c>
    </row>
    <row r="130" spans="1:40">
      <c r="A130" s="2">
        <v>1</v>
      </c>
      <c r="B130" s="98">
        <f t="shared" si="31"/>
        <v>3.3941125496954281</v>
      </c>
      <c r="C130" s="99">
        <f t="shared" si="50"/>
        <v>3.394112549695428E-3</v>
      </c>
      <c r="D130" s="2">
        <v>25</v>
      </c>
      <c r="E130" s="2">
        <v>140</v>
      </c>
      <c r="F130" s="100">
        <f t="shared" si="58"/>
        <v>1.0099999999999999E-6</v>
      </c>
      <c r="G130" s="2">
        <v>1E-4</v>
      </c>
      <c r="I130" s="2">
        <v>128</v>
      </c>
      <c r="J130" s="99" t="str">
        <f t="shared" si="51"/>
        <v>-</v>
      </c>
      <c r="K130" s="99" t="str">
        <f t="shared" si="52"/>
        <v>-</v>
      </c>
      <c r="L130" s="2">
        <f t="shared" si="53"/>
        <v>6.9144131391809065</v>
      </c>
      <c r="M130" s="2" t="str">
        <f t="shared" si="54"/>
        <v>-</v>
      </c>
      <c r="N130" s="2" t="str">
        <f t="shared" si="55"/>
        <v>-</v>
      </c>
      <c r="O130" s="99" t="str">
        <f t="shared" si="56"/>
        <v>-</v>
      </c>
      <c r="Q130" s="2">
        <v>128</v>
      </c>
      <c r="R130" s="99" t="str">
        <f t="shared" si="32"/>
        <v>-</v>
      </c>
      <c r="S130" s="99" t="str">
        <f t="shared" si="33"/>
        <v>-</v>
      </c>
      <c r="T130" s="2">
        <f t="shared" si="34"/>
        <v>4.2202228632695968</v>
      </c>
      <c r="U130" s="2" t="str">
        <f t="shared" si="35"/>
        <v>-</v>
      </c>
      <c r="V130" s="2" t="str">
        <f t="shared" si="36"/>
        <v>-</v>
      </c>
      <c r="W130" s="2" t="str">
        <f t="shared" si="37"/>
        <v>-</v>
      </c>
      <c r="Y130" s="2">
        <v>128</v>
      </c>
      <c r="Z130" s="99">
        <f t="shared" si="38"/>
        <v>0.1821786137286491</v>
      </c>
      <c r="AA130" s="99">
        <f t="shared" si="39"/>
        <v>0.19383409800362236</v>
      </c>
      <c r="AB130" s="2">
        <f t="shared" si="40"/>
        <v>2.7009426324925419</v>
      </c>
      <c r="AC130" s="2">
        <f t="shared" si="41"/>
        <v>106968.02504920959</v>
      </c>
      <c r="AD130" s="2">
        <f t="shared" si="42"/>
        <v>2.7894617770381228E-2</v>
      </c>
      <c r="AE130" s="2">
        <f t="shared" si="43"/>
        <v>0.25929380472302183</v>
      </c>
      <c r="AH130" s="2">
        <v>128</v>
      </c>
      <c r="AI130" s="99">
        <f t="shared" si="44"/>
        <v>6.3121139620286301E-2</v>
      </c>
      <c r="AJ130" s="99">
        <f t="shared" si="45"/>
        <v>6.5385043089563083E-2</v>
      </c>
      <c r="AK130" s="2">
        <f t="shared" si="46"/>
        <v>1.7286032847952266</v>
      </c>
      <c r="AL130" s="2">
        <f t="shared" si="47"/>
        <v>85574.420039367673</v>
      </c>
      <c r="AM130" s="2">
        <f t="shared" si="48"/>
        <v>2.819457677014682E-2</v>
      </c>
      <c r="AN130" s="2">
        <f t="shared" si="49"/>
        <v>8.5879051712800886E-2</v>
      </c>
    </row>
    <row r="131" spans="1:40">
      <c r="A131" s="2">
        <v>1</v>
      </c>
      <c r="B131" s="98">
        <f t="shared" ref="B131:B194" si="59">0.3*SQRT(I131)</f>
        <v>3.4073450074801639</v>
      </c>
      <c r="C131" s="99">
        <f t="shared" si="50"/>
        <v>3.407345007480164E-3</v>
      </c>
      <c r="D131" s="2">
        <v>25</v>
      </c>
      <c r="E131" s="2">
        <v>140</v>
      </c>
      <c r="F131" s="100">
        <f t="shared" si="58"/>
        <v>1.0099999999999999E-6</v>
      </c>
      <c r="G131" s="2">
        <v>1E-4</v>
      </c>
      <c r="I131" s="2">
        <v>129</v>
      </c>
      <c r="J131" s="99" t="str">
        <f t="shared" si="51"/>
        <v>-</v>
      </c>
      <c r="K131" s="99" t="str">
        <f t="shared" si="52"/>
        <v>-</v>
      </c>
      <c r="L131" s="2">
        <f t="shared" si="53"/>
        <v>6.9413700177849016</v>
      </c>
      <c r="M131" s="2" t="str">
        <f t="shared" si="54"/>
        <v>-</v>
      </c>
      <c r="N131" s="2" t="str">
        <f t="shared" si="55"/>
        <v>-</v>
      </c>
      <c r="O131" s="99" t="str">
        <f t="shared" si="56"/>
        <v>-</v>
      </c>
      <c r="Q131" s="2">
        <v>129</v>
      </c>
      <c r="R131" s="99" t="str">
        <f t="shared" ref="R131:R194" si="60">IF(T131&gt;3,"-",(0.000874*(C131^1.75))/(($R$1/1000)^4.75))</f>
        <v>-</v>
      </c>
      <c r="S131" s="99" t="str">
        <f t="shared" ref="S131:S194" si="61">IF(T131&gt;3,"-",(10.646*C131^1.852)/(E131^1.852*($R$1/1000)^4.87))</f>
        <v>-</v>
      </c>
      <c r="T131" s="2">
        <f t="shared" ref="T131:T194" si="62">(4*C131)/(3.1416*($R$1/1000)^2)</f>
        <v>4.2366760362456688</v>
      </c>
      <c r="U131" s="2" t="str">
        <f t="shared" ref="U131:U194" si="63">IF(T131&gt;3,"-",(T131*($R$1/1000)/F131))</f>
        <v>-</v>
      </c>
      <c r="V131" s="2" t="str">
        <f t="shared" ref="V131:V194" si="64">IF(T131&gt;3,"-",(0.25/(LOG(0.27*(G131/($R$1/1000))+(5.74/U131^0.9))^2)))</f>
        <v>-</v>
      </c>
      <c r="W131" s="2" t="str">
        <f t="shared" ref="W131:W194" si="65">IF(T131&gt;3,"-",(V131*(A131/($R$1/1000))*(T131^2/(2*9.81))))</f>
        <v>-</v>
      </c>
      <c r="Y131" s="2">
        <v>129</v>
      </c>
      <c r="Z131" s="99">
        <f t="shared" ref="Z131:Z194" si="66">IF(AB131&gt;3,"-",(0.000874*(C131^1.75))/(($Z$1/1000)^4.75))</f>
        <v>0.18342336903335354</v>
      </c>
      <c r="AA131" s="99">
        <f t="shared" ref="AA131:AA194" si="67">IF(AB131&gt;3,"-",(10.646*$C131^1.852)/($E131^1.852*($Z$1/1000)^4.87))</f>
        <v>0.19523596234223803</v>
      </c>
      <c r="AB131" s="2">
        <f t="shared" ref="AB131:AB194" si="68">(4*$C131)/(3.1416*($Z$1/1000)^2)</f>
        <v>2.7114726631972275</v>
      </c>
      <c r="AC131" s="2">
        <f t="shared" ref="AC131:AC194" si="69">IF(AB131&gt;3,"-",(AB131*($Z$1/1000)/F131))</f>
        <v>107385.05596820705</v>
      </c>
      <c r="AD131" s="2">
        <f t="shared" ref="AD131:AD194" si="70">IF(AB131&gt;3,"-",(0.25/(LOG(0.27*(G131/($R$1/1000))+(5.74/AC131^0.9))^2)))</f>
        <v>2.7889852996666221E-2</v>
      </c>
      <c r="AE131" s="2">
        <f t="shared" ref="AE131:AE194" si="71">IF(AB131&gt;3,"-",(AD131*($A131/($Z$1/1000))*(AB131^2/(2*9.81))))</f>
        <v>0.26127490070110382</v>
      </c>
      <c r="AH131" s="2">
        <v>129</v>
      </c>
      <c r="AI131" s="99">
        <f t="shared" ref="AI131:AI194" si="72">IF(AK131&gt;3,"-",(0.000874*(C131^1.75))/(($AI$1/1000)^4.75))</f>
        <v>6.3552421710830531E-2</v>
      </c>
      <c r="AJ131" s="99">
        <f t="shared" ref="AJ131:AJ194" si="73">IF(AK131&gt;3,"-",(10.646*$C131^1.852)/($E131^1.852*($AI$1/1000)^4.87))</f>
        <v>6.5857926659224783E-2</v>
      </c>
      <c r="AK131" s="2">
        <f t="shared" ref="AK131:AK194" si="74">(4*$C131)/(3.1416*($AI$1/1000)^2)</f>
        <v>1.7353425044462254</v>
      </c>
      <c r="AL131" s="2">
        <f t="shared" ref="AL131:AL194" si="75">IF(AK131&gt;3,"-",(AK131*($AI$1/1000)/F131))</f>
        <v>85908.044774565642</v>
      </c>
      <c r="AM131" s="2">
        <f t="shared" ref="AM131:AM194" si="76">IF(AK131&gt;3,"-",(0.25/(LOG(0.27*(G131/($R$1/1000))+(5.74/AL131^0.9))^2)))</f>
        <v>2.8188871527695818E-2</v>
      </c>
      <c r="AN131" s="2">
        <f t="shared" ref="AN131:AN194" si="77">IF(AK131&gt;3,"-",(AM131*($A131/($AI$1/1000))*(AK131^2/(2*9.81))))</f>
        <v>8.6532468201093699E-2</v>
      </c>
    </row>
    <row r="132" spans="1:40">
      <c r="A132" s="2">
        <v>1</v>
      </c>
      <c r="B132" s="98">
        <f t="shared" si="59"/>
        <v>3.4205262752974135</v>
      </c>
      <c r="C132" s="99">
        <f t="shared" ref="C132:C195" si="78">B132/1000</f>
        <v>3.4205262752974135E-3</v>
      </c>
      <c r="D132" s="2">
        <v>25</v>
      </c>
      <c r="E132" s="2">
        <v>140</v>
      </c>
      <c r="F132" s="100">
        <f t="shared" si="58"/>
        <v>1.0099999999999999E-6</v>
      </c>
      <c r="G132" s="2">
        <v>1E-4</v>
      </c>
      <c r="I132" s="2">
        <v>130</v>
      </c>
      <c r="J132" s="99" t="str">
        <f t="shared" ref="J132:J195" si="79">IF(L132&gt;3,"-",(0.000874*(C132^1.75))/(($J$1/1000)^4.75))</f>
        <v>-</v>
      </c>
      <c r="K132" s="99" t="str">
        <f t="shared" ref="K132:K195" si="80">IF(L132&gt;3,"-",(10.646*C132^1.852)/(E132^1.852*($J$1/1000)^4.87))</f>
        <v>-</v>
      </c>
      <c r="L132" s="2">
        <f t="shared" ref="L132:L195" si="81">(4*C132)/(3.1416*($J$1/1000)^2)</f>
        <v>6.9682226132873195</v>
      </c>
      <c r="M132" s="2" t="str">
        <f t="shared" ref="M132:M195" si="82">IF(L132&gt;3,"-",L132*($J$1/1000)/F132)</f>
        <v>-</v>
      </c>
      <c r="N132" s="2" t="str">
        <f t="shared" ref="N132:N195" si="83">IF(L132&gt;3,"-",(0.25/(LOG(0.27*(G132/($J$1/1000))+(5.74/M132^0.9))^2)))</f>
        <v>-</v>
      </c>
      <c r="O132" s="99" t="str">
        <f t="shared" ref="O132:O195" si="84">IF(L132&gt;3,"-",(N132*(A132/($J$1/1000))*(L132^2/(2*9.81))))</f>
        <v>-</v>
      </c>
      <c r="Q132" s="2">
        <v>130</v>
      </c>
      <c r="R132" s="99" t="str">
        <f t="shared" si="60"/>
        <v>-</v>
      </c>
      <c r="S132" s="99" t="str">
        <f t="shared" si="61"/>
        <v>-</v>
      </c>
      <c r="T132" s="2">
        <f t="shared" si="62"/>
        <v>4.2530655598677498</v>
      </c>
      <c r="U132" s="2" t="str">
        <f t="shared" si="63"/>
        <v>-</v>
      </c>
      <c r="V132" s="2" t="str">
        <f t="shared" si="64"/>
        <v>-</v>
      </c>
      <c r="W132" s="2" t="str">
        <f t="shared" si="65"/>
        <v>-</v>
      </c>
      <c r="Y132" s="2">
        <v>130</v>
      </c>
      <c r="Z132" s="99">
        <f t="shared" si="66"/>
        <v>0.18466691875118443</v>
      </c>
      <c r="AA132" s="99">
        <f t="shared" si="67"/>
        <v>0.19663702273287434</v>
      </c>
      <c r="AB132" s="2">
        <f t="shared" si="68"/>
        <v>2.7219619583153594</v>
      </c>
      <c r="AC132" s="2">
        <f t="shared" si="69"/>
        <v>107800.47359664792</v>
      </c>
      <c r="AD132" s="2">
        <f t="shared" si="70"/>
        <v>2.7885139922630878E-2</v>
      </c>
      <c r="AE132" s="2">
        <f t="shared" si="71"/>
        <v>0.26325579271685889</v>
      </c>
      <c r="AH132" s="2">
        <v>130</v>
      </c>
      <c r="AI132" s="99">
        <f t="shared" si="72"/>
        <v>6.3983286090339347E-2</v>
      </c>
      <c r="AJ132" s="99">
        <f t="shared" si="73"/>
        <v>6.6330539037316907E-2</v>
      </c>
      <c r="AK132" s="2">
        <f t="shared" si="74"/>
        <v>1.7420556533218299</v>
      </c>
      <c r="AL132" s="2">
        <f t="shared" si="75"/>
        <v>86240.378877318333</v>
      </c>
      <c r="AM132" s="2">
        <f t="shared" si="76"/>
        <v>2.8183227865359529E-2</v>
      </c>
      <c r="AN132" s="2">
        <f t="shared" si="77"/>
        <v>8.7185803660898703E-2</v>
      </c>
    </row>
    <row r="133" spans="1:40">
      <c r="A133" s="2">
        <v>1</v>
      </c>
      <c r="B133" s="98">
        <f t="shared" si="59"/>
        <v>3.4336569426778794</v>
      </c>
      <c r="C133" s="99">
        <f t="shared" si="78"/>
        <v>3.4336569426778795E-3</v>
      </c>
      <c r="D133" s="2">
        <v>25</v>
      </c>
      <c r="E133" s="2">
        <v>140</v>
      </c>
      <c r="F133" s="100">
        <f t="shared" ref="F133:F196" si="85">1.01*10^-6</f>
        <v>1.0099999999999999E-6</v>
      </c>
      <c r="G133" s="2">
        <v>1E-4</v>
      </c>
      <c r="I133" s="2">
        <v>131</v>
      </c>
      <c r="J133" s="99" t="str">
        <f t="shared" si="79"/>
        <v>-</v>
      </c>
      <c r="K133" s="99" t="str">
        <f t="shared" si="80"/>
        <v>-</v>
      </c>
      <c r="L133" s="2">
        <f t="shared" si="81"/>
        <v>6.9949721266674381</v>
      </c>
      <c r="M133" s="2" t="str">
        <f t="shared" si="82"/>
        <v>-</v>
      </c>
      <c r="N133" s="2" t="str">
        <f t="shared" si="83"/>
        <v>-</v>
      </c>
      <c r="O133" s="99" t="str">
        <f t="shared" si="84"/>
        <v>-</v>
      </c>
      <c r="Q133" s="2">
        <v>131</v>
      </c>
      <c r="R133" s="99" t="str">
        <f t="shared" si="60"/>
        <v>-</v>
      </c>
      <c r="S133" s="99" t="str">
        <f t="shared" si="61"/>
        <v>-</v>
      </c>
      <c r="T133" s="2">
        <f t="shared" si="62"/>
        <v>4.26939216715542</v>
      </c>
      <c r="U133" s="2" t="str">
        <f t="shared" si="63"/>
        <v>-</v>
      </c>
      <c r="V133" s="2" t="str">
        <f t="shared" si="64"/>
        <v>-</v>
      </c>
      <c r="W133" s="2" t="str">
        <f t="shared" si="65"/>
        <v>-</v>
      </c>
      <c r="Y133" s="2">
        <v>131</v>
      </c>
      <c r="Z133" s="99">
        <f t="shared" si="66"/>
        <v>0.185909273310297</v>
      </c>
      <c r="AA133" s="99">
        <f t="shared" si="67"/>
        <v>0.19803728581562077</v>
      </c>
      <c r="AB133" s="2">
        <f t="shared" si="68"/>
        <v>2.7324109869794686</v>
      </c>
      <c r="AC133" s="2">
        <f t="shared" si="69"/>
        <v>108214.29651403837</v>
      </c>
      <c r="AD133" s="2">
        <f t="shared" si="70"/>
        <v>2.7880477600371923E-2</v>
      </c>
      <c r="AE133" s="2">
        <f t="shared" si="71"/>
        <v>0.26523648301599562</v>
      </c>
      <c r="AH133" s="2">
        <v>131</v>
      </c>
      <c r="AI133" s="99">
        <f t="shared" si="72"/>
        <v>6.4413736371953897E-2</v>
      </c>
      <c r="AJ133" s="99">
        <f t="shared" si="73"/>
        <v>6.6802882463706151E-2</v>
      </c>
      <c r="AK133" s="2">
        <f t="shared" si="74"/>
        <v>1.7487430316668595</v>
      </c>
      <c r="AL133" s="2">
        <f t="shared" si="75"/>
        <v>86571.437211230688</v>
      </c>
      <c r="AM133" s="2">
        <f t="shared" si="76"/>
        <v>2.8177644658211619E-2</v>
      </c>
      <c r="AN133" s="2">
        <f t="shared" si="77"/>
        <v>8.7839058981607168E-2</v>
      </c>
    </row>
    <row r="134" spans="1:40">
      <c r="A134" s="2">
        <v>1</v>
      </c>
      <c r="B134" s="98">
        <f t="shared" si="59"/>
        <v>3.4467375879228173</v>
      </c>
      <c r="C134" s="99">
        <f t="shared" si="78"/>
        <v>3.4467375879228173E-3</v>
      </c>
      <c r="D134" s="2">
        <v>25</v>
      </c>
      <c r="E134" s="2">
        <v>140</v>
      </c>
      <c r="F134" s="100">
        <f t="shared" si="85"/>
        <v>1.0099999999999999E-6</v>
      </c>
      <c r="G134" s="2">
        <v>1E-4</v>
      </c>
      <c r="I134" s="2">
        <v>132</v>
      </c>
      <c r="J134" s="99" t="str">
        <f t="shared" si="79"/>
        <v>-</v>
      </c>
      <c r="K134" s="99" t="str">
        <f t="shared" si="80"/>
        <v>-</v>
      </c>
      <c r="L134" s="2">
        <f t="shared" si="81"/>
        <v>7.0216197360281472</v>
      </c>
      <c r="M134" s="2" t="str">
        <f t="shared" si="82"/>
        <v>-</v>
      </c>
      <c r="N134" s="2" t="str">
        <f t="shared" si="83"/>
        <v>-</v>
      </c>
      <c r="O134" s="99" t="str">
        <f t="shared" si="84"/>
        <v>-</v>
      </c>
      <c r="Q134" s="2">
        <v>132</v>
      </c>
      <c r="R134" s="99" t="str">
        <f t="shared" si="60"/>
        <v>-</v>
      </c>
      <c r="S134" s="99" t="str">
        <f t="shared" si="61"/>
        <v>-</v>
      </c>
      <c r="T134" s="2">
        <f t="shared" si="62"/>
        <v>4.2856565771656179</v>
      </c>
      <c r="U134" s="2" t="str">
        <f t="shared" si="63"/>
        <v>-</v>
      </c>
      <c r="V134" s="2" t="str">
        <f t="shared" si="64"/>
        <v>-</v>
      </c>
      <c r="W134" s="2" t="str">
        <f t="shared" si="65"/>
        <v>-</v>
      </c>
      <c r="Y134" s="2">
        <v>132</v>
      </c>
      <c r="Z134" s="99">
        <f t="shared" si="66"/>
        <v>0.18715044296976344</v>
      </c>
      <c r="AA134" s="99">
        <f t="shared" si="67"/>
        <v>0.19943675812546544</v>
      </c>
      <c r="AB134" s="2">
        <f t="shared" si="68"/>
        <v>2.7428202093859952</v>
      </c>
      <c r="AC134" s="2">
        <f t="shared" si="69"/>
        <v>108626.54294598002</v>
      </c>
      <c r="AD134" s="2">
        <f t="shared" si="70"/>
        <v>2.7875865106376196E-2</v>
      </c>
      <c r="AE134" s="2">
        <f t="shared" si="71"/>
        <v>0.26721697380267417</v>
      </c>
      <c r="AH134" s="2">
        <v>132</v>
      </c>
      <c r="AI134" s="99">
        <f t="shared" si="72"/>
        <v>6.4843776110231496E-2</v>
      </c>
      <c r="AJ134" s="99">
        <f t="shared" si="73"/>
        <v>6.7274959142805901E-2</v>
      </c>
      <c r="AK134" s="2">
        <f t="shared" si="74"/>
        <v>1.7554049340070368</v>
      </c>
      <c r="AL134" s="2">
        <f t="shared" si="75"/>
        <v>86901.234356784014</v>
      </c>
      <c r="AM134" s="2">
        <f t="shared" si="76"/>
        <v>2.8172120810188866E-2</v>
      </c>
      <c r="AN134" s="2">
        <f t="shared" si="77"/>
        <v>8.8492235036196049E-2</v>
      </c>
    </row>
    <row r="135" spans="1:40">
      <c r="A135" s="2">
        <v>1</v>
      </c>
      <c r="B135" s="98">
        <f t="shared" si="59"/>
        <v>3.459768778401239</v>
      </c>
      <c r="C135" s="99">
        <f t="shared" si="78"/>
        <v>3.4597687784012391E-3</v>
      </c>
      <c r="D135" s="2">
        <v>25</v>
      </c>
      <c r="E135" s="2">
        <v>140</v>
      </c>
      <c r="F135" s="100">
        <f t="shared" si="85"/>
        <v>1.0099999999999999E-6</v>
      </c>
      <c r="G135" s="2">
        <v>1E-4</v>
      </c>
      <c r="I135" s="2">
        <v>133</v>
      </c>
      <c r="J135" s="99" t="str">
        <f t="shared" si="79"/>
        <v>-</v>
      </c>
      <c r="K135" s="99" t="str">
        <f t="shared" si="80"/>
        <v>-</v>
      </c>
      <c r="L135" s="2">
        <f t="shared" si="81"/>
        <v>7.0481665972014023</v>
      </c>
      <c r="M135" s="2" t="str">
        <f t="shared" si="82"/>
        <v>-</v>
      </c>
      <c r="N135" s="2" t="str">
        <f t="shared" si="83"/>
        <v>-</v>
      </c>
      <c r="O135" s="99" t="str">
        <f t="shared" si="84"/>
        <v>-</v>
      </c>
      <c r="Q135" s="2">
        <v>133</v>
      </c>
      <c r="R135" s="99" t="str">
        <f t="shared" si="60"/>
        <v>-</v>
      </c>
      <c r="S135" s="99" t="str">
        <f t="shared" si="61"/>
        <v>-</v>
      </c>
      <c r="T135" s="2">
        <f t="shared" si="62"/>
        <v>4.3018594953621854</v>
      </c>
      <c r="U135" s="2" t="str">
        <f t="shared" si="63"/>
        <v>-</v>
      </c>
      <c r="V135" s="2" t="str">
        <f t="shared" si="64"/>
        <v>-</v>
      </c>
      <c r="W135" s="2" t="str">
        <f t="shared" si="65"/>
        <v>-</v>
      </c>
      <c r="Y135" s="2">
        <v>133</v>
      </c>
      <c r="Z135" s="99">
        <f t="shared" si="66"/>
        <v>0.18839043782357393</v>
      </c>
      <c r="AA135" s="99">
        <f t="shared" si="67"/>
        <v>0.20083544609474535</v>
      </c>
      <c r="AB135" s="2">
        <f t="shared" si="68"/>
        <v>2.7531900770317983</v>
      </c>
      <c r="AC135" s="2">
        <f t="shared" si="69"/>
        <v>109037.23077353659</v>
      </c>
      <c r="AD135" s="2">
        <f t="shared" si="70"/>
        <v>2.7871301540715036E-2</v>
      </c>
      <c r="AE135" s="2">
        <f t="shared" si="71"/>
        <v>0.26919726724058285</v>
      </c>
      <c r="AH135" s="2">
        <v>133</v>
      </c>
      <c r="AI135" s="99">
        <f t="shared" si="72"/>
        <v>6.5273408802531976E-2</v>
      </c>
      <c r="AJ135" s="99">
        <f t="shared" si="73"/>
        <v>6.7746771244402759E-2</v>
      </c>
      <c r="AK135" s="2">
        <f t="shared" si="74"/>
        <v>1.7620416493003506</v>
      </c>
      <c r="AL135" s="2">
        <f t="shared" si="75"/>
        <v>87229.784618829261</v>
      </c>
      <c r="AM135" s="2">
        <f t="shared" si="76"/>
        <v>2.8166655253140056E-2</v>
      </c>
      <c r="AN135" s="2">
        <f t="shared" si="77"/>
        <v>8.9145332681652242E-2</v>
      </c>
    </row>
    <row r="136" spans="1:40">
      <c r="A136" s="2">
        <v>1</v>
      </c>
      <c r="B136" s="98">
        <f t="shared" si="59"/>
        <v>3.4727510708370675</v>
      </c>
      <c r="C136" s="99">
        <f t="shared" si="78"/>
        <v>3.4727510708370676E-3</v>
      </c>
      <c r="D136" s="2">
        <v>25</v>
      </c>
      <c r="E136" s="2">
        <v>140</v>
      </c>
      <c r="F136" s="100">
        <f t="shared" si="85"/>
        <v>1.0099999999999999E-6</v>
      </c>
      <c r="G136" s="2">
        <v>1E-4</v>
      </c>
      <c r="I136" s="2">
        <v>134</v>
      </c>
      <c r="J136" s="99" t="str">
        <f t="shared" si="79"/>
        <v>-</v>
      </c>
      <c r="K136" s="99" t="str">
        <f t="shared" si="80"/>
        <v>-</v>
      </c>
      <c r="L136" s="2">
        <f t="shared" si="81"/>
        <v>7.0746138443332152</v>
      </c>
      <c r="M136" s="2" t="str">
        <f t="shared" si="82"/>
        <v>-</v>
      </c>
      <c r="N136" s="2" t="str">
        <f t="shared" si="83"/>
        <v>-</v>
      </c>
      <c r="O136" s="99" t="str">
        <f t="shared" si="84"/>
        <v>-</v>
      </c>
      <c r="Q136" s="2">
        <v>134</v>
      </c>
      <c r="R136" s="99" t="str">
        <f t="shared" si="60"/>
        <v>-</v>
      </c>
      <c r="S136" s="99" t="str">
        <f t="shared" si="61"/>
        <v>-</v>
      </c>
      <c r="T136" s="2">
        <f t="shared" si="62"/>
        <v>4.3180016139729105</v>
      </c>
      <c r="U136" s="2" t="str">
        <f t="shared" si="63"/>
        <v>-</v>
      </c>
      <c r="V136" s="2" t="str">
        <f t="shared" si="64"/>
        <v>-</v>
      </c>
      <c r="W136" s="2" t="str">
        <f t="shared" si="65"/>
        <v>-</v>
      </c>
      <c r="Y136" s="2">
        <v>134</v>
      </c>
      <c r="Z136" s="99">
        <f t="shared" si="66"/>
        <v>0.18962926780451392</v>
      </c>
      <c r="AA136" s="99">
        <f t="shared" si="67"/>
        <v>0.20223335605551512</v>
      </c>
      <c r="AB136" s="2">
        <f t="shared" si="68"/>
        <v>2.7635210329426627</v>
      </c>
      <c r="AC136" s="2">
        <f t="shared" si="69"/>
        <v>109446.37754228369</v>
      </c>
      <c r="AD136" s="2">
        <f t="shared" si="70"/>
        <v>2.7866786026271198E-2</v>
      </c>
      <c r="AE136" s="2">
        <f t="shared" si="71"/>
        <v>0.27117736545397719</v>
      </c>
      <c r="AH136" s="2">
        <v>134</v>
      </c>
      <c r="AI136" s="99">
        <f t="shared" si="72"/>
        <v>6.5702637890361029E-2</v>
      </c>
      <c r="AJ136" s="99">
        <f t="shared" si="73"/>
        <v>6.8218320904455607E-2</v>
      </c>
      <c r="AK136" s="2">
        <f t="shared" si="74"/>
        <v>1.7686534610833038</v>
      </c>
      <c r="AL136" s="2">
        <f t="shared" si="75"/>
        <v>87557.10203382693</v>
      </c>
      <c r="AM136" s="2">
        <f t="shared" si="76"/>
        <v>2.8161246945913071E-2</v>
      </c>
      <c r="AN136" s="2">
        <f t="shared" si="77"/>
        <v>8.9798352759382499E-2</v>
      </c>
    </row>
    <row r="137" spans="1:40">
      <c r="A137" s="2">
        <v>1</v>
      </c>
      <c r="B137" s="98">
        <f t="shared" si="59"/>
        <v>3.4856850115866749</v>
      </c>
      <c r="C137" s="99">
        <f t="shared" si="78"/>
        <v>3.4856850115866748E-3</v>
      </c>
      <c r="D137" s="2">
        <v>25</v>
      </c>
      <c r="E137" s="2">
        <v>140</v>
      </c>
      <c r="F137" s="100">
        <f t="shared" si="85"/>
        <v>1.0099999999999999E-6</v>
      </c>
      <c r="G137" s="2">
        <v>1E-4</v>
      </c>
      <c r="I137" s="2">
        <v>135</v>
      </c>
      <c r="J137" s="99" t="str">
        <f t="shared" si="79"/>
        <v>-</v>
      </c>
      <c r="K137" s="99" t="str">
        <f t="shared" si="80"/>
        <v>-</v>
      </c>
      <c r="L137" s="2">
        <f t="shared" si="81"/>
        <v>7.1009625904490434</v>
      </c>
      <c r="M137" s="2" t="str">
        <f t="shared" si="82"/>
        <v>-</v>
      </c>
      <c r="N137" s="2" t="str">
        <f t="shared" si="83"/>
        <v>-</v>
      </c>
      <c r="O137" s="99" t="str">
        <f t="shared" si="84"/>
        <v>-</v>
      </c>
      <c r="Q137" s="2">
        <v>135</v>
      </c>
      <c r="R137" s="99" t="str">
        <f t="shared" si="60"/>
        <v>-</v>
      </c>
      <c r="S137" s="99" t="str">
        <f t="shared" si="61"/>
        <v>-</v>
      </c>
      <c r="T137" s="2">
        <f t="shared" si="62"/>
        <v>4.3340836123346227</v>
      </c>
      <c r="U137" s="2" t="str">
        <f t="shared" si="63"/>
        <v>-</v>
      </c>
      <c r="V137" s="2" t="str">
        <f t="shared" si="64"/>
        <v>-</v>
      </c>
      <c r="W137" s="2" t="str">
        <f t="shared" si="65"/>
        <v>-</v>
      </c>
      <c r="Y137" s="2">
        <v>135</v>
      </c>
      <c r="Z137" s="99">
        <f t="shared" si="66"/>
        <v>0.19086694268792237</v>
      </c>
      <c r="AA137" s="99">
        <f t="shared" si="67"/>
        <v>0.20363049424185065</v>
      </c>
      <c r="AB137" s="2">
        <f t="shared" si="68"/>
        <v>2.7738135118941578</v>
      </c>
      <c r="AC137" s="2">
        <f t="shared" si="69"/>
        <v>109854.00047105577</v>
      </c>
      <c r="AD137" s="2">
        <f t="shared" si="70"/>
        <v>2.7862317707996489E-2</v>
      </c>
      <c r="AE137" s="2">
        <f t="shared" si="71"/>
        <v>0.27315727052868594</v>
      </c>
      <c r="AH137" s="2">
        <v>135</v>
      </c>
      <c r="AI137" s="99">
        <f t="shared" si="72"/>
        <v>6.6131466760672386E-2</v>
      </c>
      <c r="AJ137" s="99">
        <f t="shared" si="73"/>
        <v>6.8689610225872708E-2</v>
      </c>
      <c r="AK137" s="2">
        <f t="shared" si="74"/>
        <v>1.7752406476122609</v>
      </c>
      <c r="AL137" s="2">
        <f t="shared" si="75"/>
        <v>87883.200376844616</v>
      </c>
      <c r="AM137" s="2">
        <f t="shared" si="76"/>
        <v>2.815589487347836E-2</v>
      </c>
      <c r="AN137" s="2">
        <f t="shared" si="77"/>
        <v>9.0451296095609979E-2</v>
      </c>
    </row>
    <row r="138" spans="1:40">
      <c r="A138" s="2">
        <v>1</v>
      </c>
      <c r="B138" s="98">
        <f t="shared" si="59"/>
        <v>3.4985711369071804</v>
      </c>
      <c r="C138" s="99">
        <f t="shared" si="78"/>
        <v>3.4985711369071803E-3</v>
      </c>
      <c r="D138" s="2">
        <v>25</v>
      </c>
      <c r="E138" s="2">
        <v>140</v>
      </c>
      <c r="F138" s="100">
        <f t="shared" si="85"/>
        <v>1.0099999999999999E-6</v>
      </c>
      <c r="G138" s="2">
        <v>1E-4</v>
      </c>
      <c r="I138" s="2">
        <v>136</v>
      </c>
      <c r="J138" s="99" t="str">
        <f t="shared" si="79"/>
        <v>-</v>
      </c>
      <c r="K138" s="99" t="str">
        <f t="shared" si="80"/>
        <v>-</v>
      </c>
      <c r="L138" s="2">
        <f t="shared" si="81"/>
        <v>7.1272139280003657</v>
      </c>
      <c r="M138" s="2" t="str">
        <f t="shared" si="82"/>
        <v>-</v>
      </c>
      <c r="N138" s="2" t="str">
        <f t="shared" si="83"/>
        <v>-</v>
      </c>
      <c r="O138" s="99" t="str">
        <f t="shared" si="84"/>
        <v>-</v>
      </c>
      <c r="Q138" s="2">
        <v>136</v>
      </c>
      <c r="R138" s="99" t="str">
        <f t="shared" si="60"/>
        <v>-</v>
      </c>
      <c r="S138" s="99" t="str">
        <f t="shared" si="61"/>
        <v>-</v>
      </c>
      <c r="T138" s="2">
        <f t="shared" si="62"/>
        <v>4.3501061572267874</v>
      </c>
      <c r="U138" s="2" t="str">
        <f t="shared" si="63"/>
        <v>-</v>
      </c>
      <c r="V138" s="2" t="str">
        <f t="shared" si="64"/>
        <v>-</v>
      </c>
      <c r="W138" s="2" t="str">
        <f t="shared" si="65"/>
        <v>-</v>
      </c>
      <c r="Y138" s="2">
        <v>136</v>
      </c>
      <c r="Z138" s="99">
        <f t="shared" si="66"/>
        <v>0.19210347209533274</v>
      </c>
      <c r="AA138" s="99">
        <f t="shared" si="67"/>
        <v>0.20502686679207557</v>
      </c>
      <c r="AB138" s="2">
        <f t="shared" si="68"/>
        <v>2.7840679406251434</v>
      </c>
      <c r="AC138" s="2">
        <f t="shared" si="69"/>
        <v>110260.11646040174</v>
      </c>
      <c r="AD138" s="2">
        <f t="shared" si="70"/>
        <v>2.7857895752198946E-2</v>
      </c>
      <c r="AE138" s="2">
        <f t="shared" si="71"/>
        <v>0.27513698451308422</v>
      </c>
      <c r="AH138" s="2">
        <v>136</v>
      </c>
      <c r="AI138" s="99">
        <f t="shared" si="72"/>
        <v>6.6559898747129337E-2</v>
      </c>
      <c r="AJ138" s="99">
        <f t="shared" si="73"/>
        <v>6.9160641279262677E-2</v>
      </c>
      <c r="AK138" s="2">
        <f t="shared" si="74"/>
        <v>1.7818034820000914</v>
      </c>
      <c r="AL138" s="2">
        <f t="shared" si="75"/>
        <v>88208.093168321386</v>
      </c>
      <c r="AM138" s="2">
        <f t="shared" si="76"/>
        <v>2.8150598046087105E-2</v>
      </c>
      <c r="AN138" s="2">
        <f t="shared" si="77"/>
        <v>9.110416350175797E-2</v>
      </c>
    </row>
    <row r="139" spans="1:40">
      <c r="A139" s="2">
        <v>1</v>
      </c>
      <c r="B139" s="98">
        <f t="shared" si="59"/>
        <v>3.5114099732158874</v>
      </c>
      <c r="C139" s="99">
        <f t="shared" si="78"/>
        <v>3.5114099732158873E-3</v>
      </c>
      <c r="D139" s="2">
        <v>25</v>
      </c>
      <c r="E139" s="2">
        <v>140</v>
      </c>
      <c r="F139" s="100">
        <f t="shared" si="85"/>
        <v>1.0099999999999999E-6</v>
      </c>
      <c r="G139" s="2">
        <v>1E-4</v>
      </c>
      <c r="I139" s="2">
        <v>137</v>
      </c>
      <c r="J139" s="99" t="str">
        <f t="shared" si="79"/>
        <v>-</v>
      </c>
      <c r="K139" s="99" t="str">
        <f t="shared" si="80"/>
        <v>-</v>
      </c>
      <c r="L139" s="2">
        <f t="shared" si="81"/>
        <v>7.1533689293931992</v>
      </c>
      <c r="M139" s="2" t="str">
        <f t="shared" si="82"/>
        <v>-</v>
      </c>
      <c r="N139" s="2" t="str">
        <f t="shared" si="83"/>
        <v>-</v>
      </c>
      <c r="O139" s="99" t="str">
        <f t="shared" si="84"/>
        <v>-</v>
      </c>
      <c r="Q139" s="2">
        <v>137</v>
      </c>
      <c r="R139" s="99" t="str">
        <f t="shared" si="60"/>
        <v>-</v>
      </c>
      <c r="S139" s="99" t="str">
        <f t="shared" si="61"/>
        <v>-</v>
      </c>
      <c r="T139" s="2">
        <f t="shared" si="62"/>
        <v>4.3660699031940924</v>
      </c>
      <c r="U139" s="2" t="str">
        <f t="shared" si="63"/>
        <v>-</v>
      </c>
      <c r="V139" s="2" t="str">
        <f t="shared" si="64"/>
        <v>-</v>
      </c>
      <c r="W139" s="2" t="str">
        <f t="shared" si="65"/>
        <v>-</v>
      </c>
      <c r="Y139" s="2">
        <v>137</v>
      </c>
      <c r="Z139" s="99">
        <f t="shared" si="66"/>
        <v>0.19333886549800794</v>
      </c>
      <c r="AA139" s="99">
        <f t="shared" si="67"/>
        <v>0.20642247975092839</v>
      </c>
      <c r="AB139" s="2">
        <f t="shared" si="68"/>
        <v>2.7942847380442188</v>
      </c>
      <c r="AC139" s="2">
        <f t="shared" si="69"/>
        <v>110664.74210076116</v>
      </c>
      <c r="AD139" s="2">
        <f t="shared" si="70"/>
        <v>2.7853519345858033E-2</v>
      </c>
      <c r="AE139" s="2">
        <f t="shared" si="71"/>
        <v>0.27711650941903399</v>
      </c>
      <c r="AH139" s="2">
        <v>137</v>
      </c>
      <c r="AI139" s="99">
        <f t="shared" si="72"/>
        <v>6.6987937131329542E-2</v>
      </c>
      <c r="AJ139" s="99">
        <f t="shared" si="73"/>
        <v>6.963141610366555E-2</v>
      </c>
      <c r="AK139" s="2">
        <f t="shared" si="74"/>
        <v>1.7883422323482998</v>
      </c>
      <c r="AL139" s="2">
        <f t="shared" si="75"/>
        <v>88531.793680608927</v>
      </c>
      <c r="AM139" s="2">
        <f t="shared" si="76"/>
        <v>2.8145355498462359E-2</v>
      </c>
      <c r="AN139" s="2">
        <f t="shared" si="77"/>
        <v>9.1756955774820709E-2</v>
      </c>
    </row>
    <row r="140" spans="1:40">
      <c r="A140" s="2">
        <v>1</v>
      </c>
      <c r="B140" s="98">
        <f t="shared" si="59"/>
        <v>3.5242020373412188</v>
      </c>
      <c r="C140" s="99">
        <f t="shared" si="78"/>
        <v>3.5242020373412188E-3</v>
      </c>
      <c r="D140" s="2">
        <v>25</v>
      </c>
      <c r="E140" s="2">
        <v>140</v>
      </c>
      <c r="F140" s="100">
        <f t="shared" si="85"/>
        <v>1.0099999999999999E-6</v>
      </c>
      <c r="G140" s="2">
        <v>1E-4</v>
      </c>
      <c r="I140" s="2">
        <v>138</v>
      </c>
      <c r="J140" s="99" t="str">
        <f t="shared" si="79"/>
        <v>-</v>
      </c>
      <c r="K140" s="99" t="str">
        <f t="shared" si="80"/>
        <v>-</v>
      </c>
      <c r="L140" s="2">
        <f t="shared" si="81"/>
        <v>7.1794286474992983</v>
      </c>
      <c r="M140" s="2" t="str">
        <f t="shared" si="82"/>
        <v>-</v>
      </c>
      <c r="N140" s="2" t="str">
        <f t="shared" si="83"/>
        <v>-</v>
      </c>
      <c r="O140" s="99" t="str">
        <f t="shared" si="84"/>
        <v>-</v>
      </c>
      <c r="Q140" s="2">
        <v>138</v>
      </c>
      <c r="R140" s="99" t="str">
        <f t="shared" si="60"/>
        <v>-</v>
      </c>
      <c r="S140" s="99" t="str">
        <f t="shared" si="61"/>
        <v>-</v>
      </c>
      <c r="T140" s="2">
        <f t="shared" si="62"/>
        <v>4.3819754928584596</v>
      </c>
      <c r="U140" s="2" t="str">
        <f t="shared" si="63"/>
        <v>-</v>
      </c>
      <c r="V140" s="2" t="str">
        <f t="shared" si="64"/>
        <v>-</v>
      </c>
      <c r="W140" s="2" t="str">
        <f t="shared" si="65"/>
        <v>-</v>
      </c>
      <c r="Y140" s="2">
        <v>138</v>
      </c>
      <c r="Z140" s="99">
        <f t="shared" si="66"/>
        <v>0.19457313222036651</v>
      </c>
      <c r="AA140" s="99">
        <f t="shared" si="67"/>
        <v>0.20781733907166</v>
      </c>
      <c r="AB140" s="2">
        <f t="shared" si="68"/>
        <v>2.804464315429414</v>
      </c>
      <c r="AC140" s="2">
        <f t="shared" si="69"/>
        <v>111067.89368037286</v>
      </c>
      <c r="AD140" s="2">
        <f t="shared" si="70"/>
        <v>2.7849187695966539E-2</v>
      </c>
      <c r="AE140" s="2">
        <f t="shared" si="71"/>
        <v>0.27909584722279562</v>
      </c>
      <c r="AH140" s="2">
        <v>138</v>
      </c>
      <c r="AI140" s="99">
        <f t="shared" si="72"/>
        <v>6.7415585143992054E-2</v>
      </c>
      <c r="AJ140" s="99">
        <f t="shared" si="73"/>
        <v>7.0101936707260323E-2</v>
      </c>
      <c r="AK140" s="2">
        <f t="shared" si="74"/>
        <v>1.7948571618748246</v>
      </c>
      <c r="AL140" s="2">
        <f t="shared" si="75"/>
        <v>88854.314944298269</v>
      </c>
      <c r="AM140" s="2">
        <f t="shared" si="76"/>
        <v>2.8140166289021842E-2</v>
      </c>
      <c r="AN140" s="2">
        <f t="shared" si="77"/>
        <v>9.240967369772303E-2</v>
      </c>
    </row>
    <row r="141" spans="1:40">
      <c r="A141" s="2">
        <v>1</v>
      </c>
      <c r="B141" s="98">
        <f t="shared" si="59"/>
        <v>3.5369478367654783</v>
      </c>
      <c r="C141" s="99">
        <f t="shared" si="78"/>
        <v>3.5369478367654784E-3</v>
      </c>
      <c r="D141" s="2">
        <v>25</v>
      </c>
      <c r="E141" s="2">
        <v>140</v>
      </c>
      <c r="F141" s="100">
        <f t="shared" si="85"/>
        <v>1.0099999999999999E-6</v>
      </c>
      <c r="G141" s="2">
        <v>1E-4</v>
      </c>
      <c r="I141" s="2">
        <v>139</v>
      </c>
      <c r="J141" s="99" t="str">
        <f t="shared" si="79"/>
        <v>-</v>
      </c>
      <c r="K141" s="99" t="str">
        <f t="shared" si="80"/>
        <v>-</v>
      </c>
      <c r="L141" s="2">
        <f t="shared" si="81"/>
        <v>7.205394116150706</v>
      </c>
      <c r="M141" s="2" t="str">
        <f t="shared" si="82"/>
        <v>-</v>
      </c>
      <c r="N141" s="2" t="str">
        <f t="shared" si="83"/>
        <v>-</v>
      </c>
      <c r="O141" s="99" t="str">
        <f t="shared" si="84"/>
        <v>-</v>
      </c>
      <c r="Q141" s="2">
        <v>139</v>
      </c>
      <c r="R141" s="99" t="str">
        <f t="shared" si="60"/>
        <v>-</v>
      </c>
      <c r="S141" s="99" t="str">
        <f t="shared" si="61"/>
        <v>-</v>
      </c>
      <c r="T141" s="2">
        <f t="shared" si="62"/>
        <v>4.3978235572208915</v>
      </c>
      <c r="U141" s="2" t="str">
        <f t="shared" si="63"/>
        <v>-</v>
      </c>
      <c r="V141" s="2" t="str">
        <f t="shared" si="64"/>
        <v>-</v>
      </c>
      <c r="W141" s="2" t="str">
        <f t="shared" si="65"/>
        <v>-</v>
      </c>
      <c r="Y141" s="2">
        <v>139</v>
      </c>
      <c r="Z141" s="99">
        <f t="shared" si="66"/>
        <v>0.19580628144330411</v>
      </c>
      <c r="AA141" s="99">
        <f t="shared" si="67"/>
        <v>0.20921145061807178</v>
      </c>
      <c r="AB141" s="2">
        <f t="shared" si="68"/>
        <v>2.8146070766213698</v>
      </c>
      <c r="AC141" s="2">
        <f t="shared" si="69"/>
        <v>111469.58719292555</v>
      </c>
      <c r="AD141" s="2">
        <f t="shared" si="70"/>
        <v>2.7844900028898053E-2</v>
      </c>
      <c r="AE141" s="2">
        <f t="shared" si="71"/>
        <v>0.28107499986590961</v>
      </c>
      <c r="AH141" s="2">
        <v>139</v>
      </c>
      <c r="AI141" s="99">
        <f t="shared" si="72"/>
        <v>6.7842845966108248E-2</v>
      </c>
      <c r="AJ141" s="99">
        <f t="shared" si="73"/>
        <v>7.0572205068052493E-2</v>
      </c>
      <c r="AK141" s="2">
        <f t="shared" si="74"/>
        <v>1.8013485290376765</v>
      </c>
      <c r="AL141" s="2">
        <f t="shared" si="75"/>
        <v>89175.66975434043</v>
      </c>
      <c r="AM141" s="2">
        <f t="shared" si="76"/>
        <v>2.8135029499130729E-2</v>
      </c>
      <c r="AN141" s="2">
        <f t="shared" si="77"/>
        <v>9.306231803966801E-2</v>
      </c>
    </row>
    <row r="142" spans="1:40">
      <c r="A142" s="2">
        <v>1</v>
      </c>
      <c r="B142" s="98">
        <f t="shared" si="59"/>
        <v>3.5496478698597698</v>
      </c>
      <c r="C142" s="99">
        <f t="shared" si="78"/>
        <v>3.5496478698597697E-3</v>
      </c>
      <c r="D142" s="2">
        <v>25</v>
      </c>
      <c r="E142" s="2">
        <v>140</v>
      </c>
      <c r="F142" s="100">
        <f t="shared" si="85"/>
        <v>1.0099999999999999E-6</v>
      </c>
      <c r="G142" s="2">
        <v>1E-4</v>
      </c>
      <c r="I142" s="2">
        <v>140</v>
      </c>
      <c r="J142" s="99" t="str">
        <f t="shared" si="79"/>
        <v>-</v>
      </c>
      <c r="K142" s="99" t="str">
        <f t="shared" si="80"/>
        <v>-</v>
      </c>
      <c r="L142" s="2">
        <f t="shared" si="81"/>
        <v>7.2312663506183226</v>
      </c>
      <c r="M142" s="2" t="str">
        <f t="shared" si="82"/>
        <v>-</v>
      </c>
      <c r="N142" s="2" t="str">
        <f t="shared" si="83"/>
        <v>-</v>
      </c>
      <c r="O142" s="99" t="str">
        <f t="shared" si="84"/>
        <v>-</v>
      </c>
      <c r="Q142" s="2">
        <v>140</v>
      </c>
      <c r="R142" s="99" t="str">
        <f t="shared" si="60"/>
        <v>-</v>
      </c>
      <c r="S142" s="99" t="str">
        <f t="shared" si="61"/>
        <v>-</v>
      </c>
      <c r="T142" s="2">
        <f t="shared" si="62"/>
        <v>4.4136147159535675</v>
      </c>
      <c r="U142" s="2" t="str">
        <f t="shared" si="63"/>
        <v>-</v>
      </c>
      <c r="V142" s="2" t="str">
        <f t="shared" si="64"/>
        <v>-</v>
      </c>
      <c r="W142" s="2" t="str">
        <f t="shared" si="65"/>
        <v>-</v>
      </c>
      <c r="Y142" s="2">
        <v>140</v>
      </c>
      <c r="Z142" s="99">
        <f t="shared" si="66"/>
        <v>0.19703832220742171</v>
      </c>
      <c r="AA142" s="99">
        <f t="shared" si="67"/>
        <v>0.2106048201664931</v>
      </c>
      <c r="AB142" s="2">
        <f t="shared" si="68"/>
        <v>2.8247134182102824</v>
      </c>
      <c r="AC142" s="2">
        <f t="shared" si="69"/>
        <v>111869.8383449617</v>
      </c>
      <c r="AD142" s="2">
        <f t="shared" si="70"/>
        <v>2.7840655589798775E-2</v>
      </c>
      <c r="AE142" s="2">
        <f t="shared" si="71"/>
        <v>0.28305396925605059</v>
      </c>
      <c r="AH142" s="2">
        <v>140</v>
      </c>
      <c r="AI142" s="99">
        <f t="shared" si="72"/>
        <v>6.8269722730060267E-2</v>
      </c>
      <c r="AJ142" s="99">
        <f t="shared" si="73"/>
        <v>7.1042223134541033E-2</v>
      </c>
      <c r="AK142" s="2">
        <f t="shared" si="74"/>
        <v>1.8078165876545806</v>
      </c>
      <c r="AL142" s="2">
        <f t="shared" si="75"/>
        <v>89495.87067596936</v>
      </c>
      <c r="AM142" s="2">
        <f t="shared" si="76"/>
        <v>2.81299442323832E-2</v>
      </c>
      <c r="AN142" s="2">
        <f t="shared" si="77"/>
        <v>9.3714889556473654E-2</v>
      </c>
    </row>
    <row r="143" spans="1:40">
      <c r="A143" s="2">
        <v>1</v>
      </c>
      <c r="B143" s="98">
        <f t="shared" si="59"/>
        <v>3.562302626111375</v>
      </c>
      <c r="C143" s="99">
        <f t="shared" si="78"/>
        <v>3.5623026261113752E-3</v>
      </c>
      <c r="D143" s="2">
        <v>25</v>
      </c>
      <c r="E143" s="2">
        <v>140</v>
      </c>
      <c r="F143" s="100">
        <f t="shared" si="85"/>
        <v>1.0099999999999999E-6</v>
      </c>
      <c r="G143" s="2">
        <v>1E-4</v>
      </c>
      <c r="I143" s="2">
        <v>141</v>
      </c>
      <c r="J143" s="99" t="str">
        <f t="shared" si="79"/>
        <v>-</v>
      </c>
      <c r="K143" s="99" t="str">
        <f t="shared" si="80"/>
        <v>-</v>
      </c>
      <c r="L143" s="2">
        <f t="shared" si="81"/>
        <v>7.2570463480751197</v>
      </c>
      <c r="M143" s="2" t="str">
        <f t="shared" si="82"/>
        <v>-</v>
      </c>
      <c r="N143" s="2" t="str">
        <f t="shared" si="83"/>
        <v>-</v>
      </c>
      <c r="O143" s="99" t="str">
        <f t="shared" si="84"/>
        <v>-</v>
      </c>
      <c r="Q143" s="2">
        <v>141</v>
      </c>
      <c r="R143" s="99" t="str">
        <f t="shared" si="60"/>
        <v>-</v>
      </c>
      <c r="S143" s="99" t="str">
        <f t="shared" si="61"/>
        <v>-</v>
      </c>
      <c r="T143" s="2">
        <f t="shared" si="62"/>
        <v>4.4293495776825695</v>
      </c>
      <c r="U143" s="2" t="str">
        <f t="shared" si="63"/>
        <v>-</v>
      </c>
      <c r="V143" s="2" t="str">
        <f t="shared" si="64"/>
        <v>-</v>
      </c>
      <c r="W143" s="2" t="str">
        <f t="shared" si="65"/>
        <v>-</v>
      </c>
      <c r="Y143" s="2">
        <v>141</v>
      </c>
      <c r="Z143" s="99">
        <f t="shared" si="66"/>
        <v>0.1982692634161545</v>
      </c>
      <c r="AA143" s="99">
        <f t="shared" si="67"/>
        <v>0.21199745340770143</v>
      </c>
      <c r="AB143" s="2">
        <f t="shared" si="68"/>
        <v>2.8347837297168441</v>
      </c>
      <c r="AC143" s="2">
        <f t="shared" si="69"/>
        <v>112268.66256304336</v>
      </c>
      <c r="AD143" s="2">
        <f t="shared" si="70"/>
        <v>2.7836453642002525E-2</v>
      </c>
      <c r="AE143" s="2">
        <f t="shared" si="71"/>
        <v>0.28503275726785299</v>
      </c>
      <c r="AH143" s="2">
        <v>141</v>
      </c>
      <c r="AI143" s="99">
        <f t="shared" si="72"/>
        <v>6.8696218520705135E-2</v>
      </c>
      <c r="AJ143" s="99">
        <f t="shared" si="73"/>
        <v>7.151199282636618E-2</v>
      </c>
      <c r="AK143" s="2">
        <f t="shared" si="74"/>
        <v>1.8142615870187799</v>
      </c>
      <c r="AL143" s="2">
        <f t="shared" si="75"/>
        <v>89814.930050434661</v>
      </c>
      <c r="AM143" s="2">
        <f t="shared" si="76"/>
        <v>2.8124909613911335E-2</v>
      </c>
      <c r="AN143" s="2">
        <f t="shared" si="77"/>
        <v>9.4367388990899026E-2</v>
      </c>
    </row>
    <row r="144" spans="1:40">
      <c r="A144" s="2">
        <v>1</v>
      </c>
      <c r="B144" s="98">
        <f t="shared" si="59"/>
        <v>3.5749125863438951</v>
      </c>
      <c r="C144" s="99">
        <f t="shared" si="78"/>
        <v>3.5749125863438953E-3</v>
      </c>
      <c r="D144" s="2">
        <v>25</v>
      </c>
      <c r="E144" s="2">
        <v>140</v>
      </c>
      <c r="F144" s="100">
        <f t="shared" si="85"/>
        <v>1.0099999999999999E-6</v>
      </c>
      <c r="G144" s="2">
        <v>1E-4</v>
      </c>
      <c r="I144" s="2">
        <v>142</v>
      </c>
      <c r="J144" s="99" t="str">
        <f t="shared" si="79"/>
        <v>-</v>
      </c>
      <c r="K144" s="99" t="str">
        <f t="shared" si="80"/>
        <v>-</v>
      </c>
      <c r="L144" s="2">
        <f t="shared" si="81"/>
        <v>7.2827350880446033</v>
      </c>
      <c r="M144" s="2" t="str">
        <f t="shared" si="82"/>
        <v>-</v>
      </c>
      <c r="N144" s="2" t="str">
        <f t="shared" si="83"/>
        <v>-</v>
      </c>
      <c r="O144" s="99" t="str">
        <f t="shared" si="84"/>
        <v>-</v>
      </c>
      <c r="Q144" s="2">
        <v>142</v>
      </c>
      <c r="R144" s="99" t="str">
        <f t="shared" si="60"/>
        <v>-</v>
      </c>
      <c r="S144" s="99" t="str">
        <f t="shared" si="61"/>
        <v>-</v>
      </c>
      <c r="T144" s="2">
        <f t="shared" si="62"/>
        <v>4.4450287402616002</v>
      </c>
      <c r="U144" s="2" t="str">
        <f t="shared" si="63"/>
        <v>-</v>
      </c>
      <c r="V144" s="2" t="str">
        <f t="shared" si="64"/>
        <v>-</v>
      </c>
      <c r="W144" s="2" t="str">
        <f t="shared" si="65"/>
        <v>-</v>
      </c>
      <c r="Y144" s="2">
        <v>142</v>
      </c>
      <c r="Z144" s="99">
        <f t="shared" si="66"/>
        <v>0.19949911383881036</v>
      </c>
      <c r="AA144" s="99">
        <f t="shared" si="67"/>
        <v>0.21338935594878686</v>
      </c>
      <c r="AB144" s="2">
        <f t="shared" si="68"/>
        <v>2.8448183937674236</v>
      </c>
      <c r="AC144" s="2">
        <f t="shared" si="69"/>
        <v>112666.07500069006</v>
      </c>
      <c r="AD144" s="2">
        <f t="shared" si="70"/>
        <v>2.7832293466468126E-2</v>
      </c>
      <c r="AE144" s="2">
        <f t="shared" si="71"/>
        <v>0.28701136574371422</v>
      </c>
      <c r="AH144" s="2">
        <v>142</v>
      </c>
      <c r="AI144" s="99">
        <f t="shared" si="72"/>
        <v>6.9122336376427521E-2</v>
      </c>
      <c r="AJ144" s="99">
        <f t="shared" si="73"/>
        <v>7.1981516034938284E-2</v>
      </c>
      <c r="AK144" s="2">
        <f t="shared" si="74"/>
        <v>1.8206837720111508</v>
      </c>
      <c r="AL144" s="2">
        <f t="shared" si="75"/>
        <v>90132.860000552042</v>
      </c>
      <c r="AM144" s="2">
        <f t="shared" si="76"/>
        <v>2.8119924789720318E-2</v>
      </c>
      <c r="AN144" s="2">
        <f t="shared" si="77"/>
        <v>9.5019817072960366E-2</v>
      </c>
    </row>
    <row r="145" spans="1:40">
      <c r="A145" s="2">
        <v>1</v>
      </c>
      <c r="B145" s="98">
        <f t="shared" si="59"/>
        <v>3.5874782229304194</v>
      </c>
      <c r="C145" s="99">
        <f t="shared" si="78"/>
        <v>3.5874782229304192E-3</v>
      </c>
      <c r="D145" s="2">
        <v>25</v>
      </c>
      <c r="E145" s="2">
        <v>140</v>
      </c>
      <c r="F145" s="100">
        <f t="shared" si="85"/>
        <v>1.0099999999999999E-6</v>
      </c>
      <c r="G145" s="2">
        <v>1E-4</v>
      </c>
      <c r="I145" s="2">
        <v>143</v>
      </c>
      <c r="J145" s="99" t="str">
        <f t="shared" si="79"/>
        <v>-</v>
      </c>
      <c r="K145" s="99" t="str">
        <f t="shared" si="80"/>
        <v>-</v>
      </c>
      <c r="L145" s="2">
        <f t="shared" si="81"/>
        <v>7.3083335328350767</v>
      </c>
      <c r="M145" s="2" t="str">
        <f t="shared" si="82"/>
        <v>-</v>
      </c>
      <c r="N145" s="2" t="str">
        <f t="shared" si="83"/>
        <v>-</v>
      </c>
      <c r="O145" s="99" t="str">
        <f t="shared" si="84"/>
        <v>-</v>
      </c>
      <c r="Q145" s="2">
        <v>143</v>
      </c>
      <c r="R145" s="99" t="str">
        <f t="shared" si="60"/>
        <v>-</v>
      </c>
      <c r="S145" s="99" t="str">
        <f t="shared" si="61"/>
        <v>-</v>
      </c>
      <c r="T145" s="2">
        <f t="shared" si="62"/>
        <v>4.4606527910370355</v>
      </c>
      <c r="U145" s="2" t="str">
        <f t="shared" si="63"/>
        <v>-</v>
      </c>
      <c r="V145" s="2" t="str">
        <f t="shared" si="64"/>
        <v>-</v>
      </c>
      <c r="W145" s="2" t="str">
        <f t="shared" si="65"/>
        <v>-</v>
      </c>
      <c r="Y145" s="2">
        <v>143</v>
      </c>
      <c r="Z145" s="99">
        <f t="shared" si="66"/>
        <v>0.20072788211352108</v>
      </c>
      <c r="AA145" s="99">
        <f t="shared" si="67"/>
        <v>0.2147805333149653</v>
      </c>
      <c r="AB145" s="2">
        <f t="shared" si="68"/>
        <v>2.8548177862637023</v>
      </c>
      <c r="AC145" s="2">
        <f t="shared" si="69"/>
        <v>113062.09054509715</v>
      </c>
      <c r="AD145" s="2">
        <f t="shared" si="70"/>
        <v>2.7828174361237752E-2</v>
      </c>
      <c r="AE145" s="2">
        <f t="shared" si="71"/>
        <v>0.28898979649456885</v>
      </c>
      <c r="AH145" s="2">
        <v>143</v>
      </c>
      <c r="AI145" s="99">
        <f t="shared" si="72"/>
        <v>6.9548079290162282E-2</v>
      </c>
      <c r="AJ145" s="99">
        <f t="shared" si="73"/>
        <v>7.2450794624049589E-2</v>
      </c>
      <c r="AK145" s="2">
        <f t="shared" si="74"/>
        <v>1.8270833832087692</v>
      </c>
      <c r="AL145" s="2">
        <f t="shared" si="75"/>
        <v>90449.672436077701</v>
      </c>
      <c r="AM145" s="2">
        <f t="shared" si="76"/>
        <v>2.811498892604853E-2</v>
      </c>
      <c r="AN145" s="2">
        <f t="shared" si="77"/>
        <v>9.5672174520237199E-2</v>
      </c>
    </row>
    <row r="146" spans="1:40">
      <c r="A146" s="2">
        <v>1</v>
      </c>
      <c r="B146" s="98">
        <f t="shared" si="59"/>
        <v>3.5999999999999996</v>
      </c>
      <c r="C146" s="99">
        <f t="shared" si="78"/>
        <v>3.5999999999999995E-3</v>
      </c>
      <c r="D146" s="2">
        <v>25</v>
      </c>
      <c r="E146" s="2">
        <v>140</v>
      </c>
      <c r="F146" s="100">
        <f t="shared" si="85"/>
        <v>1.0099999999999999E-6</v>
      </c>
      <c r="G146" s="2">
        <v>1E-4</v>
      </c>
      <c r="I146" s="2">
        <v>144</v>
      </c>
      <c r="J146" s="99" t="str">
        <f t="shared" si="79"/>
        <v>-</v>
      </c>
      <c r="K146" s="99" t="str">
        <f t="shared" si="80"/>
        <v>-</v>
      </c>
      <c r="L146" s="2">
        <f t="shared" si="81"/>
        <v>7.3338426279602729</v>
      </c>
      <c r="M146" s="2" t="str">
        <f t="shared" si="82"/>
        <v>-</v>
      </c>
      <c r="N146" s="2" t="str">
        <f t="shared" si="83"/>
        <v>-</v>
      </c>
      <c r="O146" s="99" t="str">
        <f t="shared" si="84"/>
        <v>-</v>
      </c>
      <c r="Q146" s="2">
        <v>144</v>
      </c>
      <c r="R146" s="99" t="str">
        <f t="shared" si="60"/>
        <v>-</v>
      </c>
      <c r="S146" s="99" t="str">
        <f t="shared" si="61"/>
        <v>-</v>
      </c>
      <c r="T146" s="2">
        <f t="shared" si="62"/>
        <v>4.4762223071046598</v>
      </c>
      <c r="U146" s="2" t="str">
        <f t="shared" si="63"/>
        <v>-</v>
      </c>
      <c r="V146" s="2" t="str">
        <f t="shared" si="64"/>
        <v>-</v>
      </c>
      <c r="W146" s="2" t="str">
        <f t="shared" si="65"/>
        <v>-</v>
      </c>
      <c r="Y146" s="2">
        <v>144</v>
      </c>
      <c r="Z146" s="99">
        <f t="shared" si="66"/>
        <v>0.20195557675010783</v>
      </c>
      <c r="AA146" s="99">
        <f t="shared" si="67"/>
        <v>0.21617099095133427</v>
      </c>
      <c r="AB146" s="2">
        <f t="shared" si="68"/>
        <v>2.8647822765469817</v>
      </c>
      <c r="AC146" s="2">
        <f t="shared" si="69"/>
        <v>113456.72382364285</v>
      </c>
      <c r="AD146" s="2">
        <f t="shared" si="70"/>
        <v>2.7824095640915775E-2</v>
      </c>
      <c r="AE146" s="2">
        <f t="shared" si="71"/>
        <v>0.29096805130064185</v>
      </c>
      <c r="AH146" s="2">
        <v>144</v>
      </c>
      <c r="AI146" s="99">
        <f t="shared" si="72"/>
        <v>6.997345021038727E-2</v>
      </c>
      <c r="AJ146" s="99">
        <f t="shared" si="73"/>
        <v>7.2919830430466376E-2</v>
      </c>
      <c r="AK146" s="2">
        <f t="shared" si="74"/>
        <v>1.8334606569900682</v>
      </c>
      <c r="AL146" s="2">
        <f t="shared" si="75"/>
        <v>90765.379058914288</v>
      </c>
      <c r="AM146" s="2">
        <f t="shared" si="76"/>
        <v>2.8110101208751587E-2</v>
      </c>
      <c r="AN146" s="2">
        <f t="shared" si="77"/>
        <v>9.6324462038169009E-2</v>
      </c>
    </row>
    <row r="147" spans="1:40">
      <c r="A147" s="2">
        <v>1</v>
      </c>
      <c r="B147" s="98">
        <f t="shared" si="59"/>
        <v>3.6124783736376886</v>
      </c>
      <c r="C147" s="99">
        <f t="shared" si="78"/>
        <v>3.6124783736376886E-3</v>
      </c>
      <c r="D147" s="2">
        <v>25</v>
      </c>
      <c r="E147" s="2">
        <v>140</v>
      </c>
      <c r="F147" s="100">
        <f t="shared" si="85"/>
        <v>1.0099999999999999E-6</v>
      </c>
      <c r="G147" s="2">
        <v>1E-4</v>
      </c>
      <c r="I147" s="2">
        <v>145</v>
      </c>
      <c r="J147" s="99" t="str">
        <f t="shared" si="79"/>
        <v>-</v>
      </c>
      <c r="K147" s="99" t="str">
        <f t="shared" si="80"/>
        <v>-</v>
      </c>
      <c r="L147" s="2">
        <f t="shared" si="81"/>
        <v>7.3592633025468555</v>
      </c>
      <c r="M147" s="2" t="str">
        <f t="shared" si="82"/>
        <v>-</v>
      </c>
      <c r="N147" s="2" t="str">
        <f t="shared" si="83"/>
        <v>-</v>
      </c>
      <c r="O147" s="99" t="str">
        <f t="shared" si="84"/>
        <v>-</v>
      </c>
      <c r="Q147" s="2">
        <v>145</v>
      </c>
      <c r="R147" s="99" t="str">
        <f t="shared" si="60"/>
        <v>-</v>
      </c>
      <c r="S147" s="99" t="str">
        <f t="shared" si="61"/>
        <v>-</v>
      </c>
      <c r="T147" s="2">
        <f t="shared" si="62"/>
        <v>4.4917378555583847</v>
      </c>
      <c r="U147" s="2" t="str">
        <f t="shared" si="63"/>
        <v>-</v>
      </c>
      <c r="V147" s="2" t="str">
        <f t="shared" si="64"/>
        <v>-</v>
      </c>
      <c r="W147" s="2" t="str">
        <f t="shared" si="65"/>
        <v>-</v>
      </c>
      <c r="Y147" s="2">
        <v>145</v>
      </c>
      <c r="Z147" s="99">
        <f t="shared" si="66"/>
        <v>0.20318220613286439</v>
      </c>
      <c r="AA147" s="99">
        <f t="shared" si="67"/>
        <v>0.21756073422458708</v>
      </c>
      <c r="AB147" s="2">
        <f t="shared" si="68"/>
        <v>2.874712227557366</v>
      </c>
      <c r="AC147" s="2">
        <f t="shared" si="69"/>
        <v>113849.98921019274</v>
      </c>
      <c r="AD147" s="2">
        <f t="shared" si="70"/>
        <v>2.7820056636166841E-2</v>
      </c>
      <c r="AE147" s="2">
        <f t="shared" si="71"/>
        <v>0.29294613191217755</v>
      </c>
      <c r="AH147" s="2">
        <v>145</v>
      </c>
      <c r="AI147" s="99">
        <f t="shared" si="72"/>
        <v>7.0398452042087709E-2</v>
      </c>
      <c r="AJ147" s="99">
        <f t="shared" si="73"/>
        <v>7.3388625264507221E-2</v>
      </c>
      <c r="AK147" s="2">
        <f t="shared" si="74"/>
        <v>1.8398158256367139</v>
      </c>
      <c r="AL147" s="2">
        <f t="shared" si="75"/>
        <v>91079.991368154166</v>
      </c>
      <c r="AM147" s="2">
        <f t="shared" si="76"/>
        <v>2.8105260842709343E-2</v>
      </c>
      <c r="AN147" s="2">
        <f t="shared" si="77"/>
        <v>9.6976680320343067E-2</v>
      </c>
    </row>
    <row r="148" spans="1:40">
      <c r="A148" s="2">
        <v>1</v>
      </c>
      <c r="B148" s="98">
        <f t="shared" si="59"/>
        <v>3.6249137920783716</v>
      </c>
      <c r="C148" s="99">
        <f t="shared" si="78"/>
        <v>3.6249137920783716E-3</v>
      </c>
      <c r="D148" s="2">
        <v>25</v>
      </c>
      <c r="E148" s="2">
        <v>140</v>
      </c>
      <c r="F148" s="100">
        <f t="shared" si="85"/>
        <v>1.0099999999999999E-6</v>
      </c>
      <c r="G148" s="2">
        <v>1E-4</v>
      </c>
      <c r="I148" s="2">
        <v>146</v>
      </c>
      <c r="J148" s="99" t="str">
        <f t="shared" si="79"/>
        <v>-</v>
      </c>
      <c r="K148" s="99" t="str">
        <f t="shared" si="80"/>
        <v>-</v>
      </c>
      <c r="L148" s="2">
        <f t="shared" si="81"/>
        <v>7.3845964697293018</v>
      </c>
      <c r="M148" s="2" t="str">
        <f t="shared" si="82"/>
        <v>-</v>
      </c>
      <c r="N148" s="2" t="str">
        <f t="shared" si="83"/>
        <v>-</v>
      </c>
      <c r="O148" s="99" t="str">
        <f t="shared" si="84"/>
        <v>-</v>
      </c>
      <c r="Q148" s="2">
        <v>146</v>
      </c>
      <c r="R148" s="99" t="str">
        <f t="shared" si="60"/>
        <v>-</v>
      </c>
      <c r="S148" s="99" t="str">
        <f t="shared" si="61"/>
        <v>-</v>
      </c>
      <c r="T148" s="2">
        <f t="shared" si="62"/>
        <v>4.5071999937312643</v>
      </c>
      <c r="U148" s="2" t="str">
        <f t="shared" si="63"/>
        <v>-</v>
      </c>
      <c r="V148" s="2" t="str">
        <f t="shared" si="64"/>
        <v>-</v>
      </c>
      <c r="W148" s="2" t="str">
        <f t="shared" si="65"/>
        <v>-</v>
      </c>
      <c r="Y148" s="2">
        <v>146</v>
      </c>
      <c r="Z148" s="99">
        <f t="shared" si="66"/>
        <v>0.20440777852326092</v>
      </c>
      <c r="AA148" s="99">
        <f t="shared" si="67"/>
        <v>0.21894976842467068</v>
      </c>
      <c r="AB148" s="2">
        <f t="shared" si="68"/>
        <v>2.8846079959880089</v>
      </c>
      <c r="AC148" s="2">
        <f t="shared" si="69"/>
        <v>114241.90083120829</v>
      </c>
      <c r="AD148" s="2">
        <f t="shared" si="70"/>
        <v>2.7816056693232578E-2</v>
      </c>
      <c r="AE148" s="2">
        <f t="shared" si="71"/>
        <v>0.294924040050146</v>
      </c>
      <c r="AH148" s="2">
        <v>146</v>
      </c>
      <c r="AI148" s="99">
        <f t="shared" si="72"/>
        <v>7.0823087647692948E-2</v>
      </c>
      <c r="AJ148" s="99">
        <f t="shared" si="73"/>
        <v>7.3857180910602283E-2</v>
      </c>
      <c r="AK148" s="2">
        <f t="shared" si="74"/>
        <v>1.8461491174323255</v>
      </c>
      <c r="AL148" s="2">
        <f t="shared" si="75"/>
        <v>91393.520664966622</v>
      </c>
      <c r="AM148" s="2">
        <f t="shared" si="76"/>
        <v>2.8100467051254529E-2</v>
      </c>
      <c r="AN148" s="2">
        <f t="shared" si="77"/>
        <v>9.7628830048772999E-2</v>
      </c>
    </row>
    <row r="149" spans="1:40">
      <c r="A149" s="2">
        <v>1</v>
      </c>
      <c r="B149" s="98">
        <f t="shared" si="59"/>
        <v>3.6373066958946421</v>
      </c>
      <c r="C149" s="99">
        <f t="shared" si="78"/>
        <v>3.6373066958946421E-3</v>
      </c>
      <c r="D149" s="2">
        <v>25</v>
      </c>
      <c r="E149" s="2">
        <v>140</v>
      </c>
      <c r="F149" s="100">
        <f t="shared" si="85"/>
        <v>1.0099999999999999E-6</v>
      </c>
      <c r="G149" s="2">
        <v>1E-4</v>
      </c>
      <c r="I149" s="2">
        <v>147</v>
      </c>
      <c r="J149" s="99" t="str">
        <f t="shared" si="79"/>
        <v>-</v>
      </c>
      <c r="K149" s="99" t="str">
        <f t="shared" si="80"/>
        <v>-</v>
      </c>
      <c r="L149" s="2">
        <f t="shared" si="81"/>
        <v>7.4098430270326281</v>
      </c>
      <c r="M149" s="2" t="str">
        <f t="shared" si="82"/>
        <v>-</v>
      </c>
      <c r="N149" s="2" t="str">
        <f t="shared" si="83"/>
        <v>-</v>
      </c>
      <c r="O149" s="99" t="str">
        <f t="shared" si="84"/>
        <v>-</v>
      </c>
      <c r="Q149" s="2">
        <v>147</v>
      </c>
      <c r="R149" s="99" t="str">
        <f t="shared" si="60"/>
        <v>-</v>
      </c>
      <c r="S149" s="99" t="str">
        <f t="shared" si="61"/>
        <v>-</v>
      </c>
      <c r="T149" s="2">
        <f t="shared" si="62"/>
        <v>4.522609269429096</v>
      </c>
      <c r="U149" s="2" t="str">
        <f t="shared" si="63"/>
        <v>-</v>
      </c>
      <c r="V149" s="2" t="str">
        <f t="shared" si="64"/>
        <v>-</v>
      </c>
      <c r="W149" s="2" t="str">
        <f t="shared" si="65"/>
        <v>-</v>
      </c>
      <c r="Y149" s="2">
        <v>147</v>
      </c>
      <c r="Z149" s="99">
        <f t="shared" si="66"/>
        <v>0.20563230206257202</v>
      </c>
      <c r="AA149" s="99">
        <f t="shared" si="67"/>
        <v>0.22033809876640414</v>
      </c>
      <c r="AB149" s="2">
        <f t="shared" si="68"/>
        <v>2.894469932434621</v>
      </c>
      <c r="AC149" s="2">
        <f t="shared" si="69"/>
        <v>114632.47257166817</v>
      </c>
      <c r="AD149" s="2">
        <f t="shared" si="70"/>
        <v>2.781209517346598E-2</v>
      </c>
      <c r="AE149" s="2">
        <f t="shared" si="71"/>
        <v>0.29690177740692947</v>
      </c>
      <c r="AH149" s="2">
        <v>147</v>
      </c>
      <c r="AI149" s="99">
        <f t="shared" si="72"/>
        <v>7.1247359847987052E-2</v>
      </c>
      <c r="AJ149" s="99">
        <f t="shared" si="73"/>
        <v>7.4325499127839256E-2</v>
      </c>
      <c r="AK149" s="2">
        <f t="shared" si="74"/>
        <v>1.852460756758157</v>
      </c>
      <c r="AL149" s="2">
        <f t="shared" si="75"/>
        <v>91705.978057334534</v>
      </c>
      <c r="AM149" s="2">
        <f t="shared" si="76"/>
        <v>2.8095719075622545E-2</v>
      </c>
      <c r="AN149" s="2">
        <f t="shared" si="77"/>
        <v>9.8280911894169695E-2</v>
      </c>
    </row>
    <row r="150" spans="1:40">
      <c r="A150" s="2">
        <v>1</v>
      </c>
      <c r="B150" s="98">
        <f t="shared" si="59"/>
        <v>3.6496575181789312</v>
      </c>
      <c r="C150" s="99">
        <f t="shared" si="78"/>
        <v>3.6496575181789313E-3</v>
      </c>
      <c r="D150" s="2">
        <v>25</v>
      </c>
      <c r="E150" s="2">
        <v>140</v>
      </c>
      <c r="F150" s="100">
        <f t="shared" si="85"/>
        <v>1.0099999999999999E-6</v>
      </c>
      <c r="G150" s="2">
        <v>1E-4</v>
      </c>
      <c r="I150" s="2">
        <v>148</v>
      </c>
      <c r="J150" s="99" t="str">
        <f t="shared" si="79"/>
        <v>-</v>
      </c>
      <c r="K150" s="99" t="str">
        <f t="shared" si="80"/>
        <v>-</v>
      </c>
      <c r="L150" s="2">
        <f t="shared" si="81"/>
        <v>7.4350038567434291</v>
      </c>
      <c r="M150" s="2" t="str">
        <f t="shared" si="82"/>
        <v>-</v>
      </c>
      <c r="N150" s="2" t="str">
        <f t="shared" si="83"/>
        <v>-</v>
      </c>
      <c r="O150" s="99" t="str">
        <f t="shared" si="84"/>
        <v>-</v>
      </c>
      <c r="Q150" s="2">
        <v>148</v>
      </c>
      <c r="R150" s="99" t="str">
        <f t="shared" si="60"/>
        <v>-</v>
      </c>
      <c r="S150" s="99" t="str">
        <f t="shared" si="61"/>
        <v>-</v>
      </c>
      <c r="T150" s="2">
        <f t="shared" si="62"/>
        <v>4.5379662211568794</v>
      </c>
      <c r="U150" s="2" t="str">
        <f t="shared" si="63"/>
        <v>-</v>
      </c>
      <c r="V150" s="2" t="str">
        <f t="shared" si="64"/>
        <v>-</v>
      </c>
      <c r="W150" s="2" t="str">
        <f t="shared" si="65"/>
        <v>-</v>
      </c>
      <c r="Y150" s="2">
        <v>148</v>
      </c>
      <c r="Z150" s="99">
        <f t="shared" si="66"/>
        <v>0.20685578477443201</v>
      </c>
      <c r="AA150" s="99">
        <f t="shared" si="67"/>
        <v>0.22172573039104906</v>
      </c>
      <c r="AB150" s="2">
        <f t="shared" si="68"/>
        <v>2.9042983815404022</v>
      </c>
      <c r="AC150" s="2">
        <f t="shared" si="69"/>
        <v>115021.71808080803</v>
      </c>
      <c r="AD150" s="2">
        <f t="shared" si="70"/>
        <v>2.780817145288271E-2</v>
      </c>
      <c r="AE150" s="2">
        <f t="shared" si="71"/>
        <v>0.29887934564698643</v>
      </c>
      <c r="AH150" s="2">
        <v>148</v>
      </c>
      <c r="AI150" s="99">
        <f t="shared" si="72"/>
        <v>7.1671271422994134E-2</v>
      </c>
      <c r="AJ150" s="99">
        <f t="shared" si="73"/>
        <v>7.4793581650492991E-2</v>
      </c>
      <c r="AK150" s="2">
        <f t="shared" si="74"/>
        <v>1.8587509641858573</v>
      </c>
      <c r="AL150" s="2">
        <f t="shared" si="75"/>
        <v>92017.374464646418</v>
      </c>
      <c r="AM150" s="2">
        <f t="shared" si="76"/>
        <v>2.8091016174421064E-2</v>
      </c>
      <c r="AN150" s="2">
        <f t="shared" si="77"/>
        <v>9.8932926516203501E-2</v>
      </c>
    </row>
    <row r="151" spans="1:40">
      <c r="A151" s="2">
        <v>1</v>
      </c>
      <c r="B151" s="98">
        <f t="shared" si="59"/>
        <v>3.6619666847201104</v>
      </c>
      <c r="C151" s="99">
        <f t="shared" si="78"/>
        <v>3.6619666847201105E-3</v>
      </c>
      <c r="D151" s="2">
        <v>25</v>
      </c>
      <c r="E151" s="2">
        <v>140</v>
      </c>
      <c r="F151" s="100">
        <f t="shared" si="85"/>
        <v>1.0099999999999999E-6</v>
      </c>
      <c r="G151" s="2">
        <v>1E-4</v>
      </c>
      <c r="I151" s="2">
        <v>149</v>
      </c>
      <c r="J151" s="99" t="str">
        <f t="shared" si="79"/>
        <v>-</v>
      </c>
      <c r="K151" s="99" t="str">
        <f t="shared" si="80"/>
        <v>-</v>
      </c>
      <c r="L151" s="2">
        <f t="shared" si="81"/>
        <v>7.4600798262696406</v>
      </c>
      <c r="M151" s="2" t="str">
        <f t="shared" si="82"/>
        <v>-</v>
      </c>
      <c r="N151" s="2" t="str">
        <f t="shared" si="83"/>
        <v>-</v>
      </c>
      <c r="O151" s="99" t="str">
        <f t="shared" si="84"/>
        <v>-</v>
      </c>
      <c r="Q151" s="2">
        <v>149</v>
      </c>
      <c r="R151" s="99" t="str">
        <f t="shared" si="60"/>
        <v>-</v>
      </c>
      <c r="S151" s="99" t="str">
        <f t="shared" si="61"/>
        <v>-</v>
      </c>
      <c r="T151" s="2">
        <f t="shared" si="62"/>
        <v>4.5532713783384047</v>
      </c>
      <c r="U151" s="2" t="str">
        <f t="shared" si="63"/>
        <v>-</v>
      </c>
      <c r="V151" s="2" t="str">
        <f t="shared" si="64"/>
        <v>-</v>
      </c>
      <c r="W151" s="2" t="str">
        <f t="shared" si="65"/>
        <v>-</v>
      </c>
      <c r="Y151" s="2">
        <v>149</v>
      </c>
      <c r="Z151" s="99">
        <f t="shared" si="66"/>
        <v>0.20807823456731661</v>
      </c>
      <c r="AA151" s="99">
        <f t="shared" si="67"/>
        <v>0.2231126683678345</v>
      </c>
      <c r="AB151" s="2">
        <f t="shared" si="68"/>
        <v>2.9140936821365786</v>
      </c>
      <c r="AC151" s="2">
        <f t="shared" si="69"/>
        <v>115409.6507776863</v>
      </c>
      <c r="AD151" s="2">
        <f t="shared" si="70"/>
        <v>2.7804284921728761E-2</v>
      </c>
      <c r="AE151" s="2">
        <f t="shared" si="71"/>
        <v>0.30085674640749782</v>
      </c>
      <c r="AH151" s="2">
        <v>149</v>
      </c>
      <c r="AI151" s="99">
        <f t="shared" si="72"/>
        <v>7.2094825112838282E-2</v>
      </c>
      <c r="AJ151" s="99">
        <f t="shared" si="73"/>
        <v>7.5261430188540063E-2</v>
      </c>
      <c r="AK151" s="2">
        <f t="shared" si="74"/>
        <v>1.8650199565674102</v>
      </c>
      <c r="AL151" s="2">
        <f t="shared" si="75"/>
        <v>92327.720622149034</v>
      </c>
      <c r="AM151" s="2">
        <f t="shared" si="76"/>
        <v>2.808635762311892E-2</v>
      </c>
      <c r="AN151" s="2">
        <f t="shared" si="77"/>
        <v>9.958487456375878E-2</v>
      </c>
    </row>
    <row r="152" spans="1:40">
      <c r="A152" s="2">
        <v>1</v>
      </c>
      <c r="B152" s="98">
        <f t="shared" si="59"/>
        <v>3.6742346141747668</v>
      </c>
      <c r="C152" s="99">
        <f t="shared" si="78"/>
        <v>3.6742346141747668E-3</v>
      </c>
      <c r="D152" s="2">
        <v>25</v>
      </c>
      <c r="E152" s="2">
        <v>140</v>
      </c>
      <c r="F152" s="100">
        <f t="shared" si="85"/>
        <v>1.0099999999999999E-6</v>
      </c>
      <c r="G152" s="2">
        <v>1E-4</v>
      </c>
      <c r="I152" s="2">
        <v>150</v>
      </c>
      <c r="J152" s="99" t="str">
        <f t="shared" si="79"/>
        <v>-</v>
      </c>
      <c r="K152" s="99" t="str">
        <f t="shared" si="80"/>
        <v>-</v>
      </c>
      <c r="L152" s="2">
        <f t="shared" si="81"/>
        <v>7.4850717884894644</v>
      </c>
      <c r="M152" s="2" t="str">
        <f t="shared" si="82"/>
        <v>-</v>
      </c>
      <c r="N152" s="2" t="str">
        <f t="shared" si="83"/>
        <v>-</v>
      </c>
      <c r="O152" s="99" t="str">
        <f t="shared" si="84"/>
        <v>-</v>
      </c>
      <c r="Q152" s="2">
        <v>150</v>
      </c>
      <c r="R152" s="99" t="str">
        <f t="shared" si="60"/>
        <v>-</v>
      </c>
      <c r="S152" s="99" t="str">
        <f t="shared" si="61"/>
        <v>-</v>
      </c>
      <c r="T152" s="2">
        <f t="shared" si="62"/>
        <v>4.5685252615292153</v>
      </c>
      <c r="U152" s="2" t="str">
        <f t="shared" si="63"/>
        <v>-</v>
      </c>
      <c r="V152" s="2" t="str">
        <f t="shared" si="64"/>
        <v>-</v>
      </c>
      <c r="W152" s="2" t="str">
        <f t="shared" si="65"/>
        <v>-</v>
      </c>
      <c r="Y152" s="2">
        <v>150</v>
      </c>
      <c r="Z152" s="99">
        <f t="shared" si="66"/>
        <v>0.2092996592369577</v>
      </c>
      <c r="AA152" s="99">
        <f t="shared" si="67"/>
        <v>0.22449891769544572</v>
      </c>
      <c r="AB152" s="2">
        <f t="shared" si="68"/>
        <v>2.9238561673786978</v>
      </c>
      <c r="AC152" s="2">
        <f t="shared" si="69"/>
        <v>115796.2838565821</v>
      </c>
      <c r="AD152" s="2">
        <f t="shared" si="70"/>
        <v>2.7800434984063517E-2</v>
      </c>
      <c r="AE152" s="2">
        <f t="shared" si="71"/>
        <v>0.30283398129899203</v>
      </c>
      <c r="AH152" s="2">
        <v>150</v>
      </c>
      <c r="AI152" s="99">
        <f t="shared" si="72"/>
        <v>7.2518023618580077E-2</v>
      </c>
      <c r="AJ152" s="99">
        <f t="shared" si="73"/>
        <v>7.5729046428160834E-2</v>
      </c>
      <c r="AK152" s="2">
        <f t="shared" si="74"/>
        <v>1.8712679471223661</v>
      </c>
      <c r="AL152" s="2">
        <f t="shared" si="75"/>
        <v>92637.027085265669</v>
      </c>
      <c r="AM152" s="2">
        <f t="shared" si="76"/>
        <v>2.8081742713553258E-2</v>
      </c>
      <c r="AN152" s="2">
        <f t="shared" si="77"/>
        <v>0.10023675667518099</v>
      </c>
    </row>
    <row r="153" spans="1:40">
      <c r="A153" s="2">
        <v>1</v>
      </c>
      <c r="B153" s="98">
        <f t="shared" si="59"/>
        <v>3.6864617182333523</v>
      </c>
      <c r="C153" s="99">
        <f t="shared" si="78"/>
        <v>3.6864617182333524E-3</v>
      </c>
      <c r="D153" s="2">
        <v>25</v>
      </c>
      <c r="E153" s="2">
        <v>140</v>
      </c>
      <c r="F153" s="100">
        <f t="shared" si="85"/>
        <v>1.0099999999999999E-6</v>
      </c>
      <c r="G153" s="2">
        <v>1E-4</v>
      </c>
      <c r="I153" s="2">
        <v>151</v>
      </c>
      <c r="J153" s="99" t="str">
        <f t="shared" si="79"/>
        <v>-</v>
      </c>
      <c r="K153" s="99" t="str">
        <f t="shared" si="80"/>
        <v>-</v>
      </c>
      <c r="L153" s="2">
        <f t="shared" si="81"/>
        <v>7.5099805820898426</v>
      </c>
      <c r="M153" s="2" t="str">
        <f t="shared" si="82"/>
        <v>-</v>
      </c>
      <c r="N153" s="2" t="str">
        <f t="shared" si="83"/>
        <v>-</v>
      </c>
      <c r="O153" s="99" t="str">
        <f t="shared" si="84"/>
        <v>-</v>
      </c>
      <c r="Q153" s="2">
        <v>151</v>
      </c>
      <c r="R153" s="99" t="str">
        <f t="shared" si="60"/>
        <v>-</v>
      </c>
      <c r="S153" s="99" t="str">
        <f t="shared" si="61"/>
        <v>-</v>
      </c>
      <c r="T153" s="2">
        <f t="shared" si="62"/>
        <v>4.5837283826231969</v>
      </c>
      <c r="U153" s="2" t="str">
        <f t="shared" si="63"/>
        <v>-</v>
      </c>
      <c r="V153" s="2" t="str">
        <f t="shared" si="64"/>
        <v>-</v>
      </c>
      <c r="W153" s="2" t="str">
        <f t="shared" si="65"/>
        <v>-</v>
      </c>
      <c r="Y153" s="2">
        <v>151</v>
      </c>
      <c r="Z153" s="99">
        <f t="shared" si="66"/>
        <v>0.21052006646869104</v>
      </c>
      <c r="AA153" s="99">
        <f t="shared" si="67"/>
        <v>0.22588448330346805</v>
      </c>
      <c r="AB153" s="2">
        <f t="shared" si="68"/>
        <v>2.9335861648788453</v>
      </c>
      <c r="AC153" s="2">
        <f t="shared" si="69"/>
        <v>116181.63029223152</v>
      </c>
      <c r="AD153" s="2">
        <f t="shared" si="70"/>
        <v>2.7796621057357813E-2</v>
      </c>
      <c r="AE153" s="2">
        <f t="shared" si="71"/>
        <v>0.30481105190595315</v>
      </c>
      <c r="AH153" s="2">
        <v>151</v>
      </c>
      <c r="AI153" s="99">
        <f t="shared" si="72"/>
        <v>7.2940869603030187E-2</v>
      </c>
      <c r="AJ153" s="99">
        <f t="shared" si="73"/>
        <v>7.6196432032226549E-2</v>
      </c>
      <c r="AK153" s="2">
        <f t="shared" si="74"/>
        <v>1.8774951455224607</v>
      </c>
      <c r="AL153" s="2">
        <f t="shared" si="75"/>
        <v>92945.304233785209</v>
      </c>
      <c r="AM153" s="2">
        <f t="shared" si="76"/>
        <v>2.8077170753454266E-2</v>
      </c>
      <c r="AN153" s="2">
        <f t="shared" si="77"/>
        <v>0.10088857347851653</v>
      </c>
    </row>
    <row r="154" spans="1:40">
      <c r="A154" s="2">
        <v>1</v>
      </c>
      <c r="B154" s="98">
        <f t="shared" si="59"/>
        <v>3.6986484017813854</v>
      </c>
      <c r="C154" s="99">
        <f t="shared" si="78"/>
        <v>3.6986484017813856E-3</v>
      </c>
      <c r="D154" s="2">
        <v>25</v>
      </c>
      <c r="E154" s="2">
        <v>140</v>
      </c>
      <c r="F154" s="100">
        <f t="shared" si="85"/>
        <v>1.0099999999999999E-6</v>
      </c>
      <c r="G154" s="2">
        <v>1E-4</v>
      </c>
      <c r="I154" s="2">
        <v>152</v>
      </c>
      <c r="J154" s="99" t="str">
        <f t="shared" si="79"/>
        <v>-</v>
      </c>
      <c r="K154" s="99" t="str">
        <f t="shared" si="80"/>
        <v>-</v>
      </c>
      <c r="L154" s="2">
        <f t="shared" si="81"/>
        <v>7.534807031894851</v>
      </c>
      <c r="M154" s="2" t="str">
        <f t="shared" si="82"/>
        <v>-</v>
      </c>
      <c r="N154" s="2" t="str">
        <f t="shared" si="83"/>
        <v>-</v>
      </c>
      <c r="O154" s="99" t="str">
        <f t="shared" si="84"/>
        <v>-</v>
      </c>
      <c r="Q154" s="2">
        <v>152</v>
      </c>
      <c r="R154" s="99" t="str">
        <f t="shared" si="60"/>
        <v>-</v>
      </c>
      <c r="S154" s="99" t="str">
        <f t="shared" si="61"/>
        <v>-</v>
      </c>
      <c r="T154" s="2">
        <f t="shared" si="62"/>
        <v>4.5988812450530112</v>
      </c>
      <c r="U154" s="2" t="str">
        <f t="shared" si="63"/>
        <v>-</v>
      </c>
      <c r="V154" s="2" t="str">
        <f t="shared" si="64"/>
        <v>-</v>
      </c>
      <c r="W154" s="2" t="str">
        <f t="shared" si="65"/>
        <v>-</v>
      </c>
      <c r="Y154" s="2">
        <v>152</v>
      </c>
      <c r="Z154" s="99">
        <f t="shared" si="66"/>
        <v>0.21173946383974049</v>
      </c>
      <c r="AA154" s="99">
        <f t="shared" si="67"/>
        <v>0.22726937005379361</v>
      </c>
      <c r="AB154" s="2">
        <f t="shared" si="68"/>
        <v>2.9432839968339266</v>
      </c>
      <c r="AC154" s="2">
        <f t="shared" si="69"/>
        <v>116565.702844908</v>
      </c>
      <c r="AD154" s="2">
        <f t="shared" si="70"/>
        <v>2.7792842572106166E-2</v>
      </c>
      <c r="AE154" s="2">
        <f t="shared" si="71"/>
        <v>0.30678795978741014</v>
      </c>
      <c r="AH154" s="2">
        <v>152</v>
      </c>
      <c r="AI154" s="99">
        <f t="shared" si="72"/>
        <v>7.3363365691540713E-2</v>
      </c>
      <c r="AJ154" s="99">
        <f t="shared" si="73"/>
        <v>7.6663588640773869E-2</v>
      </c>
      <c r="AK154" s="2">
        <f t="shared" si="74"/>
        <v>1.8837017579737128</v>
      </c>
      <c r="AL154" s="2">
        <f t="shared" si="75"/>
        <v>93252.562275926393</v>
      </c>
      <c r="AM154" s="2">
        <f t="shared" si="76"/>
        <v>2.8072641065986753E-2</v>
      </c>
      <c r="AN154" s="2">
        <f t="shared" si="77"/>
        <v>0.1015403255917454</v>
      </c>
    </row>
    <row r="155" spans="1:40">
      <c r="A155" s="2">
        <v>1</v>
      </c>
      <c r="B155" s="98">
        <f t="shared" si="59"/>
        <v>3.7107950630558939</v>
      </c>
      <c r="C155" s="99">
        <f t="shared" si="78"/>
        <v>3.7107950630558941E-3</v>
      </c>
      <c r="D155" s="2">
        <v>25</v>
      </c>
      <c r="E155" s="2">
        <v>140</v>
      </c>
      <c r="F155" s="100">
        <f t="shared" si="85"/>
        <v>1.0099999999999999E-6</v>
      </c>
      <c r="G155" s="2">
        <v>1E-4</v>
      </c>
      <c r="I155" s="2">
        <v>153</v>
      </c>
      <c r="J155" s="99" t="str">
        <f t="shared" si="79"/>
        <v>-</v>
      </c>
      <c r="K155" s="99" t="str">
        <f t="shared" si="80"/>
        <v>-</v>
      </c>
      <c r="L155" s="2">
        <f t="shared" si="81"/>
        <v>7.5595519491844021</v>
      </c>
      <c r="M155" s="2" t="str">
        <f t="shared" si="82"/>
        <v>-</v>
      </c>
      <c r="N155" s="2" t="str">
        <f t="shared" si="83"/>
        <v>-</v>
      </c>
      <c r="O155" s="99" t="str">
        <f t="shared" si="84"/>
        <v>-</v>
      </c>
      <c r="Q155" s="2">
        <v>153</v>
      </c>
      <c r="R155" s="99" t="str">
        <f t="shared" si="60"/>
        <v>-</v>
      </c>
      <c r="S155" s="99" t="str">
        <f t="shared" si="61"/>
        <v>-</v>
      </c>
      <c r="T155" s="2">
        <f t="shared" si="62"/>
        <v>4.6139843439846215</v>
      </c>
      <c r="U155" s="2" t="str">
        <f t="shared" si="63"/>
        <v>-</v>
      </c>
      <c r="V155" s="2" t="str">
        <f t="shared" si="64"/>
        <v>-</v>
      </c>
      <c r="W155" s="2" t="str">
        <f t="shared" si="65"/>
        <v>-</v>
      </c>
      <c r="Y155" s="2">
        <v>153</v>
      </c>
      <c r="Z155" s="99">
        <f t="shared" si="66"/>
        <v>0.21295785882143928</v>
      </c>
      <c r="AA155" s="99">
        <f t="shared" si="67"/>
        <v>0.22865358274198958</v>
      </c>
      <c r="AB155" s="2">
        <f t="shared" si="68"/>
        <v>2.9529499801501573</v>
      </c>
      <c r="AC155" s="2">
        <f t="shared" si="69"/>
        <v>116948.51406535279</v>
      </c>
      <c r="AD155" s="2">
        <f t="shared" si="70"/>
        <v>2.7789098971452743E-2</v>
      </c>
      <c r="AE155" s="2">
        <f t="shared" si="71"/>
        <v>0.3087647064775107</v>
      </c>
      <c r="AH155" s="2">
        <v>153</v>
      </c>
      <c r="AI155" s="99">
        <f t="shared" si="72"/>
        <v>7.3785514472774802E-2</v>
      </c>
      <c r="AJ155" s="99">
        <f t="shared" si="73"/>
        <v>7.7130517871466409E-2</v>
      </c>
      <c r="AK155" s="2">
        <f t="shared" si="74"/>
        <v>1.8898879872961005</v>
      </c>
      <c r="AL155" s="2">
        <f t="shared" si="75"/>
        <v>93558.811252282219</v>
      </c>
      <c r="AM155" s="2">
        <f t="shared" si="76"/>
        <v>2.806815298930784E-2</v>
      </c>
      <c r="AN155" s="2">
        <f t="shared" si="77"/>
        <v>0.10219201362300741</v>
      </c>
    </row>
    <row r="156" spans="1:40">
      <c r="A156" s="2">
        <v>1</v>
      </c>
      <c r="B156" s="98">
        <f t="shared" si="59"/>
        <v>3.722902093797257</v>
      </c>
      <c r="C156" s="99">
        <f t="shared" si="78"/>
        <v>3.722902093797257E-3</v>
      </c>
      <c r="D156" s="2">
        <v>25</v>
      </c>
      <c r="E156" s="2">
        <v>140</v>
      </c>
      <c r="F156" s="100">
        <f t="shared" si="85"/>
        <v>1.0099999999999999E-6</v>
      </c>
      <c r="G156" s="2">
        <v>1E-4</v>
      </c>
      <c r="I156" s="2">
        <v>154</v>
      </c>
      <c r="J156" s="99" t="str">
        <f t="shared" si="79"/>
        <v>-</v>
      </c>
      <c r="K156" s="99" t="str">
        <f t="shared" si="80"/>
        <v>-</v>
      </c>
      <c r="L156" s="2">
        <f t="shared" si="81"/>
        <v>7.5842161320035775</v>
      </c>
      <c r="M156" s="2" t="str">
        <f t="shared" si="82"/>
        <v>-</v>
      </c>
      <c r="N156" s="2" t="str">
        <f t="shared" si="83"/>
        <v>-</v>
      </c>
      <c r="O156" s="99" t="str">
        <f t="shared" si="84"/>
        <v>-</v>
      </c>
      <c r="Q156" s="2">
        <v>154</v>
      </c>
      <c r="R156" s="99" t="str">
        <f t="shared" si="60"/>
        <v>-</v>
      </c>
      <c r="S156" s="99" t="str">
        <f t="shared" si="61"/>
        <v>-</v>
      </c>
      <c r="T156" s="2">
        <f t="shared" si="62"/>
        <v>4.6290381665060911</v>
      </c>
      <c r="U156" s="2" t="str">
        <f t="shared" si="63"/>
        <v>-</v>
      </c>
      <c r="V156" s="2" t="str">
        <f t="shared" si="64"/>
        <v>-</v>
      </c>
      <c r="W156" s="2" t="str">
        <f t="shared" si="65"/>
        <v>-</v>
      </c>
      <c r="Y156" s="2">
        <v>154</v>
      </c>
      <c r="Z156" s="99">
        <f t="shared" si="66"/>
        <v>0.21417525878139262</v>
      </c>
      <c r="AA156" s="99">
        <f t="shared" si="67"/>
        <v>0.23003712609863136</v>
      </c>
      <c r="AB156" s="2">
        <f t="shared" si="68"/>
        <v>2.9625844265638981</v>
      </c>
      <c r="AC156" s="2">
        <f t="shared" si="69"/>
        <v>117330.07629956034</v>
      </c>
      <c r="AD156" s="2">
        <f t="shared" si="70"/>
        <v>2.778538971083036E-2</v>
      </c>
      <c r="AE156" s="2">
        <f t="shared" si="71"/>
        <v>0.31074129348607649</v>
      </c>
      <c r="AH156" s="2">
        <v>154</v>
      </c>
      <c r="AI156" s="99">
        <f t="shared" si="72"/>
        <v>7.4207318499456013E-2</v>
      </c>
      <c r="AJ156" s="99">
        <f t="shared" si="73"/>
        <v>7.7597221320044443E-2</v>
      </c>
      <c r="AK156" s="2">
        <f t="shared" si="74"/>
        <v>1.8960540330008944</v>
      </c>
      <c r="AL156" s="2">
        <f t="shared" si="75"/>
        <v>93864.061039648266</v>
      </c>
      <c r="AM156" s="2">
        <f t="shared" si="76"/>
        <v>2.8063705876140082E-2</v>
      </c>
      <c r="AN156" s="2">
        <f t="shared" si="77"/>
        <v>0.10284363817082173</v>
      </c>
    </row>
    <row r="157" spans="1:40">
      <c r="A157" s="2">
        <v>1</v>
      </c>
      <c r="B157" s="98">
        <f t="shared" si="59"/>
        <v>3.7349698793966195</v>
      </c>
      <c r="C157" s="99">
        <f t="shared" si="78"/>
        <v>3.7349698793966196E-3</v>
      </c>
      <c r="D157" s="2">
        <v>25</v>
      </c>
      <c r="E157" s="2">
        <v>140</v>
      </c>
      <c r="F157" s="100">
        <f t="shared" si="85"/>
        <v>1.0099999999999999E-6</v>
      </c>
      <c r="G157" s="2">
        <v>1E-4</v>
      </c>
      <c r="I157" s="2">
        <v>155</v>
      </c>
      <c r="J157" s="99" t="str">
        <f t="shared" si="79"/>
        <v>-</v>
      </c>
      <c r="K157" s="99" t="str">
        <f t="shared" si="80"/>
        <v>-</v>
      </c>
      <c r="L157" s="2">
        <f t="shared" si="81"/>
        <v>7.6088003654629359</v>
      </c>
      <c r="M157" s="2" t="str">
        <f t="shared" si="82"/>
        <v>-</v>
      </c>
      <c r="N157" s="2" t="str">
        <f t="shared" si="83"/>
        <v>-</v>
      </c>
      <c r="O157" s="99" t="str">
        <f t="shared" si="84"/>
        <v>-</v>
      </c>
      <c r="Q157" s="2">
        <v>155</v>
      </c>
      <c r="R157" s="99" t="str">
        <f t="shared" si="60"/>
        <v>-</v>
      </c>
      <c r="S157" s="99" t="str">
        <f t="shared" si="61"/>
        <v>-</v>
      </c>
      <c r="T157" s="2">
        <f t="shared" si="62"/>
        <v>4.6440431918108755</v>
      </c>
      <c r="U157" s="2" t="str">
        <f t="shared" si="63"/>
        <v>-</v>
      </c>
      <c r="V157" s="2" t="str">
        <f t="shared" si="64"/>
        <v>-</v>
      </c>
      <c r="W157" s="2" t="str">
        <f t="shared" si="65"/>
        <v>-</v>
      </c>
      <c r="Y157" s="2">
        <v>155</v>
      </c>
      <c r="Z157" s="99">
        <f t="shared" si="66"/>
        <v>0.21539167098558151</v>
      </c>
      <c r="AA157" s="99">
        <f t="shared" si="67"/>
        <v>0.23142000479059971</v>
      </c>
      <c r="AB157" s="2">
        <f t="shared" si="68"/>
        <v>2.9721876427589602</v>
      </c>
      <c r="AC157" s="2">
        <f t="shared" si="69"/>
        <v>117710.4016934242</v>
      </c>
      <c r="AD157" s="2">
        <f t="shared" si="70"/>
        <v>2.7781714257612108E-2</v>
      </c>
      <c r="AE157" s="2">
        <f t="shared" si="71"/>
        <v>0.31271772229914352</v>
      </c>
      <c r="AH157" s="2">
        <v>155</v>
      </c>
      <c r="AI157" s="99">
        <f t="shared" si="72"/>
        <v>7.462878028909721E-2</v>
      </c>
      <c r="AJ157" s="99">
        <f t="shared" si="73"/>
        <v>7.8063700560762436E-2</v>
      </c>
      <c r="AK157" s="2">
        <f t="shared" si="74"/>
        <v>1.902200091365734</v>
      </c>
      <c r="AL157" s="2">
        <f t="shared" si="75"/>
        <v>94168.321354739324</v>
      </c>
      <c r="AM157" s="2">
        <f t="shared" si="76"/>
        <v>2.8059299093359434E-2</v>
      </c>
      <c r="AN157" s="2">
        <f t="shared" si="77"/>
        <v>0.10349519982429982</v>
      </c>
    </row>
    <row r="158" spans="1:40">
      <c r="A158" s="2">
        <v>1</v>
      </c>
      <c r="B158" s="98">
        <f t="shared" si="59"/>
        <v>3.746998799039039</v>
      </c>
      <c r="C158" s="99">
        <f t="shared" si="78"/>
        <v>3.746998799039039E-3</v>
      </c>
      <c r="D158" s="2">
        <v>25</v>
      </c>
      <c r="E158" s="2">
        <v>140</v>
      </c>
      <c r="F158" s="100">
        <f t="shared" si="85"/>
        <v>1.0099999999999999E-6</v>
      </c>
      <c r="G158" s="2">
        <v>1E-4</v>
      </c>
      <c r="I158" s="2">
        <v>156</v>
      </c>
      <c r="J158" s="99" t="str">
        <f t="shared" si="79"/>
        <v>-</v>
      </c>
      <c r="K158" s="99" t="str">
        <f t="shared" si="80"/>
        <v>-</v>
      </c>
      <c r="L158" s="2">
        <f t="shared" si="81"/>
        <v>7.6333054220301264</v>
      </c>
      <c r="M158" s="2" t="str">
        <f t="shared" si="82"/>
        <v>-</v>
      </c>
      <c r="N158" s="2" t="str">
        <f t="shared" si="83"/>
        <v>-</v>
      </c>
      <c r="O158" s="99" t="str">
        <f t="shared" si="84"/>
        <v>-</v>
      </c>
      <c r="Q158" s="2">
        <v>156</v>
      </c>
      <c r="R158" s="99" t="str">
        <f t="shared" si="60"/>
        <v>-</v>
      </c>
      <c r="S158" s="99" t="str">
        <f t="shared" si="61"/>
        <v>-</v>
      </c>
      <c r="T158" s="2">
        <f t="shared" si="62"/>
        <v>4.6589998913758111</v>
      </c>
      <c r="U158" s="2" t="str">
        <f t="shared" si="63"/>
        <v>-</v>
      </c>
      <c r="V158" s="2" t="str">
        <f t="shared" si="64"/>
        <v>-</v>
      </c>
      <c r="W158" s="2" t="str">
        <f t="shared" si="65"/>
        <v>-</v>
      </c>
      <c r="Y158" s="2">
        <v>156</v>
      </c>
      <c r="Z158" s="99">
        <f t="shared" si="66"/>
        <v>0.2166071026004108</v>
      </c>
      <c r="AA158" s="99">
        <f t="shared" si="67"/>
        <v>0.23280222342234158</v>
      </c>
      <c r="AB158" s="2">
        <f t="shared" si="68"/>
        <v>2.9817599304805187</v>
      </c>
      <c r="AC158" s="2">
        <f t="shared" si="69"/>
        <v>118089.50219724829</v>
      </c>
      <c r="AD158" s="2">
        <f t="shared" si="70"/>
        <v>2.777807209077492E-2</v>
      </c>
      <c r="AE158" s="2">
        <f t="shared" si="71"/>
        <v>0.31469399437948697</v>
      </c>
      <c r="AH158" s="2">
        <v>156</v>
      </c>
      <c r="AI158" s="99">
        <f t="shared" si="72"/>
        <v>7.5049902324710122E-2</v>
      </c>
      <c r="AJ158" s="99">
        <f t="shared" si="73"/>
        <v>7.8529957146814447E-2</v>
      </c>
      <c r="AK158" s="2">
        <f t="shared" si="74"/>
        <v>1.9083263555075316</v>
      </c>
      <c r="AL158" s="2">
        <f t="shared" si="75"/>
        <v>94471.601757798606</v>
      </c>
      <c r="AM158" s="2">
        <f t="shared" si="76"/>
        <v>2.8054932021597444E-2</v>
      </c>
      <c r="AN158" s="2">
        <f t="shared" si="77"/>
        <v>0.10414669916335302</v>
      </c>
    </row>
    <row r="159" spans="1:40">
      <c r="A159" s="2">
        <v>1</v>
      </c>
      <c r="B159" s="98">
        <f t="shared" si="59"/>
        <v>3.7589892258424999</v>
      </c>
      <c r="C159" s="99">
        <f t="shared" si="78"/>
        <v>3.7589892258425E-3</v>
      </c>
      <c r="D159" s="2">
        <v>25</v>
      </c>
      <c r="E159" s="2">
        <v>140</v>
      </c>
      <c r="F159" s="100">
        <f t="shared" si="85"/>
        <v>1.0099999999999999E-6</v>
      </c>
      <c r="G159" s="2">
        <v>1E-4</v>
      </c>
      <c r="I159" s="2">
        <v>157</v>
      </c>
      <c r="J159" s="99" t="str">
        <f t="shared" si="79"/>
        <v>-</v>
      </c>
      <c r="K159" s="99" t="str">
        <f t="shared" si="80"/>
        <v>-</v>
      </c>
      <c r="L159" s="2">
        <f t="shared" si="81"/>
        <v>7.6577320618130873</v>
      </c>
      <c r="M159" s="2" t="str">
        <f t="shared" si="82"/>
        <v>-</v>
      </c>
      <c r="N159" s="2" t="str">
        <f t="shared" si="83"/>
        <v>-</v>
      </c>
      <c r="O159" s="99" t="str">
        <f t="shared" si="84"/>
        <v>-</v>
      </c>
      <c r="Q159" s="2">
        <v>157</v>
      </c>
      <c r="R159" s="99" t="str">
        <f t="shared" si="60"/>
        <v>-</v>
      </c>
      <c r="S159" s="99" t="str">
        <f t="shared" si="61"/>
        <v>-</v>
      </c>
      <c r="T159" s="2">
        <f t="shared" si="62"/>
        <v>4.6739087291339656</v>
      </c>
      <c r="U159" s="2" t="str">
        <f t="shared" si="63"/>
        <v>-</v>
      </c>
      <c r="V159" s="2" t="str">
        <f t="shared" si="64"/>
        <v>-</v>
      </c>
      <c r="W159" s="2" t="str">
        <f t="shared" si="65"/>
        <v>-</v>
      </c>
      <c r="Y159" s="2">
        <v>157</v>
      </c>
      <c r="Z159" s="99">
        <f t="shared" si="66"/>
        <v>0.21782156069470268</v>
      </c>
      <c r="AA159" s="99">
        <f t="shared" si="67"/>
        <v>0.23418378653710295</v>
      </c>
      <c r="AB159" s="2">
        <f t="shared" si="68"/>
        <v>2.9913015866457378</v>
      </c>
      <c r="AC159" s="2">
        <f t="shared" si="69"/>
        <v>118467.38957012825</v>
      </c>
      <c r="AD159" s="2">
        <f t="shared" si="70"/>
        <v>2.777446270057482E-2</v>
      </c>
      <c r="AE159" s="2">
        <f t="shared" si="71"/>
        <v>0.31667011116713178</v>
      </c>
      <c r="AH159" s="2">
        <v>157</v>
      </c>
      <c r="AI159" s="99">
        <f t="shared" si="72"/>
        <v>7.5470687055496172E-2</v>
      </c>
      <c r="AJ159" s="99">
        <f t="shared" si="73"/>
        <v>7.8995992610749882E-2</v>
      </c>
      <c r="AK159" s="2">
        <f t="shared" si="74"/>
        <v>1.9144330154532718</v>
      </c>
      <c r="AL159" s="2">
        <f t="shared" si="75"/>
        <v>94773.911656102573</v>
      </c>
      <c r="AM159" s="2">
        <f t="shared" si="76"/>
        <v>2.8050604054857056E-2</v>
      </c>
      <c r="AN159" s="2">
        <f t="shared" si="77"/>
        <v>0.10479813675889357</v>
      </c>
    </row>
    <row r="160" spans="1:40">
      <c r="A160" s="2">
        <v>1</v>
      </c>
      <c r="B160" s="98">
        <f t="shared" si="59"/>
        <v>3.7709415269929605</v>
      </c>
      <c r="C160" s="99">
        <f t="shared" si="78"/>
        <v>3.7709415269929604E-3</v>
      </c>
      <c r="D160" s="2">
        <v>25</v>
      </c>
      <c r="E160" s="2">
        <v>140</v>
      </c>
      <c r="F160" s="100">
        <f t="shared" si="85"/>
        <v>1.0099999999999999E-6</v>
      </c>
      <c r="G160" s="2">
        <v>1E-4</v>
      </c>
      <c r="I160" s="2">
        <v>158</v>
      </c>
      <c r="J160" s="99" t="str">
        <f t="shared" si="79"/>
        <v>-</v>
      </c>
      <c r="K160" s="99" t="str">
        <f t="shared" si="80"/>
        <v>-</v>
      </c>
      <c r="L160" s="2">
        <f t="shared" si="81"/>
        <v>7.6820810328351614</v>
      </c>
      <c r="M160" s="2" t="str">
        <f t="shared" si="82"/>
        <v>-</v>
      </c>
      <c r="N160" s="2" t="str">
        <f t="shared" si="83"/>
        <v>-</v>
      </c>
      <c r="O160" s="99" t="str">
        <f t="shared" si="84"/>
        <v>-</v>
      </c>
      <c r="Q160" s="2">
        <v>158</v>
      </c>
      <c r="R160" s="99" t="str">
        <f t="shared" si="60"/>
        <v>-</v>
      </c>
      <c r="S160" s="99" t="str">
        <f t="shared" si="61"/>
        <v>-</v>
      </c>
      <c r="T160" s="2">
        <f t="shared" si="62"/>
        <v>4.6887701616425561</v>
      </c>
      <c r="U160" s="2" t="str">
        <f t="shared" si="63"/>
        <v>-</v>
      </c>
      <c r="V160" s="2" t="str">
        <f t="shared" si="64"/>
        <v>-</v>
      </c>
      <c r="W160" s="2" t="str">
        <f t="shared" si="65"/>
        <v>-</v>
      </c>
      <c r="Y160" s="2">
        <v>158</v>
      </c>
      <c r="Z160" s="99" t="str">
        <f t="shared" si="66"/>
        <v>-</v>
      </c>
      <c r="AA160" s="99" t="str">
        <f t="shared" si="67"/>
        <v>-</v>
      </c>
      <c r="AB160" s="2">
        <f t="shared" si="68"/>
        <v>3.0008129034512354</v>
      </c>
      <c r="AC160" s="2" t="str">
        <f t="shared" si="69"/>
        <v>-</v>
      </c>
      <c r="AD160" s="2" t="str">
        <f t="shared" si="70"/>
        <v>-</v>
      </c>
      <c r="AE160" s="2" t="str">
        <f t="shared" si="71"/>
        <v>-</v>
      </c>
      <c r="AH160" s="2">
        <v>158</v>
      </c>
      <c r="AI160" s="99">
        <f t="shared" si="72"/>
        <v>7.5891136897519515E-2</v>
      </c>
      <c r="AJ160" s="99">
        <f t="shared" si="73"/>
        <v>7.9461808464877104E-2</v>
      </c>
      <c r="AK160" s="2">
        <f t="shared" si="74"/>
        <v>1.9205202582087904</v>
      </c>
      <c r="AL160" s="2">
        <f t="shared" si="75"/>
        <v>95075.260307365883</v>
      </c>
      <c r="AM160" s="2">
        <f t="shared" si="76"/>
        <v>2.8046314600141512E-2</v>
      </c>
      <c r="AN160" s="2">
        <f t="shared" si="77"/>
        <v>0.10544951317303071</v>
      </c>
    </row>
    <row r="161" spans="1:40">
      <c r="A161" s="2">
        <v>1</v>
      </c>
      <c r="B161" s="98">
        <f t="shared" si="59"/>
        <v>3.7828560638755473</v>
      </c>
      <c r="C161" s="99">
        <f t="shared" si="78"/>
        <v>3.7828560638755475E-3</v>
      </c>
      <c r="D161" s="2">
        <v>25</v>
      </c>
      <c r="E161" s="2">
        <v>140</v>
      </c>
      <c r="F161" s="100">
        <f t="shared" si="85"/>
        <v>1.0099999999999999E-6</v>
      </c>
      <c r="G161" s="2">
        <v>1E-4</v>
      </c>
      <c r="I161" s="2">
        <v>159</v>
      </c>
      <c r="J161" s="99" t="str">
        <f t="shared" si="79"/>
        <v>-</v>
      </c>
      <c r="K161" s="99" t="str">
        <f t="shared" si="80"/>
        <v>-</v>
      </c>
      <c r="L161" s="2">
        <f t="shared" si="81"/>
        <v>7.7063530713023614</v>
      </c>
      <c r="M161" s="2" t="str">
        <f t="shared" si="82"/>
        <v>-</v>
      </c>
      <c r="N161" s="2" t="str">
        <f t="shared" si="83"/>
        <v>-</v>
      </c>
      <c r="O161" s="99" t="str">
        <f t="shared" si="84"/>
        <v>-</v>
      </c>
      <c r="Q161" s="2">
        <v>159</v>
      </c>
      <c r="R161" s="99" t="str">
        <f t="shared" si="60"/>
        <v>-</v>
      </c>
      <c r="S161" s="99" t="str">
        <f t="shared" si="61"/>
        <v>-</v>
      </c>
      <c r="T161" s="2">
        <f t="shared" si="62"/>
        <v>4.7035846382460713</v>
      </c>
      <c r="U161" s="2" t="str">
        <f t="shared" si="63"/>
        <v>-</v>
      </c>
      <c r="V161" s="2" t="str">
        <f t="shared" si="64"/>
        <v>-</v>
      </c>
      <c r="W161" s="2" t="str">
        <f t="shared" si="65"/>
        <v>-</v>
      </c>
      <c r="Y161" s="2">
        <v>159</v>
      </c>
      <c r="Z161" s="99" t="str">
        <f t="shared" si="66"/>
        <v>-</v>
      </c>
      <c r="AA161" s="99" t="str">
        <f t="shared" si="67"/>
        <v>-</v>
      </c>
      <c r="AB161" s="2">
        <f t="shared" si="68"/>
        <v>3.0102941684774853</v>
      </c>
      <c r="AC161" s="2" t="str">
        <f t="shared" si="69"/>
        <v>-</v>
      </c>
      <c r="AD161" s="2" t="str">
        <f t="shared" si="70"/>
        <v>-</v>
      </c>
      <c r="AE161" s="2" t="str">
        <f t="shared" si="71"/>
        <v>-</v>
      </c>
      <c r="AH161" s="2">
        <v>159</v>
      </c>
      <c r="AI161" s="99">
        <f t="shared" si="72"/>
        <v>7.6311254234361914E-2</v>
      </c>
      <c r="AJ161" s="99">
        <f t="shared" si="73"/>
        <v>7.9927406201657433E-2</v>
      </c>
      <c r="AK161" s="2">
        <f t="shared" si="74"/>
        <v>1.9265882678255903</v>
      </c>
      <c r="AL161" s="2">
        <f t="shared" si="75"/>
        <v>95375.656823049052</v>
      </c>
      <c r="AM161" s="2">
        <f t="shared" si="76"/>
        <v>2.8042063077095787E-2</v>
      </c>
      <c r="AN161" s="2">
        <f t="shared" si="77"/>
        <v>0.10610082895926012</v>
      </c>
    </row>
    <row r="162" spans="1:40">
      <c r="A162" s="2">
        <v>1</v>
      </c>
      <c r="B162" s="98">
        <f t="shared" si="59"/>
        <v>3.7947331922020551</v>
      </c>
      <c r="C162" s="99">
        <f t="shared" si="78"/>
        <v>3.7947331922020553E-3</v>
      </c>
      <c r="D162" s="2">
        <v>25</v>
      </c>
      <c r="E162" s="2">
        <v>140</v>
      </c>
      <c r="F162" s="100">
        <f t="shared" si="85"/>
        <v>1.0099999999999999E-6</v>
      </c>
      <c r="G162" s="2">
        <v>1E-4</v>
      </c>
      <c r="I162" s="2">
        <v>160</v>
      </c>
      <c r="J162" s="99" t="str">
        <f t="shared" si="79"/>
        <v>-</v>
      </c>
      <c r="K162" s="99" t="str">
        <f t="shared" si="80"/>
        <v>-</v>
      </c>
      <c r="L162" s="2">
        <f t="shared" si="81"/>
        <v>7.7305489018631111</v>
      </c>
      <c r="M162" s="2" t="str">
        <f t="shared" si="82"/>
        <v>-</v>
      </c>
      <c r="N162" s="2" t="str">
        <f t="shared" si="83"/>
        <v>-</v>
      </c>
      <c r="O162" s="99" t="str">
        <f t="shared" si="84"/>
        <v>-</v>
      </c>
      <c r="Q162" s="2">
        <v>160</v>
      </c>
      <c r="R162" s="99" t="str">
        <f t="shared" si="60"/>
        <v>-</v>
      </c>
      <c r="S162" s="99" t="str">
        <f t="shared" si="61"/>
        <v>-</v>
      </c>
      <c r="T162" s="2">
        <f t="shared" si="62"/>
        <v>4.7183526012348098</v>
      </c>
      <c r="U162" s="2" t="str">
        <f t="shared" si="63"/>
        <v>-</v>
      </c>
      <c r="V162" s="2" t="str">
        <f t="shared" si="64"/>
        <v>-</v>
      </c>
      <c r="W162" s="2" t="str">
        <f t="shared" si="65"/>
        <v>-</v>
      </c>
      <c r="Y162" s="2">
        <v>160</v>
      </c>
      <c r="Z162" s="99" t="str">
        <f t="shared" si="66"/>
        <v>-</v>
      </c>
      <c r="AA162" s="99" t="str">
        <f t="shared" si="67"/>
        <v>-</v>
      </c>
      <c r="AB162" s="2">
        <f t="shared" si="68"/>
        <v>3.0197456647902783</v>
      </c>
      <c r="AC162" s="2" t="str">
        <f t="shared" si="69"/>
        <v>-</v>
      </c>
      <c r="AD162" s="2" t="str">
        <f t="shared" si="70"/>
        <v>-</v>
      </c>
      <c r="AE162" s="2" t="str">
        <f t="shared" si="71"/>
        <v>-</v>
      </c>
      <c r="AH162" s="2">
        <v>160</v>
      </c>
      <c r="AI162" s="99">
        <f t="shared" si="72"/>
        <v>7.6731041417760604E-2</v>
      </c>
      <c r="AJ162" s="99">
        <f t="shared" si="73"/>
        <v>8.0392787294088219E-2</v>
      </c>
      <c r="AK162" s="2">
        <f t="shared" si="74"/>
        <v>1.9326372254657778</v>
      </c>
      <c r="AL162" s="2">
        <f t="shared" si="75"/>
        <v>95675.110171573178</v>
      </c>
      <c r="AM162" s="2">
        <f t="shared" si="76"/>
        <v>2.8037848917660185E-2</v>
      </c>
      <c r="AN162" s="2">
        <f t="shared" si="77"/>
        <v>0.10675208466264996</v>
      </c>
    </row>
    <row r="163" spans="1:40">
      <c r="A163" s="2">
        <v>1</v>
      </c>
      <c r="B163" s="98">
        <f t="shared" si="59"/>
        <v>3.8065732621348558</v>
      </c>
      <c r="C163" s="99">
        <f t="shared" si="78"/>
        <v>3.8065732621348557E-3</v>
      </c>
      <c r="D163" s="2">
        <v>25</v>
      </c>
      <c r="E163" s="2">
        <v>140</v>
      </c>
      <c r="F163" s="100">
        <f t="shared" si="85"/>
        <v>1.0099999999999999E-6</v>
      </c>
      <c r="G163" s="2">
        <v>1E-4</v>
      </c>
      <c r="I163" s="2">
        <v>161</v>
      </c>
      <c r="J163" s="99" t="str">
        <f t="shared" si="79"/>
        <v>-</v>
      </c>
      <c r="K163" s="99" t="str">
        <f t="shared" si="80"/>
        <v>-</v>
      </c>
      <c r="L163" s="2">
        <f t="shared" si="81"/>
        <v>7.754669237860667</v>
      </c>
      <c r="M163" s="2" t="str">
        <f t="shared" si="82"/>
        <v>-</v>
      </c>
      <c r="N163" s="2" t="str">
        <f t="shared" si="83"/>
        <v>-</v>
      </c>
      <c r="O163" s="99" t="str">
        <f t="shared" si="84"/>
        <v>-</v>
      </c>
      <c r="Q163" s="2">
        <v>161</v>
      </c>
      <c r="R163" s="99" t="str">
        <f t="shared" si="60"/>
        <v>-</v>
      </c>
      <c r="S163" s="99" t="str">
        <f t="shared" si="61"/>
        <v>-</v>
      </c>
      <c r="T163" s="2">
        <f t="shared" si="62"/>
        <v>4.7330744859989435</v>
      </c>
      <c r="U163" s="2" t="str">
        <f t="shared" si="63"/>
        <v>-</v>
      </c>
      <c r="V163" s="2" t="str">
        <f t="shared" si="64"/>
        <v>-</v>
      </c>
      <c r="W163" s="2" t="str">
        <f t="shared" si="65"/>
        <v>-</v>
      </c>
      <c r="Y163" s="2">
        <v>161</v>
      </c>
      <c r="Z163" s="99" t="str">
        <f t="shared" si="66"/>
        <v>-</v>
      </c>
      <c r="AA163" s="99" t="str">
        <f t="shared" si="67"/>
        <v>-</v>
      </c>
      <c r="AB163" s="2">
        <f t="shared" si="68"/>
        <v>3.0291676710393234</v>
      </c>
      <c r="AC163" s="2" t="str">
        <f t="shared" si="69"/>
        <v>-</v>
      </c>
      <c r="AD163" s="2" t="str">
        <f t="shared" si="70"/>
        <v>-</v>
      </c>
      <c r="AE163" s="2" t="str">
        <f t="shared" si="71"/>
        <v>-</v>
      </c>
      <c r="AH163" s="2">
        <v>161</v>
      </c>
      <c r="AI163" s="99">
        <f t="shared" si="72"/>
        <v>7.7150500768230865E-2</v>
      </c>
      <c r="AJ163" s="99">
        <f t="shared" si="73"/>
        <v>8.0857953196077387E-2</v>
      </c>
      <c r="AK163" s="2">
        <f t="shared" si="74"/>
        <v>1.9386673094651667</v>
      </c>
      <c r="AL163" s="2">
        <f t="shared" si="75"/>
        <v>95973.629181443917</v>
      </c>
      <c r="AM163" s="2">
        <f t="shared" si="76"/>
        <v>2.803367156573533E-2</v>
      </c>
      <c r="AN163" s="2">
        <f t="shared" si="77"/>
        <v>0.10740328082001958</v>
      </c>
    </row>
    <row r="164" spans="1:40">
      <c r="A164" s="2">
        <v>1</v>
      </c>
      <c r="B164" s="98">
        <f t="shared" si="59"/>
        <v>3.8183766184073562</v>
      </c>
      <c r="C164" s="99">
        <f t="shared" si="78"/>
        <v>3.8183766184073562E-3</v>
      </c>
      <c r="D164" s="2">
        <v>25</v>
      </c>
      <c r="E164" s="2">
        <v>140</v>
      </c>
      <c r="F164" s="100">
        <f t="shared" si="85"/>
        <v>1.0099999999999999E-6</v>
      </c>
      <c r="G164" s="2">
        <v>1E-4</v>
      </c>
      <c r="I164" s="2">
        <v>162</v>
      </c>
      <c r="J164" s="99" t="str">
        <f t="shared" si="79"/>
        <v>-</v>
      </c>
      <c r="K164" s="99" t="str">
        <f t="shared" si="80"/>
        <v>-</v>
      </c>
      <c r="L164" s="2">
        <f t="shared" si="81"/>
        <v>7.7787147815785191</v>
      </c>
      <c r="M164" s="2" t="str">
        <f t="shared" si="82"/>
        <v>-</v>
      </c>
      <c r="N164" s="2" t="str">
        <f t="shared" si="83"/>
        <v>-</v>
      </c>
      <c r="O164" s="99" t="str">
        <f t="shared" si="84"/>
        <v>-</v>
      </c>
      <c r="Q164" s="2">
        <v>162</v>
      </c>
      <c r="R164" s="99" t="str">
        <f t="shared" si="60"/>
        <v>-</v>
      </c>
      <c r="S164" s="99" t="str">
        <f t="shared" si="61"/>
        <v>-</v>
      </c>
      <c r="T164" s="2">
        <f t="shared" si="62"/>
        <v>4.7477507211782966</v>
      </c>
      <c r="U164" s="2" t="str">
        <f t="shared" si="63"/>
        <v>-</v>
      </c>
      <c r="V164" s="2" t="str">
        <f t="shared" si="64"/>
        <v>-</v>
      </c>
      <c r="W164" s="2" t="str">
        <f t="shared" si="65"/>
        <v>-</v>
      </c>
      <c r="Y164" s="2">
        <v>162</v>
      </c>
      <c r="Z164" s="99" t="str">
        <f t="shared" si="66"/>
        <v>-</v>
      </c>
      <c r="AA164" s="99" t="str">
        <f t="shared" si="67"/>
        <v>-</v>
      </c>
      <c r="AB164" s="2">
        <f t="shared" si="68"/>
        <v>3.0385604615541095</v>
      </c>
      <c r="AC164" s="2" t="str">
        <f t="shared" si="69"/>
        <v>-</v>
      </c>
      <c r="AD164" s="2" t="str">
        <f t="shared" si="70"/>
        <v>-</v>
      </c>
      <c r="AE164" s="2" t="str">
        <f t="shared" si="71"/>
        <v>-</v>
      </c>
      <c r="AH164" s="2">
        <v>162</v>
      </c>
      <c r="AI164" s="99">
        <f t="shared" si="72"/>
        <v>7.7569634575671481E-2</v>
      </c>
      <c r="AJ164" s="99">
        <f t="shared" si="73"/>
        <v>8.1322905342808116E-2</v>
      </c>
      <c r="AK164" s="2">
        <f t="shared" si="74"/>
        <v>1.9446786953946298</v>
      </c>
      <c r="AL164" s="2">
        <f t="shared" si="75"/>
        <v>96271.222544288627</v>
      </c>
      <c r="AM164" s="2">
        <f t="shared" si="76"/>
        <v>2.8029530476858501E-2</v>
      </c>
      <c r="AN164" s="2">
        <f t="shared" si="77"/>
        <v>0.10805441796011546</v>
      </c>
    </row>
    <row r="165" spans="1:40">
      <c r="A165" s="2">
        <v>1</v>
      </c>
      <c r="B165" s="98">
        <f t="shared" si="59"/>
        <v>3.8301436004411111</v>
      </c>
      <c r="C165" s="99">
        <f t="shared" si="78"/>
        <v>3.8301436004411112E-3</v>
      </c>
      <c r="D165" s="2">
        <v>25</v>
      </c>
      <c r="E165" s="2">
        <v>140</v>
      </c>
      <c r="F165" s="100">
        <f t="shared" si="85"/>
        <v>1.0099999999999999E-6</v>
      </c>
      <c r="G165" s="2">
        <v>1E-4</v>
      </c>
      <c r="I165" s="2">
        <v>163</v>
      </c>
      <c r="J165" s="99" t="str">
        <f t="shared" si="79"/>
        <v>-</v>
      </c>
      <c r="K165" s="99" t="str">
        <f t="shared" si="80"/>
        <v>-</v>
      </c>
      <c r="L165" s="2">
        <f t="shared" si="81"/>
        <v>7.8026862244789621</v>
      </c>
      <c r="M165" s="2" t="str">
        <f t="shared" si="82"/>
        <v>-</v>
      </c>
      <c r="N165" s="2" t="str">
        <f t="shared" si="83"/>
        <v>-</v>
      </c>
      <c r="O165" s="99" t="str">
        <f t="shared" si="84"/>
        <v>-</v>
      </c>
      <c r="Q165" s="2">
        <v>163</v>
      </c>
      <c r="R165" s="99" t="str">
        <f t="shared" si="60"/>
        <v>-</v>
      </c>
      <c r="S165" s="99" t="str">
        <f t="shared" si="61"/>
        <v>-</v>
      </c>
      <c r="T165" s="2">
        <f t="shared" si="62"/>
        <v>4.7623817288079611</v>
      </c>
      <c r="U165" s="2" t="str">
        <f t="shared" si="63"/>
        <v>-</v>
      </c>
      <c r="V165" s="2" t="str">
        <f t="shared" si="64"/>
        <v>-</v>
      </c>
      <c r="W165" s="2" t="str">
        <f t="shared" si="65"/>
        <v>-</v>
      </c>
      <c r="Y165" s="2">
        <v>163</v>
      </c>
      <c r="Z165" s="99" t="str">
        <f t="shared" si="66"/>
        <v>-</v>
      </c>
      <c r="AA165" s="99" t="str">
        <f t="shared" si="67"/>
        <v>-</v>
      </c>
      <c r="AB165" s="2">
        <f t="shared" si="68"/>
        <v>3.0479243064370949</v>
      </c>
      <c r="AC165" s="2" t="str">
        <f t="shared" si="69"/>
        <v>-</v>
      </c>
      <c r="AD165" s="2" t="str">
        <f t="shared" si="70"/>
        <v>-</v>
      </c>
      <c r="AE165" s="2" t="str">
        <f t="shared" si="71"/>
        <v>-</v>
      </c>
      <c r="AH165" s="2">
        <v>163</v>
      </c>
      <c r="AI165" s="99">
        <f t="shared" si="72"/>
        <v>7.7988445099954493E-2</v>
      </c>
      <c r="AJ165" s="99">
        <f t="shared" si="73"/>
        <v>8.1787645151092464E-2</v>
      </c>
      <c r="AK165" s="2">
        <f t="shared" si="74"/>
        <v>1.9506715561197405</v>
      </c>
      <c r="AL165" s="2">
        <f t="shared" si="75"/>
        <v>96567.898817808964</v>
      </c>
      <c r="AM165" s="2">
        <f t="shared" si="76"/>
        <v>2.8025425117890468E-2</v>
      </c>
      <c r="AN165" s="2">
        <f t="shared" si="77"/>
        <v>0.10870549660378052</v>
      </c>
    </row>
    <row r="166" spans="1:40">
      <c r="A166" s="2">
        <v>1</v>
      </c>
      <c r="B166" s="98">
        <f t="shared" si="59"/>
        <v>3.8418745424597089</v>
      </c>
      <c r="C166" s="99">
        <f t="shared" si="78"/>
        <v>3.841874542459709E-3</v>
      </c>
      <c r="D166" s="2">
        <v>25</v>
      </c>
      <c r="E166" s="2">
        <v>140</v>
      </c>
      <c r="F166" s="100">
        <f t="shared" si="85"/>
        <v>1.0099999999999999E-6</v>
      </c>
      <c r="G166" s="2">
        <v>1E-4</v>
      </c>
      <c r="I166" s="2">
        <v>164</v>
      </c>
      <c r="J166" s="99" t="str">
        <f t="shared" si="79"/>
        <v>-</v>
      </c>
      <c r="K166" s="99" t="str">
        <f t="shared" si="80"/>
        <v>-</v>
      </c>
      <c r="L166" s="2">
        <f t="shared" si="81"/>
        <v>7.8265842474351075</v>
      </c>
      <c r="M166" s="2" t="str">
        <f t="shared" si="82"/>
        <v>-</v>
      </c>
      <c r="N166" s="2" t="str">
        <f t="shared" si="83"/>
        <v>-</v>
      </c>
      <c r="O166" s="99" t="str">
        <f t="shared" si="84"/>
        <v>-</v>
      </c>
      <c r="Q166" s="2">
        <v>164</v>
      </c>
      <c r="R166" s="99" t="str">
        <f t="shared" si="60"/>
        <v>-</v>
      </c>
      <c r="S166" s="99" t="str">
        <f t="shared" si="61"/>
        <v>-</v>
      </c>
      <c r="T166" s="2">
        <f t="shared" si="62"/>
        <v>4.7769679244599059</v>
      </c>
      <c r="U166" s="2" t="str">
        <f t="shared" si="63"/>
        <v>-</v>
      </c>
      <c r="V166" s="2" t="str">
        <f t="shared" si="64"/>
        <v>-</v>
      </c>
      <c r="W166" s="2" t="str">
        <f t="shared" si="65"/>
        <v>-</v>
      </c>
      <c r="Y166" s="2">
        <v>164</v>
      </c>
      <c r="Z166" s="99" t="str">
        <f t="shared" si="66"/>
        <v>-</v>
      </c>
      <c r="AA166" s="99" t="str">
        <f t="shared" si="67"/>
        <v>-</v>
      </c>
      <c r="AB166" s="2">
        <f t="shared" si="68"/>
        <v>3.0572594716543393</v>
      </c>
      <c r="AC166" s="2" t="str">
        <f t="shared" si="69"/>
        <v>-</v>
      </c>
      <c r="AD166" s="2" t="str">
        <f t="shared" si="70"/>
        <v>-</v>
      </c>
      <c r="AE166" s="2" t="str">
        <f t="shared" si="71"/>
        <v>-</v>
      </c>
      <c r="AH166" s="2">
        <v>164</v>
      </c>
      <c r="AI166" s="99">
        <f t="shared" si="72"/>
        <v>7.8406934571501608E-2</v>
      </c>
      <c r="AJ166" s="99">
        <f t="shared" si="73"/>
        <v>8.2252174019719723E-2</v>
      </c>
      <c r="AK166" s="2">
        <f t="shared" si="74"/>
        <v>1.9566460618587769</v>
      </c>
      <c r="AL166" s="2">
        <f t="shared" si="75"/>
        <v>96863.66642865233</v>
      </c>
      <c r="AM166" s="2">
        <f t="shared" si="76"/>
        <v>2.8021354966712764E-2</v>
      </c>
      <c r="AN166" s="2">
        <f t="shared" si="77"/>
        <v>0.10935651726412038</v>
      </c>
    </row>
    <row r="167" spans="1:40">
      <c r="A167" s="2">
        <v>1</v>
      </c>
      <c r="B167" s="98">
        <f t="shared" si="59"/>
        <v>3.8535697735995385</v>
      </c>
      <c r="C167" s="99">
        <f t="shared" si="78"/>
        <v>3.8535697735995384E-3</v>
      </c>
      <c r="D167" s="2">
        <v>25</v>
      </c>
      <c r="E167" s="2">
        <v>140</v>
      </c>
      <c r="F167" s="100">
        <f t="shared" si="85"/>
        <v>1.0099999999999999E-6</v>
      </c>
      <c r="G167" s="2">
        <v>1E-4</v>
      </c>
      <c r="I167" s="2">
        <v>165</v>
      </c>
      <c r="J167" s="99" t="str">
        <f t="shared" si="79"/>
        <v>-</v>
      </c>
      <c r="K167" s="99" t="str">
        <f t="shared" si="80"/>
        <v>-</v>
      </c>
      <c r="L167" s="2">
        <f t="shared" si="81"/>
        <v>7.8504095209565321</v>
      </c>
      <c r="M167" s="2" t="str">
        <f t="shared" si="82"/>
        <v>-</v>
      </c>
      <c r="N167" s="2" t="str">
        <f t="shared" si="83"/>
        <v>-</v>
      </c>
      <c r="O167" s="99" t="str">
        <f t="shared" si="84"/>
        <v>-</v>
      </c>
      <c r="Q167" s="2">
        <v>165</v>
      </c>
      <c r="R167" s="99" t="str">
        <f t="shared" si="60"/>
        <v>-</v>
      </c>
      <c r="S167" s="99" t="str">
        <f t="shared" si="61"/>
        <v>-</v>
      </c>
      <c r="T167" s="2">
        <f t="shared" si="62"/>
        <v>4.7915097173806975</v>
      </c>
      <c r="U167" s="2" t="str">
        <f t="shared" si="63"/>
        <v>-</v>
      </c>
      <c r="V167" s="2" t="str">
        <f t="shared" si="64"/>
        <v>-</v>
      </c>
      <c r="W167" s="2" t="str">
        <f t="shared" si="65"/>
        <v>-</v>
      </c>
      <c r="Y167" s="2">
        <v>165</v>
      </c>
      <c r="Z167" s="99" t="str">
        <f t="shared" si="66"/>
        <v>-</v>
      </c>
      <c r="AA167" s="99" t="str">
        <f t="shared" si="67"/>
        <v>-</v>
      </c>
      <c r="AB167" s="2">
        <f t="shared" si="68"/>
        <v>3.0665662191236458</v>
      </c>
      <c r="AC167" s="2" t="str">
        <f t="shared" si="69"/>
        <v>-</v>
      </c>
      <c r="AD167" s="2" t="str">
        <f t="shared" si="70"/>
        <v>-</v>
      </c>
      <c r="AE167" s="2" t="str">
        <f t="shared" si="71"/>
        <v>-</v>
      </c>
      <c r="AH167" s="2">
        <v>165</v>
      </c>
      <c r="AI167" s="99">
        <f t="shared" si="72"/>
        <v>7.8825105191844311E-2</v>
      </c>
      <c r="AJ167" s="99">
        <f t="shared" si="73"/>
        <v>8.2716493329792806E-2</v>
      </c>
      <c r="AK167" s="2">
        <f t="shared" si="74"/>
        <v>1.962602380239133</v>
      </c>
      <c r="AL167" s="2">
        <f t="shared" si="75"/>
        <v>97158.533675204628</v>
      </c>
      <c r="AM167" s="2">
        <f t="shared" si="76"/>
        <v>2.8017319511934681E-2</v>
      </c>
      <c r="AN167" s="2">
        <f t="shared" si="77"/>
        <v>0.11000748044666393</v>
      </c>
    </row>
    <row r="168" spans="1:40">
      <c r="A168" s="2">
        <v>1</v>
      </c>
      <c r="B168" s="98">
        <f t="shared" si="59"/>
        <v>3.8652296180175378</v>
      </c>
      <c r="C168" s="99">
        <f t="shared" si="78"/>
        <v>3.8652296180175377E-3</v>
      </c>
      <c r="D168" s="2">
        <v>25</v>
      </c>
      <c r="E168" s="2">
        <v>140</v>
      </c>
      <c r="F168" s="100">
        <f t="shared" si="85"/>
        <v>1.0099999999999999E-6</v>
      </c>
      <c r="G168" s="2">
        <v>1E-4</v>
      </c>
      <c r="I168" s="2">
        <v>166</v>
      </c>
      <c r="J168" s="99" t="str">
        <f t="shared" si="79"/>
        <v>-</v>
      </c>
      <c r="K168" s="99" t="str">
        <f t="shared" si="80"/>
        <v>-</v>
      </c>
      <c r="L168" s="2">
        <f t="shared" si="81"/>
        <v>7.8741627054087839</v>
      </c>
      <c r="M168" s="2" t="str">
        <f t="shared" si="82"/>
        <v>-</v>
      </c>
      <c r="N168" s="2" t="str">
        <f t="shared" si="83"/>
        <v>-</v>
      </c>
      <c r="O168" s="99" t="str">
        <f t="shared" si="84"/>
        <v>-</v>
      </c>
      <c r="Q168" s="2">
        <v>166</v>
      </c>
      <c r="R168" s="99" t="str">
        <f t="shared" si="60"/>
        <v>-</v>
      </c>
      <c r="S168" s="99" t="str">
        <f t="shared" si="61"/>
        <v>-</v>
      </c>
      <c r="T168" s="2">
        <f t="shared" si="62"/>
        <v>4.8060075106254798</v>
      </c>
      <c r="U168" s="2" t="str">
        <f t="shared" si="63"/>
        <v>-</v>
      </c>
      <c r="V168" s="2" t="str">
        <f t="shared" si="64"/>
        <v>-</v>
      </c>
      <c r="W168" s="2" t="str">
        <f t="shared" si="65"/>
        <v>-</v>
      </c>
      <c r="Y168" s="2">
        <v>166</v>
      </c>
      <c r="Z168" s="99" t="str">
        <f t="shared" si="66"/>
        <v>-</v>
      </c>
      <c r="AA168" s="99" t="str">
        <f t="shared" si="67"/>
        <v>-</v>
      </c>
      <c r="AB168" s="2">
        <f t="shared" si="68"/>
        <v>3.075844806800307</v>
      </c>
      <c r="AC168" s="2" t="str">
        <f t="shared" si="69"/>
        <v>-</v>
      </c>
      <c r="AD168" s="2" t="str">
        <f t="shared" si="70"/>
        <v>-</v>
      </c>
      <c r="AE168" s="2" t="str">
        <f t="shared" si="71"/>
        <v>-</v>
      </c>
      <c r="AH168" s="2">
        <v>166</v>
      </c>
      <c r="AI168" s="99">
        <f t="shared" si="72"/>
        <v>7.9242959134171592E-2</v>
      </c>
      <c r="AJ168" s="99">
        <f t="shared" si="73"/>
        <v>8.3180604445058384E-2</v>
      </c>
      <c r="AK168" s="2">
        <f t="shared" si="74"/>
        <v>1.968540676352196</v>
      </c>
      <c r="AL168" s="2">
        <f t="shared" si="75"/>
        <v>97452.508730306756</v>
      </c>
      <c r="AM168" s="2">
        <f t="shared" si="76"/>
        <v>2.8013318252609876E-2</v>
      </c>
      <c r="AN168" s="2">
        <f t="shared" si="77"/>
        <v>0.11065838664952049</v>
      </c>
    </row>
    <row r="169" spans="1:40">
      <c r="A169" s="2">
        <v>1</v>
      </c>
      <c r="B169" s="98">
        <f t="shared" si="59"/>
        <v>3.8768543949960255</v>
      </c>
      <c r="C169" s="99">
        <f t="shared" si="78"/>
        <v>3.8768543949960254E-3</v>
      </c>
      <c r="D169" s="2">
        <v>25</v>
      </c>
      <c r="E169" s="2">
        <v>140</v>
      </c>
      <c r="F169" s="100">
        <f t="shared" si="85"/>
        <v>1.0099999999999999E-6</v>
      </c>
      <c r="G169" s="2">
        <v>1E-4</v>
      </c>
      <c r="I169" s="2">
        <v>167</v>
      </c>
      <c r="J169" s="99" t="str">
        <f t="shared" si="79"/>
        <v>-</v>
      </c>
      <c r="K169" s="99" t="str">
        <f t="shared" si="80"/>
        <v>-</v>
      </c>
      <c r="L169" s="2">
        <f t="shared" si="81"/>
        <v>7.8978444512269412</v>
      </c>
      <c r="M169" s="2" t="str">
        <f t="shared" si="82"/>
        <v>-</v>
      </c>
      <c r="N169" s="2" t="str">
        <f t="shared" si="83"/>
        <v>-</v>
      </c>
      <c r="O169" s="99" t="str">
        <f t="shared" si="84"/>
        <v>-</v>
      </c>
      <c r="Q169" s="2">
        <v>167</v>
      </c>
      <c r="R169" s="99" t="str">
        <f t="shared" si="60"/>
        <v>-</v>
      </c>
      <c r="S169" s="99" t="str">
        <f t="shared" si="61"/>
        <v>-</v>
      </c>
      <c r="T169" s="2">
        <f t="shared" si="62"/>
        <v>4.8204617011883197</v>
      </c>
      <c r="U169" s="2" t="str">
        <f t="shared" si="63"/>
        <v>-</v>
      </c>
      <c r="V169" s="2" t="str">
        <f t="shared" si="64"/>
        <v>-</v>
      </c>
      <c r="W169" s="2" t="str">
        <f t="shared" si="65"/>
        <v>-</v>
      </c>
      <c r="Y169" s="2">
        <v>167</v>
      </c>
      <c r="Z169" s="99" t="str">
        <f t="shared" si="66"/>
        <v>-</v>
      </c>
      <c r="AA169" s="99" t="str">
        <f t="shared" si="67"/>
        <v>-</v>
      </c>
      <c r="AB169" s="2">
        <f t="shared" si="68"/>
        <v>3.0850954887605244</v>
      </c>
      <c r="AC169" s="2" t="str">
        <f t="shared" si="69"/>
        <v>-</v>
      </c>
      <c r="AD169" s="2" t="str">
        <f t="shared" si="70"/>
        <v>-</v>
      </c>
      <c r="AE169" s="2" t="str">
        <f t="shared" si="71"/>
        <v>-</v>
      </c>
      <c r="AH169" s="2">
        <v>167</v>
      </c>
      <c r="AI169" s="99">
        <f t="shared" si="72"/>
        <v>7.966049854386302E-2</v>
      </c>
      <c r="AJ169" s="99">
        <f t="shared" si="73"/>
        <v>8.3644508712227936E-2</v>
      </c>
      <c r="AK169" s="2">
        <f t="shared" si="74"/>
        <v>1.9744611128067353</v>
      </c>
      <c r="AL169" s="2">
        <f t="shared" si="75"/>
        <v>97745.599643897804</v>
      </c>
      <c r="AM169" s="2">
        <f t="shared" si="76"/>
        <v>2.8009350697962097E-2</v>
      </c>
      <c r="AN169" s="2">
        <f t="shared" si="77"/>
        <v>0.11130923636353234</v>
      </c>
    </row>
    <row r="170" spans="1:40">
      <c r="A170" s="2">
        <v>1</v>
      </c>
      <c r="B170" s="98">
        <f t="shared" si="59"/>
        <v>3.888444419044716</v>
      </c>
      <c r="C170" s="99">
        <f t="shared" si="78"/>
        <v>3.888444419044716E-3</v>
      </c>
      <c r="D170" s="2">
        <v>25</v>
      </c>
      <c r="E170" s="2">
        <v>140</v>
      </c>
      <c r="F170" s="100">
        <f t="shared" si="85"/>
        <v>1.0099999999999999E-6</v>
      </c>
      <c r="G170" s="2">
        <v>1E-4</v>
      </c>
      <c r="I170" s="2">
        <v>168</v>
      </c>
      <c r="J170" s="99" t="str">
        <f t="shared" si="79"/>
        <v>-</v>
      </c>
      <c r="K170" s="99" t="str">
        <f t="shared" si="80"/>
        <v>-</v>
      </c>
      <c r="L170" s="2">
        <f t="shared" si="81"/>
        <v>7.9214553991234329</v>
      </c>
      <c r="M170" s="2" t="str">
        <f t="shared" si="82"/>
        <v>-</v>
      </c>
      <c r="N170" s="2" t="str">
        <f t="shared" si="83"/>
        <v>-</v>
      </c>
      <c r="O170" s="99" t="str">
        <f t="shared" si="84"/>
        <v>-</v>
      </c>
      <c r="Q170" s="2">
        <v>168</v>
      </c>
      <c r="R170" s="99" t="str">
        <f t="shared" si="60"/>
        <v>-</v>
      </c>
      <c r="S170" s="99" t="str">
        <f t="shared" si="61"/>
        <v>-</v>
      </c>
      <c r="T170" s="2">
        <f t="shared" si="62"/>
        <v>4.8348726801290498</v>
      </c>
      <c r="U170" s="2" t="str">
        <f t="shared" si="63"/>
        <v>-</v>
      </c>
      <c r="V170" s="2" t="str">
        <f t="shared" si="64"/>
        <v>-</v>
      </c>
      <c r="W170" s="2" t="str">
        <f t="shared" si="65"/>
        <v>-</v>
      </c>
      <c r="Y170" s="2">
        <v>168</v>
      </c>
      <c r="Z170" s="99" t="str">
        <f t="shared" si="66"/>
        <v>-</v>
      </c>
      <c r="AA170" s="99" t="str">
        <f t="shared" si="67"/>
        <v>-</v>
      </c>
      <c r="AB170" s="2">
        <f t="shared" si="68"/>
        <v>3.0943185152825916</v>
      </c>
      <c r="AC170" s="2" t="str">
        <f t="shared" si="69"/>
        <v>-</v>
      </c>
      <c r="AD170" s="2" t="str">
        <f t="shared" si="70"/>
        <v>-</v>
      </c>
      <c r="AE170" s="2" t="str">
        <f t="shared" si="71"/>
        <v>-</v>
      </c>
      <c r="AH170" s="2">
        <v>168</v>
      </c>
      <c r="AI170" s="99">
        <f t="shared" si="72"/>
        <v>8.0077725539008673E-2</v>
      </c>
      <c r="AJ170" s="99">
        <f t="shared" si="73"/>
        <v>8.4108207461291232E-2</v>
      </c>
      <c r="AK170" s="2">
        <f t="shared" si="74"/>
        <v>1.9803638497808582</v>
      </c>
      <c r="AL170" s="2">
        <f t="shared" si="75"/>
        <v>98037.81434558706</v>
      </c>
      <c r="AM170" s="2">
        <f t="shared" si="76"/>
        <v>2.8005416367119638E-2</v>
      </c>
      <c r="AN170" s="2">
        <f t="shared" si="77"/>
        <v>0.11196003007242325</v>
      </c>
    </row>
    <row r="171" spans="1:40">
      <c r="A171" s="2">
        <v>1</v>
      </c>
      <c r="B171" s="98">
        <f t="shared" si="59"/>
        <v>3.9</v>
      </c>
      <c r="C171" s="99">
        <f t="shared" si="78"/>
        <v>3.8999999999999998E-3</v>
      </c>
      <c r="D171" s="2">
        <v>25</v>
      </c>
      <c r="E171" s="2">
        <v>140</v>
      </c>
      <c r="F171" s="100">
        <f t="shared" si="85"/>
        <v>1.0099999999999999E-6</v>
      </c>
      <c r="G171" s="2">
        <v>1E-4</v>
      </c>
      <c r="I171" s="2">
        <v>169</v>
      </c>
      <c r="J171" s="99" t="str">
        <f t="shared" si="79"/>
        <v>-</v>
      </c>
      <c r="K171" s="99" t="str">
        <f t="shared" si="80"/>
        <v>-</v>
      </c>
      <c r="L171" s="2">
        <f t="shared" si="81"/>
        <v>7.9449961802902962</v>
      </c>
      <c r="M171" s="2" t="str">
        <f t="shared" si="82"/>
        <v>-</v>
      </c>
      <c r="N171" s="2" t="str">
        <f t="shared" si="83"/>
        <v>-</v>
      </c>
      <c r="O171" s="99" t="str">
        <f t="shared" si="84"/>
        <v>-</v>
      </c>
      <c r="Q171" s="2">
        <v>169</v>
      </c>
      <c r="R171" s="99" t="str">
        <f t="shared" si="60"/>
        <v>-</v>
      </c>
      <c r="S171" s="99" t="str">
        <f t="shared" si="61"/>
        <v>-</v>
      </c>
      <c r="T171" s="2">
        <f t="shared" si="62"/>
        <v>4.8492408326967151</v>
      </c>
      <c r="U171" s="2" t="str">
        <f t="shared" si="63"/>
        <v>-</v>
      </c>
      <c r="V171" s="2" t="str">
        <f t="shared" si="64"/>
        <v>-</v>
      </c>
      <c r="W171" s="2" t="str">
        <f t="shared" si="65"/>
        <v>-</v>
      </c>
      <c r="Y171" s="2">
        <v>169</v>
      </c>
      <c r="Z171" s="99" t="str">
        <f t="shared" si="66"/>
        <v>-</v>
      </c>
      <c r="AA171" s="99" t="str">
        <f t="shared" si="67"/>
        <v>-</v>
      </c>
      <c r="AB171" s="2">
        <f t="shared" si="68"/>
        <v>3.1035141329258975</v>
      </c>
      <c r="AC171" s="2" t="str">
        <f t="shared" si="69"/>
        <v>-</v>
      </c>
      <c r="AD171" s="2" t="str">
        <f t="shared" si="70"/>
        <v>-</v>
      </c>
      <c r="AE171" s="2" t="str">
        <f t="shared" si="71"/>
        <v>-</v>
      </c>
      <c r="AH171" s="2">
        <v>169</v>
      </c>
      <c r="AI171" s="99">
        <f t="shared" si="72"/>
        <v>8.0494642210916748E-2</v>
      </c>
      <c r="AJ171" s="99">
        <f t="shared" si="73"/>
        <v>8.4571702005822411E-2</v>
      </c>
      <c r="AK171" s="2">
        <f t="shared" si="74"/>
        <v>1.986249045072574</v>
      </c>
      <c r="AL171" s="2">
        <f t="shared" si="75"/>
        <v>98329.160647157158</v>
      </c>
      <c r="AM171" s="2">
        <f t="shared" si="76"/>
        <v>2.8001514788858314E-2</v>
      </c>
      <c r="AN171" s="2">
        <f t="shared" si="77"/>
        <v>0.11261076825294339</v>
      </c>
    </row>
    <row r="172" spans="1:40">
      <c r="A172" s="2">
        <v>1</v>
      </c>
      <c r="B172" s="98">
        <f t="shared" si="59"/>
        <v>3.9115214431215892</v>
      </c>
      <c r="C172" s="99">
        <f t="shared" si="78"/>
        <v>3.9115214431215892E-3</v>
      </c>
      <c r="D172" s="2">
        <v>25</v>
      </c>
      <c r="E172" s="2">
        <v>140</v>
      </c>
      <c r="F172" s="100">
        <f t="shared" si="85"/>
        <v>1.0099999999999999E-6</v>
      </c>
      <c r="G172" s="2">
        <v>1E-4</v>
      </c>
      <c r="I172" s="2">
        <v>170</v>
      </c>
      <c r="J172" s="99" t="str">
        <f t="shared" si="79"/>
        <v>-</v>
      </c>
      <c r="K172" s="99" t="str">
        <f t="shared" si="80"/>
        <v>-</v>
      </c>
      <c r="L172" s="2">
        <f t="shared" si="81"/>
        <v>7.968467416596055</v>
      </c>
      <c r="M172" s="2" t="str">
        <f t="shared" si="82"/>
        <v>-</v>
      </c>
      <c r="N172" s="2" t="str">
        <f t="shared" si="83"/>
        <v>-</v>
      </c>
      <c r="O172" s="99" t="str">
        <f t="shared" si="84"/>
        <v>-</v>
      </c>
      <c r="Q172" s="2">
        <v>170</v>
      </c>
      <c r="R172" s="99" t="str">
        <f t="shared" si="60"/>
        <v>-</v>
      </c>
      <c r="S172" s="99" t="str">
        <f t="shared" si="61"/>
        <v>-</v>
      </c>
      <c r="T172" s="2">
        <f t="shared" si="62"/>
        <v>4.8635665384497422</v>
      </c>
      <c r="U172" s="2" t="str">
        <f t="shared" si="63"/>
        <v>-</v>
      </c>
      <c r="V172" s="2" t="str">
        <f t="shared" si="64"/>
        <v>-</v>
      </c>
      <c r="W172" s="2" t="str">
        <f t="shared" si="65"/>
        <v>-</v>
      </c>
      <c r="Y172" s="2">
        <v>170</v>
      </c>
      <c r="Z172" s="99" t="str">
        <f t="shared" si="66"/>
        <v>-</v>
      </c>
      <c r="AA172" s="99" t="str">
        <f t="shared" si="67"/>
        <v>-</v>
      </c>
      <c r="AB172" s="2">
        <f t="shared" si="68"/>
        <v>3.1126825846078345</v>
      </c>
      <c r="AC172" s="2" t="str">
        <f t="shared" si="69"/>
        <v>-</v>
      </c>
      <c r="AD172" s="2" t="str">
        <f t="shared" si="70"/>
        <v>-</v>
      </c>
      <c r="AE172" s="2" t="str">
        <f t="shared" si="71"/>
        <v>-</v>
      </c>
      <c r="AH172" s="2">
        <v>170</v>
      </c>
      <c r="AI172" s="99">
        <f t="shared" si="72"/>
        <v>8.0911250624609049E-2</v>
      </c>
      <c r="AJ172" s="99">
        <f t="shared" si="73"/>
        <v>8.5034993643278545E-2</v>
      </c>
      <c r="AK172" s="2">
        <f t="shared" si="74"/>
        <v>1.9921168541490137</v>
      </c>
      <c r="AL172" s="2">
        <f t="shared" si="75"/>
        <v>98619.646245000709</v>
      </c>
      <c r="AM172" s="2">
        <f t="shared" si="76"/>
        <v>2.799764550135253E-2</v>
      </c>
      <c r="AN172" s="2">
        <f t="shared" si="77"/>
        <v>0.11326145137501011</v>
      </c>
    </row>
    <row r="173" spans="1:40">
      <c r="A173" s="2">
        <v>1</v>
      </c>
      <c r="B173" s="98">
        <f t="shared" si="59"/>
        <v>3.9230090491866063</v>
      </c>
      <c r="C173" s="99">
        <f t="shared" si="78"/>
        <v>3.923009049186606E-3</v>
      </c>
      <c r="D173" s="2">
        <v>25</v>
      </c>
      <c r="E173" s="2">
        <v>140</v>
      </c>
      <c r="F173" s="100">
        <f t="shared" si="85"/>
        <v>1.0099999999999999E-6</v>
      </c>
      <c r="G173" s="2">
        <v>1E-4</v>
      </c>
      <c r="I173" s="2">
        <v>171</v>
      </c>
      <c r="J173" s="99" t="str">
        <f t="shared" si="79"/>
        <v>-</v>
      </c>
      <c r="K173" s="99" t="str">
        <f t="shared" si="80"/>
        <v>-</v>
      </c>
      <c r="L173" s="2">
        <f t="shared" si="81"/>
        <v>7.9918697207773981</v>
      </c>
      <c r="M173" s="2" t="str">
        <f t="shared" si="82"/>
        <v>-</v>
      </c>
      <c r="N173" s="2" t="str">
        <f t="shared" si="83"/>
        <v>-</v>
      </c>
      <c r="O173" s="99" t="str">
        <f t="shared" si="84"/>
        <v>-</v>
      </c>
      <c r="Q173" s="2">
        <v>171</v>
      </c>
      <c r="R173" s="99" t="str">
        <f t="shared" si="60"/>
        <v>-</v>
      </c>
      <c r="S173" s="99" t="str">
        <f t="shared" si="61"/>
        <v>-</v>
      </c>
      <c r="T173" s="2">
        <f t="shared" si="62"/>
        <v>4.8778501713729252</v>
      </c>
      <c r="U173" s="2" t="str">
        <f t="shared" si="63"/>
        <v>-</v>
      </c>
      <c r="V173" s="2" t="str">
        <f t="shared" si="64"/>
        <v>-</v>
      </c>
      <c r="W173" s="2" t="str">
        <f t="shared" si="65"/>
        <v>-</v>
      </c>
      <c r="Y173" s="2">
        <v>171</v>
      </c>
      <c r="Z173" s="99" t="str">
        <f t="shared" si="66"/>
        <v>-</v>
      </c>
      <c r="AA173" s="99" t="str">
        <f t="shared" si="67"/>
        <v>-</v>
      </c>
      <c r="AB173" s="2">
        <f t="shared" si="68"/>
        <v>3.1218241096786716</v>
      </c>
      <c r="AC173" s="2" t="str">
        <f t="shared" si="69"/>
        <v>-</v>
      </c>
      <c r="AD173" s="2" t="str">
        <f t="shared" si="70"/>
        <v>-</v>
      </c>
      <c r="AE173" s="2" t="str">
        <f t="shared" si="71"/>
        <v>-</v>
      </c>
      <c r="AH173" s="2">
        <v>171</v>
      </c>
      <c r="AI173" s="99">
        <f t="shared" si="72"/>
        <v>8.1327552819303234E-2</v>
      </c>
      <c r="AJ173" s="99">
        <f t="shared" si="73"/>
        <v>8.5498083655290644E-2</v>
      </c>
      <c r="AK173" s="2">
        <f t="shared" si="74"/>
        <v>1.9979674301943495</v>
      </c>
      <c r="AL173" s="2">
        <f t="shared" si="75"/>
        <v>98909.278722492571</v>
      </c>
      <c r="AM173" s="2">
        <f t="shared" si="76"/>
        <v>2.7993808051934209E-2</v>
      </c>
      <c r="AN173" s="2">
        <f t="shared" si="77"/>
        <v>0.11391207990184513</v>
      </c>
    </row>
    <row r="174" spans="1:40">
      <c r="A174" s="2">
        <v>1</v>
      </c>
      <c r="B174" s="98">
        <f t="shared" si="59"/>
        <v>3.9344631145812001</v>
      </c>
      <c r="C174" s="99">
        <f t="shared" si="78"/>
        <v>3.9344631145812005E-3</v>
      </c>
      <c r="D174" s="2">
        <v>25</v>
      </c>
      <c r="E174" s="2">
        <v>140</v>
      </c>
      <c r="F174" s="100">
        <f t="shared" si="85"/>
        <v>1.0099999999999999E-6</v>
      </c>
      <c r="G174" s="2">
        <v>1E-4</v>
      </c>
      <c r="I174" s="2">
        <v>172</v>
      </c>
      <c r="J174" s="99" t="str">
        <f t="shared" si="79"/>
        <v>-</v>
      </c>
      <c r="K174" s="99" t="str">
        <f t="shared" si="80"/>
        <v>-</v>
      </c>
      <c r="L174" s="2">
        <f t="shared" si="81"/>
        <v>8.0152036966258198</v>
      </c>
      <c r="M174" s="2" t="str">
        <f t="shared" si="82"/>
        <v>-</v>
      </c>
      <c r="N174" s="2" t="str">
        <f t="shared" si="83"/>
        <v>-</v>
      </c>
      <c r="O174" s="99" t="str">
        <f t="shared" si="84"/>
        <v>-</v>
      </c>
      <c r="Q174" s="2">
        <v>172</v>
      </c>
      <c r="R174" s="99" t="str">
        <f t="shared" si="60"/>
        <v>-</v>
      </c>
      <c r="S174" s="99" t="str">
        <f t="shared" si="61"/>
        <v>-</v>
      </c>
      <c r="T174" s="2">
        <f t="shared" si="62"/>
        <v>4.8920920999913466</v>
      </c>
      <c r="U174" s="2" t="str">
        <f t="shared" si="63"/>
        <v>-</v>
      </c>
      <c r="V174" s="2" t="str">
        <f t="shared" si="64"/>
        <v>-</v>
      </c>
      <c r="W174" s="2" t="str">
        <f t="shared" si="65"/>
        <v>-</v>
      </c>
      <c r="Y174" s="2">
        <v>172</v>
      </c>
      <c r="Z174" s="99" t="str">
        <f t="shared" si="66"/>
        <v>-</v>
      </c>
      <c r="AA174" s="99" t="str">
        <f t="shared" si="67"/>
        <v>-</v>
      </c>
      <c r="AB174" s="2">
        <f t="shared" si="68"/>
        <v>3.1309389439944617</v>
      </c>
      <c r="AC174" s="2" t="str">
        <f t="shared" si="69"/>
        <v>-</v>
      </c>
      <c r="AD174" s="2" t="str">
        <f t="shared" si="70"/>
        <v>-</v>
      </c>
      <c r="AE174" s="2" t="str">
        <f t="shared" si="71"/>
        <v>-</v>
      </c>
      <c r="AH174" s="2">
        <v>172</v>
      </c>
      <c r="AI174" s="99">
        <f t="shared" si="72"/>
        <v>8.1743550808885235E-2</v>
      </c>
      <c r="AJ174" s="99">
        <f t="shared" si="73"/>
        <v>8.5960973307948635E-2</v>
      </c>
      <c r="AK174" s="2">
        <f t="shared" si="74"/>
        <v>2.0038009241564549</v>
      </c>
      <c r="AL174" s="2">
        <f t="shared" si="75"/>
        <v>99198.065552299769</v>
      </c>
      <c r="AM174" s="2">
        <f t="shared" si="76"/>
        <v>2.799000199685929E-2</v>
      </c>
      <c r="AN174" s="2">
        <f t="shared" si="77"/>
        <v>0.11456265429010859</v>
      </c>
    </row>
    <row r="175" spans="1:40">
      <c r="A175" s="2">
        <v>1</v>
      </c>
      <c r="B175" s="98">
        <f t="shared" si="59"/>
        <v>3.9458839313897713</v>
      </c>
      <c r="C175" s="99">
        <f t="shared" si="78"/>
        <v>3.9458839313897716E-3</v>
      </c>
      <c r="D175" s="2">
        <v>25</v>
      </c>
      <c r="E175" s="2">
        <v>140</v>
      </c>
      <c r="F175" s="100">
        <f t="shared" si="85"/>
        <v>1.0099999999999999E-6</v>
      </c>
      <c r="G175" s="2">
        <v>1E-4</v>
      </c>
      <c r="I175" s="2">
        <v>173</v>
      </c>
      <c r="J175" s="99" t="str">
        <f t="shared" si="79"/>
        <v>-</v>
      </c>
      <c r="K175" s="99" t="str">
        <f t="shared" si="80"/>
        <v>-</v>
      </c>
      <c r="L175" s="2">
        <f t="shared" si="81"/>
        <v>8.0384699391693832</v>
      </c>
      <c r="M175" s="2" t="str">
        <f t="shared" si="82"/>
        <v>-</v>
      </c>
      <c r="N175" s="2" t="str">
        <f t="shared" si="83"/>
        <v>-</v>
      </c>
      <c r="O175" s="99" t="str">
        <f t="shared" si="84"/>
        <v>-</v>
      </c>
      <c r="Q175" s="2">
        <v>173</v>
      </c>
      <c r="R175" s="99" t="str">
        <f t="shared" si="60"/>
        <v>-</v>
      </c>
      <c r="S175" s="99" t="str">
        <f t="shared" si="61"/>
        <v>-</v>
      </c>
      <c r="T175" s="2">
        <f t="shared" si="62"/>
        <v>4.9062926874813142</v>
      </c>
      <c r="U175" s="2" t="str">
        <f t="shared" si="63"/>
        <v>-</v>
      </c>
      <c r="V175" s="2" t="str">
        <f t="shared" si="64"/>
        <v>-</v>
      </c>
      <c r="W175" s="2" t="str">
        <f t="shared" si="65"/>
        <v>-</v>
      </c>
      <c r="Y175" s="2">
        <v>173</v>
      </c>
      <c r="Z175" s="99" t="str">
        <f t="shared" si="66"/>
        <v>-</v>
      </c>
      <c r="AA175" s="99" t="str">
        <f t="shared" si="67"/>
        <v>-</v>
      </c>
      <c r="AB175" s="2">
        <f t="shared" si="68"/>
        <v>3.1400273199880409</v>
      </c>
      <c r="AC175" s="2" t="str">
        <f t="shared" si="69"/>
        <v>-</v>
      </c>
      <c r="AD175" s="2" t="str">
        <f t="shared" si="70"/>
        <v>-</v>
      </c>
      <c r="AE175" s="2" t="str">
        <f t="shared" si="71"/>
        <v>-</v>
      </c>
      <c r="AH175" s="2">
        <v>173</v>
      </c>
      <c r="AI175" s="99">
        <f t="shared" si="72"/>
        <v>8.2159246582367909E-2</v>
      </c>
      <c r="AJ175" s="99">
        <f t="shared" si="73"/>
        <v>8.6423663852078364E-2</v>
      </c>
      <c r="AK175" s="2">
        <f t="shared" si="74"/>
        <v>2.0096174847923458</v>
      </c>
      <c r="AL175" s="2">
        <f t="shared" si="75"/>
        <v>99486.014098631</v>
      </c>
      <c r="AM175" s="2">
        <f t="shared" si="76"/>
        <v>2.7986226901081396E-2</v>
      </c>
      <c r="AN175" s="2">
        <f t="shared" si="77"/>
        <v>0.115213174990029</v>
      </c>
    </row>
    <row r="176" spans="1:40">
      <c r="A176" s="2">
        <v>1</v>
      </c>
      <c r="B176" s="98">
        <f t="shared" si="59"/>
        <v>3.9572717874818757</v>
      </c>
      <c r="C176" s="99">
        <f t="shared" si="78"/>
        <v>3.9572717874818758E-3</v>
      </c>
      <c r="D176" s="2">
        <v>25</v>
      </c>
      <c r="E176" s="2">
        <v>140</v>
      </c>
      <c r="F176" s="100">
        <f t="shared" si="85"/>
        <v>1.0099999999999999E-6</v>
      </c>
      <c r="G176" s="2">
        <v>1E-4</v>
      </c>
      <c r="I176" s="2">
        <v>174</v>
      </c>
      <c r="J176" s="99" t="str">
        <f t="shared" si="79"/>
        <v>-</v>
      </c>
      <c r="K176" s="99" t="str">
        <f t="shared" si="80"/>
        <v>-</v>
      </c>
      <c r="L176" s="2">
        <f t="shared" si="81"/>
        <v>8.0616690348497588</v>
      </c>
      <c r="M176" s="2" t="str">
        <f t="shared" si="82"/>
        <v>-</v>
      </c>
      <c r="N176" s="2" t="str">
        <f t="shared" si="83"/>
        <v>-</v>
      </c>
      <c r="O176" s="99" t="str">
        <f t="shared" si="84"/>
        <v>-</v>
      </c>
      <c r="Q176" s="2">
        <v>174</v>
      </c>
      <c r="R176" s="99" t="str">
        <f t="shared" si="60"/>
        <v>-</v>
      </c>
      <c r="S176" s="99" t="str">
        <f t="shared" si="61"/>
        <v>-</v>
      </c>
      <c r="T176" s="2">
        <f t="shared" si="62"/>
        <v>4.9204522917784184</v>
      </c>
      <c r="U176" s="2" t="str">
        <f t="shared" si="63"/>
        <v>-</v>
      </c>
      <c r="V176" s="2" t="str">
        <f t="shared" si="64"/>
        <v>-</v>
      </c>
      <c r="W176" s="2" t="str">
        <f t="shared" si="65"/>
        <v>-</v>
      </c>
      <c r="Y176" s="2">
        <v>174</v>
      </c>
      <c r="Z176" s="99" t="str">
        <f t="shared" si="66"/>
        <v>-</v>
      </c>
      <c r="AA176" s="99" t="str">
        <f t="shared" si="67"/>
        <v>-</v>
      </c>
      <c r="AB176" s="2">
        <f t="shared" si="68"/>
        <v>3.1490894667381872</v>
      </c>
      <c r="AC176" s="2" t="str">
        <f t="shared" si="69"/>
        <v>-</v>
      </c>
      <c r="AD176" s="2" t="str">
        <f t="shared" si="70"/>
        <v>-</v>
      </c>
      <c r="AE176" s="2" t="str">
        <f t="shared" si="71"/>
        <v>-</v>
      </c>
      <c r="AH176" s="2">
        <v>174</v>
      </c>
      <c r="AI176" s="99">
        <f t="shared" si="72"/>
        <v>8.2574642104341636E-2</v>
      </c>
      <c r="AJ176" s="99">
        <f t="shared" si="73"/>
        <v>8.6886156523513877E-2</v>
      </c>
      <c r="AK176" s="2">
        <f t="shared" si="74"/>
        <v>2.0154172587124397</v>
      </c>
      <c r="AL176" s="2">
        <f t="shared" si="75"/>
        <v>99773.131619427717</v>
      </c>
      <c r="AM176" s="2">
        <f t="shared" si="76"/>
        <v>2.798248233803266E-2</v>
      </c>
      <c r="AN176" s="2">
        <f t="shared" si="77"/>
        <v>0.11586364244553064</v>
      </c>
    </row>
    <row r="177" spans="1:40">
      <c r="A177" s="2">
        <v>1</v>
      </c>
      <c r="B177" s="98">
        <f t="shared" si="59"/>
        <v>3.9686269665968856</v>
      </c>
      <c r="C177" s="99">
        <f t="shared" si="78"/>
        <v>3.9686269665968853E-3</v>
      </c>
      <c r="D177" s="2">
        <v>25</v>
      </c>
      <c r="E177" s="2">
        <v>140</v>
      </c>
      <c r="F177" s="100">
        <f t="shared" si="85"/>
        <v>1.0099999999999999E-6</v>
      </c>
      <c r="G177" s="2">
        <v>1E-4</v>
      </c>
      <c r="I177" s="2">
        <v>175</v>
      </c>
      <c r="J177" s="99" t="str">
        <f t="shared" si="79"/>
        <v>-</v>
      </c>
      <c r="K177" s="99" t="str">
        <f t="shared" si="80"/>
        <v>-</v>
      </c>
      <c r="L177" s="2">
        <f t="shared" si="81"/>
        <v>8.0848015616946967</v>
      </c>
      <c r="M177" s="2" t="str">
        <f t="shared" si="82"/>
        <v>-</v>
      </c>
      <c r="N177" s="2" t="str">
        <f t="shared" si="83"/>
        <v>-</v>
      </c>
      <c r="O177" s="99" t="str">
        <f t="shared" si="84"/>
        <v>-</v>
      </c>
      <c r="Q177" s="2">
        <v>175</v>
      </c>
      <c r="R177" s="99" t="str">
        <f t="shared" si="60"/>
        <v>-</v>
      </c>
      <c r="S177" s="99" t="str">
        <f t="shared" si="61"/>
        <v>-</v>
      </c>
      <c r="T177" s="2">
        <f t="shared" si="62"/>
        <v>4.9345712656828002</v>
      </c>
      <c r="U177" s="2" t="str">
        <f t="shared" si="63"/>
        <v>-</v>
      </c>
      <c r="V177" s="2" t="str">
        <f t="shared" si="64"/>
        <v>-</v>
      </c>
      <c r="W177" s="2" t="str">
        <f t="shared" si="65"/>
        <v>-</v>
      </c>
      <c r="Y177" s="2">
        <v>175</v>
      </c>
      <c r="Z177" s="99" t="str">
        <f t="shared" si="66"/>
        <v>-</v>
      </c>
      <c r="AA177" s="99" t="str">
        <f t="shared" si="67"/>
        <v>-</v>
      </c>
      <c r="AB177" s="2">
        <f t="shared" si="68"/>
        <v>3.1581256100369917</v>
      </c>
      <c r="AC177" s="2" t="str">
        <f t="shared" si="69"/>
        <v>-</v>
      </c>
      <c r="AD177" s="2" t="str">
        <f t="shared" si="70"/>
        <v>-</v>
      </c>
      <c r="AE177" s="2" t="str">
        <f t="shared" si="71"/>
        <v>-</v>
      </c>
      <c r="AH177" s="2">
        <v>175</v>
      </c>
      <c r="AI177" s="99">
        <f t="shared" si="72"/>
        <v>8.2989739315411912E-2</v>
      </c>
      <c r="AJ177" s="99">
        <f t="shared" si="73"/>
        <v>8.7348452543360627E-2</v>
      </c>
      <c r="AK177" s="2">
        <f t="shared" si="74"/>
        <v>2.0212003904236742</v>
      </c>
      <c r="AL177" s="2">
        <f t="shared" si="75"/>
        <v>100059.42526849873</v>
      </c>
      <c r="AM177" s="2">
        <f t="shared" si="76"/>
        <v>2.7978767889411112E-2</v>
      </c>
      <c r="AN177" s="2">
        <f t="shared" si="77"/>
        <v>0.11651405709435669</v>
      </c>
    </row>
    <row r="178" spans="1:40">
      <c r="A178" s="2">
        <v>1</v>
      </c>
      <c r="B178" s="98">
        <f t="shared" si="59"/>
        <v>3.9799497484264794</v>
      </c>
      <c r="C178" s="99">
        <f t="shared" si="78"/>
        <v>3.9799497484264796E-3</v>
      </c>
      <c r="D178" s="2">
        <v>25</v>
      </c>
      <c r="E178" s="2">
        <v>140</v>
      </c>
      <c r="F178" s="100">
        <f t="shared" si="85"/>
        <v>1.0099999999999999E-6</v>
      </c>
      <c r="G178" s="2">
        <v>1E-4</v>
      </c>
      <c r="I178" s="2">
        <v>176</v>
      </c>
      <c r="J178" s="99" t="str">
        <f t="shared" si="79"/>
        <v>-</v>
      </c>
      <c r="K178" s="99" t="str">
        <f t="shared" si="80"/>
        <v>-</v>
      </c>
      <c r="L178" s="2">
        <f t="shared" si="81"/>
        <v>8.1078680894860788</v>
      </c>
      <c r="M178" s="2" t="str">
        <f t="shared" si="82"/>
        <v>-</v>
      </c>
      <c r="N178" s="2" t="str">
        <f t="shared" si="83"/>
        <v>-</v>
      </c>
      <c r="O178" s="99" t="str">
        <f t="shared" si="84"/>
        <v>-</v>
      </c>
      <c r="Q178" s="2">
        <v>176</v>
      </c>
      <c r="R178" s="99" t="str">
        <f t="shared" si="60"/>
        <v>-</v>
      </c>
      <c r="S178" s="99" t="str">
        <f t="shared" si="61"/>
        <v>-</v>
      </c>
      <c r="T178" s="2">
        <f t="shared" si="62"/>
        <v>4.9486499569617193</v>
      </c>
      <c r="U178" s="2" t="str">
        <f t="shared" si="63"/>
        <v>-</v>
      </c>
      <c r="V178" s="2" t="str">
        <f t="shared" si="64"/>
        <v>-</v>
      </c>
      <c r="W178" s="2" t="str">
        <f t="shared" si="65"/>
        <v>-</v>
      </c>
      <c r="Y178" s="2">
        <v>176</v>
      </c>
      <c r="Z178" s="99" t="str">
        <f t="shared" si="66"/>
        <v>-</v>
      </c>
      <c r="AA178" s="99" t="str">
        <f t="shared" si="67"/>
        <v>-</v>
      </c>
      <c r="AB178" s="2">
        <f t="shared" si="68"/>
        <v>3.1671359724555002</v>
      </c>
      <c r="AC178" s="2" t="str">
        <f t="shared" si="69"/>
        <v>-</v>
      </c>
      <c r="AD178" s="2" t="str">
        <f t="shared" si="70"/>
        <v>-</v>
      </c>
      <c r="AE178" s="2" t="str">
        <f t="shared" si="71"/>
        <v>-</v>
      </c>
      <c r="AH178" s="2">
        <v>176</v>
      </c>
      <c r="AI178" s="99">
        <f t="shared" si="72"/>
        <v>8.3404540132628047E-2</v>
      </c>
      <c r="AJ178" s="99">
        <f t="shared" si="73"/>
        <v>8.7810553118256127E-2</v>
      </c>
      <c r="AK178" s="2">
        <f t="shared" si="74"/>
        <v>2.0269670223715197</v>
      </c>
      <c r="AL178" s="2">
        <f t="shared" si="75"/>
        <v>100344.9020976</v>
      </c>
      <c r="AM178" s="2">
        <f t="shared" si="76"/>
        <v>2.7975083144974728E-2</v>
      </c>
      <c r="AN178" s="2">
        <f t="shared" si="77"/>
        <v>0.11716441936819087</v>
      </c>
    </row>
    <row r="179" spans="1:40">
      <c r="A179" s="2">
        <v>1</v>
      </c>
      <c r="B179" s="98">
        <f t="shared" si="59"/>
        <v>3.9912404086950208</v>
      </c>
      <c r="C179" s="99">
        <f t="shared" si="78"/>
        <v>3.9912404086950206E-3</v>
      </c>
      <c r="D179" s="2">
        <v>25</v>
      </c>
      <c r="E179" s="2">
        <v>140</v>
      </c>
      <c r="F179" s="100">
        <f t="shared" si="85"/>
        <v>1.0099999999999999E-6</v>
      </c>
      <c r="G179" s="2">
        <v>1E-4</v>
      </c>
      <c r="I179" s="2">
        <v>177</v>
      </c>
      <c r="J179" s="99" t="str">
        <f t="shared" si="79"/>
        <v>-</v>
      </c>
      <c r="K179" s="99" t="str">
        <f t="shared" si="80"/>
        <v>-</v>
      </c>
      <c r="L179" s="2">
        <f t="shared" si="81"/>
        <v>8.1308691799236463</v>
      </c>
      <c r="M179" s="2" t="str">
        <f t="shared" si="82"/>
        <v>-</v>
      </c>
      <c r="N179" s="2" t="str">
        <f t="shared" si="83"/>
        <v>-</v>
      </c>
      <c r="O179" s="99" t="str">
        <f t="shared" si="84"/>
        <v>-</v>
      </c>
      <c r="Q179" s="2">
        <v>177</v>
      </c>
      <c r="R179" s="99" t="str">
        <f t="shared" si="60"/>
        <v>-</v>
      </c>
      <c r="S179" s="99" t="str">
        <f t="shared" si="61"/>
        <v>-</v>
      </c>
      <c r="T179" s="2">
        <f t="shared" si="62"/>
        <v>4.9626887084494928</v>
      </c>
      <c r="U179" s="2" t="str">
        <f t="shared" si="63"/>
        <v>-</v>
      </c>
      <c r="V179" s="2" t="str">
        <f t="shared" si="64"/>
        <v>-</v>
      </c>
      <c r="W179" s="2" t="str">
        <f t="shared" si="65"/>
        <v>-</v>
      </c>
      <c r="Y179" s="2">
        <v>177</v>
      </c>
      <c r="Z179" s="99" t="str">
        <f t="shared" si="66"/>
        <v>-</v>
      </c>
      <c r="AA179" s="99" t="str">
        <f t="shared" si="67"/>
        <v>-</v>
      </c>
      <c r="AB179" s="2">
        <f t="shared" si="68"/>
        <v>3.1761207734076748</v>
      </c>
      <c r="AC179" s="2" t="str">
        <f t="shared" si="69"/>
        <v>-</v>
      </c>
      <c r="AD179" s="2" t="str">
        <f t="shared" si="70"/>
        <v>-</v>
      </c>
      <c r="AE179" s="2" t="str">
        <f t="shared" si="71"/>
        <v>-</v>
      </c>
      <c r="AH179" s="2">
        <v>177</v>
      </c>
      <c r="AI179" s="99">
        <f t="shared" si="72"/>
        <v>8.3819046449900805E-2</v>
      </c>
      <c r="AJ179" s="99">
        <f t="shared" si="73"/>
        <v>8.8272459440620468E-2</v>
      </c>
      <c r="AK179" s="2">
        <f t="shared" si="74"/>
        <v>2.0327172949809116</v>
      </c>
      <c r="AL179" s="2">
        <f t="shared" si="75"/>
        <v>100629.56905846098</v>
      </c>
      <c r="AM179" s="2">
        <f t="shared" si="76"/>
        <v>2.7971427702341643E-2</v>
      </c>
      <c r="AN179" s="2">
        <f t="shared" si="77"/>
        <v>0.11781472969277401</v>
      </c>
    </row>
    <row r="180" spans="1:40">
      <c r="A180" s="2">
        <v>1</v>
      </c>
      <c r="B180" s="98">
        <f t="shared" si="59"/>
        <v>4.0024992192379001</v>
      </c>
      <c r="C180" s="99">
        <f t="shared" si="78"/>
        <v>4.0024992192379E-3</v>
      </c>
      <c r="D180" s="2">
        <v>25</v>
      </c>
      <c r="E180" s="2">
        <v>140</v>
      </c>
      <c r="F180" s="100">
        <f t="shared" si="85"/>
        <v>1.0099999999999999E-6</v>
      </c>
      <c r="G180" s="2">
        <v>1E-4</v>
      </c>
      <c r="I180" s="2">
        <v>178</v>
      </c>
      <c r="J180" s="99" t="str">
        <f t="shared" si="79"/>
        <v>-</v>
      </c>
      <c r="K180" s="99" t="str">
        <f t="shared" si="80"/>
        <v>-</v>
      </c>
      <c r="L180" s="2">
        <f t="shared" si="81"/>
        <v>8.153805386784617</v>
      </c>
      <c r="M180" s="2" t="str">
        <f t="shared" si="82"/>
        <v>-</v>
      </c>
      <c r="N180" s="2" t="str">
        <f t="shared" si="83"/>
        <v>-</v>
      </c>
      <c r="O180" s="99" t="str">
        <f t="shared" si="84"/>
        <v>-</v>
      </c>
      <c r="Q180" s="2">
        <v>178</v>
      </c>
      <c r="R180" s="99" t="str">
        <f t="shared" si="60"/>
        <v>-</v>
      </c>
      <c r="S180" s="99" t="str">
        <f t="shared" si="61"/>
        <v>-</v>
      </c>
      <c r="T180" s="2">
        <f t="shared" si="62"/>
        <v>4.9766878581449099</v>
      </c>
      <c r="U180" s="2" t="str">
        <f t="shared" si="63"/>
        <v>-</v>
      </c>
      <c r="V180" s="2" t="str">
        <f t="shared" si="64"/>
        <v>-</v>
      </c>
      <c r="W180" s="2" t="str">
        <f t="shared" si="65"/>
        <v>-</v>
      </c>
      <c r="Y180" s="2">
        <v>178</v>
      </c>
      <c r="Z180" s="99" t="str">
        <f t="shared" si="66"/>
        <v>-</v>
      </c>
      <c r="AA180" s="99" t="str">
        <f t="shared" si="67"/>
        <v>-</v>
      </c>
      <c r="AB180" s="2">
        <f t="shared" si="68"/>
        <v>3.1850802292127418</v>
      </c>
      <c r="AC180" s="2" t="str">
        <f t="shared" si="69"/>
        <v>-</v>
      </c>
      <c r="AD180" s="2" t="str">
        <f t="shared" si="70"/>
        <v>-</v>
      </c>
      <c r="AE180" s="2" t="str">
        <f t="shared" si="71"/>
        <v>-</v>
      </c>
      <c r="AH180" s="2">
        <v>178</v>
      </c>
      <c r="AI180" s="99">
        <f t="shared" si="72"/>
        <v>8.4233260138411148E-2</v>
      </c>
      <c r="AJ180" s="99">
        <f t="shared" si="73"/>
        <v>8.8734172688904975E-2</v>
      </c>
      <c r="AK180" s="2">
        <f t="shared" si="74"/>
        <v>2.0384513466961542</v>
      </c>
      <c r="AL180" s="2">
        <f t="shared" si="75"/>
        <v>100913.43300476013</v>
      </c>
      <c r="AM180" s="2">
        <f t="shared" si="76"/>
        <v>2.7967801166796445E-2</v>
      </c>
      <c r="AN180" s="2">
        <f t="shared" si="77"/>
        <v>0.11846498848801938</v>
      </c>
    </row>
    <row r="181" spans="1:40">
      <c r="A181" s="2">
        <v>1</v>
      </c>
      <c r="B181" s="98">
        <f t="shared" si="59"/>
        <v>4.0137264480778958</v>
      </c>
      <c r="C181" s="99">
        <f t="shared" si="78"/>
        <v>4.0137264480778955E-3</v>
      </c>
      <c r="D181" s="2">
        <v>25</v>
      </c>
      <c r="E181" s="2">
        <v>140</v>
      </c>
      <c r="F181" s="100">
        <f t="shared" si="85"/>
        <v>1.0099999999999999E-6</v>
      </c>
      <c r="G181" s="2">
        <v>1E-4</v>
      </c>
      <c r="I181" s="2">
        <v>179</v>
      </c>
      <c r="J181" s="99" t="str">
        <f t="shared" si="79"/>
        <v>-</v>
      </c>
      <c r="K181" s="99" t="str">
        <f t="shared" si="80"/>
        <v>-</v>
      </c>
      <c r="L181" s="2">
        <f t="shared" si="81"/>
        <v>8.1766772560792358</v>
      </c>
      <c r="M181" s="2" t="str">
        <f t="shared" si="82"/>
        <v>-</v>
      </c>
      <c r="N181" s="2" t="str">
        <f t="shared" si="83"/>
        <v>-</v>
      </c>
      <c r="O181" s="99" t="str">
        <f t="shared" si="84"/>
        <v>-</v>
      </c>
      <c r="Q181" s="2">
        <v>179</v>
      </c>
      <c r="R181" s="99" t="str">
        <f t="shared" si="60"/>
        <v>-</v>
      </c>
      <c r="S181" s="99" t="str">
        <f t="shared" si="61"/>
        <v>-</v>
      </c>
      <c r="T181" s="2">
        <f t="shared" si="62"/>
        <v>4.9906477393061754</v>
      </c>
      <c r="U181" s="2" t="str">
        <f t="shared" si="63"/>
        <v>-</v>
      </c>
      <c r="V181" s="2" t="str">
        <f t="shared" si="64"/>
        <v>-</v>
      </c>
      <c r="W181" s="2" t="str">
        <f t="shared" si="65"/>
        <v>-</v>
      </c>
      <c r="Y181" s="2">
        <v>179</v>
      </c>
      <c r="Z181" s="99" t="str">
        <f t="shared" si="66"/>
        <v>-</v>
      </c>
      <c r="AA181" s="99" t="str">
        <f t="shared" si="67"/>
        <v>-</v>
      </c>
      <c r="AB181" s="2">
        <f t="shared" si="68"/>
        <v>3.1940145531559518</v>
      </c>
      <c r="AC181" s="2" t="str">
        <f t="shared" si="69"/>
        <v>-</v>
      </c>
      <c r="AD181" s="2" t="str">
        <f t="shared" si="70"/>
        <v>-</v>
      </c>
      <c r="AE181" s="2" t="str">
        <f t="shared" si="71"/>
        <v>-</v>
      </c>
      <c r="AH181" s="2">
        <v>179</v>
      </c>
      <c r="AI181" s="99">
        <f t="shared" si="72"/>
        <v>8.4647183047008551E-2</v>
      </c>
      <c r="AJ181" s="99">
        <f t="shared" si="73"/>
        <v>8.9195694027832284E-2</v>
      </c>
      <c r="AK181" s="2">
        <f t="shared" si="74"/>
        <v>2.0441693140198089</v>
      </c>
      <c r="AL181" s="2">
        <f t="shared" si="75"/>
        <v>101196.50069404997</v>
      </c>
      <c r="AM181" s="2">
        <f t="shared" si="76"/>
        <v>2.7964203151102273E-2</v>
      </c>
      <c r="AN181" s="2">
        <f t="shared" si="77"/>
        <v>0.11911519616812438</v>
      </c>
    </row>
    <row r="182" spans="1:40">
      <c r="A182" s="2">
        <v>1</v>
      </c>
      <c r="B182" s="98">
        <f t="shared" si="59"/>
        <v>4.0249223594996213</v>
      </c>
      <c r="C182" s="99">
        <f t="shared" si="78"/>
        <v>4.0249223594996213E-3</v>
      </c>
      <c r="D182" s="2">
        <v>25</v>
      </c>
      <c r="E182" s="2">
        <v>140</v>
      </c>
      <c r="F182" s="100">
        <f t="shared" si="85"/>
        <v>1.0099999999999999E-6</v>
      </c>
      <c r="G182" s="2">
        <v>1E-4</v>
      </c>
      <c r="I182" s="2">
        <v>180</v>
      </c>
      <c r="J182" s="99" t="str">
        <f t="shared" si="79"/>
        <v>-</v>
      </c>
      <c r="K182" s="99" t="str">
        <f t="shared" si="80"/>
        <v>-</v>
      </c>
      <c r="L182" s="2">
        <f t="shared" si="81"/>
        <v>8.199485326202435</v>
      </c>
      <c r="M182" s="2" t="str">
        <f t="shared" si="82"/>
        <v>-</v>
      </c>
      <c r="N182" s="2" t="str">
        <f t="shared" si="83"/>
        <v>-</v>
      </c>
      <c r="O182" s="99" t="str">
        <f t="shared" si="84"/>
        <v>-</v>
      </c>
      <c r="Q182" s="2">
        <v>180</v>
      </c>
      <c r="R182" s="99" t="str">
        <f t="shared" si="60"/>
        <v>-</v>
      </c>
      <c r="S182" s="99" t="str">
        <f t="shared" si="61"/>
        <v>-</v>
      </c>
      <c r="T182" s="2">
        <f t="shared" si="62"/>
        <v>5.0045686805434801</v>
      </c>
      <c r="U182" s="2" t="str">
        <f t="shared" si="63"/>
        <v>-</v>
      </c>
      <c r="V182" s="2" t="str">
        <f t="shared" si="64"/>
        <v>-</v>
      </c>
      <c r="W182" s="2" t="str">
        <f t="shared" si="65"/>
        <v>-</v>
      </c>
      <c r="Y182" s="2">
        <v>180</v>
      </c>
      <c r="Z182" s="99" t="str">
        <f t="shared" si="66"/>
        <v>-</v>
      </c>
      <c r="AA182" s="99" t="str">
        <f t="shared" si="67"/>
        <v>-</v>
      </c>
      <c r="AB182" s="2">
        <f t="shared" si="68"/>
        <v>3.2029239555478268</v>
      </c>
      <c r="AC182" s="2" t="str">
        <f t="shared" si="69"/>
        <v>-</v>
      </c>
      <c r="AD182" s="2" t="str">
        <f t="shared" si="70"/>
        <v>-</v>
      </c>
      <c r="AE182" s="2" t="str">
        <f t="shared" si="71"/>
        <v>-</v>
      </c>
      <c r="AH182" s="2">
        <v>180</v>
      </c>
      <c r="AI182" s="99">
        <f t="shared" si="72"/>
        <v>8.5060817002601555E-2</v>
      </c>
      <c r="AJ182" s="99">
        <f t="shared" si="73"/>
        <v>8.965702460863266E-2</v>
      </c>
      <c r="AK182" s="2">
        <f t="shared" si="74"/>
        <v>2.0498713315506087</v>
      </c>
      <c r="AL182" s="2">
        <f t="shared" si="75"/>
        <v>101478.77878963412</v>
      </c>
      <c r="AM182" s="2">
        <f t="shared" si="76"/>
        <v>2.79606332753186E-2</v>
      </c>
      <c r="AN182" s="2">
        <f t="shared" si="77"/>
        <v>0.11976535314167967</v>
      </c>
    </row>
    <row r="183" spans="1:40">
      <c r="A183" s="2">
        <v>1</v>
      </c>
      <c r="B183" s="98">
        <f t="shared" si="59"/>
        <v>4.0360872141221131</v>
      </c>
      <c r="C183" s="99">
        <f t="shared" si="78"/>
        <v>4.0360872141221131E-3</v>
      </c>
      <c r="D183" s="2">
        <v>25</v>
      </c>
      <c r="E183" s="2">
        <v>140</v>
      </c>
      <c r="F183" s="100">
        <f t="shared" si="85"/>
        <v>1.0099999999999999E-6</v>
      </c>
      <c r="G183" s="2">
        <v>1E-4</v>
      </c>
      <c r="I183" s="2">
        <v>181</v>
      </c>
      <c r="J183" s="99" t="str">
        <f t="shared" si="79"/>
        <v>-</v>
      </c>
      <c r="K183" s="99" t="str">
        <f t="shared" si="80"/>
        <v>-</v>
      </c>
      <c r="L183" s="2">
        <f t="shared" si="81"/>
        <v>8.2222301280817156</v>
      </c>
      <c r="M183" s="2" t="str">
        <f t="shared" si="82"/>
        <v>-</v>
      </c>
      <c r="N183" s="2" t="str">
        <f t="shared" si="83"/>
        <v>-</v>
      </c>
      <c r="O183" s="99" t="str">
        <f t="shared" si="84"/>
        <v>-</v>
      </c>
      <c r="Q183" s="2">
        <v>181</v>
      </c>
      <c r="R183" s="99" t="str">
        <f t="shared" si="60"/>
        <v>-</v>
      </c>
      <c r="S183" s="99" t="str">
        <f t="shared" si="61"/>
        <v>-</v>
      </c>
      <c r="T183" s="2">
        <f t="shared" si="62"/>
        <v>5.0184510059092515</v>
      </c>
      <c r="U183" s="2" t="str">
        <f t="shared" si="63"/>
        <v>-</v>
      </c>
      <c r="V183" s="2" t="str">
        <f t="shared" si="64"/>
        <v>-</v>
      </c>
      <c r="W183" s="2" t="str">
        <f t="shared" si="65"/>
        <v>-</v>
      </c>
      <c r="Y183" s="2">
        <v>181</v>
      </c>
      <c r="Z183" s="99" t="str">
        <f t="shared" si="66"/>
        <v>-</v>
      </c>
      <c r="AA183" s="99" t="str">
        <f t="shared" si="67"/>
        <v>-</v>
      </c>
      <c r="AB183" s="2">
        <f t="shared" si="68"/>
        <v>3.2118086437819207</v>
      </c>
      <c r="AC183" s="2" t="str">
        <f t="shared" si="69"/>
        <v>-</v>
      </c>
      <c r="AD183" s="2" t="str">
        <f t="shared" si="70"/>
        <v>-</v>
      </c>
      <c r="AE183" s="2" t="str">
        <f t="shared" si="71"/>
        <v>-</v>
      </c>
      <c r="AH183" s="2">
        <v>181</v>
      </c>
      <c r="AI183" s="99">
        <f t="shared" si="72"/>
        <v>8.5474163810538198E-2</v>
      </c>
      <c r="AJ183" s="99">
        <f t="shared" si="73"/>
        <v>9.0118165569273781E-2</v>
      </c>
      <c r="AK183" s="2">
        <f t="shared" si="74"/>
        <v>2.0555575320204289</v>
      </c>
      <c r="AL183" s="2">
        <f t="shared" si="75"/>
        <v>101760.27386239749</v>
      </c>
      <c r="AM183" s="2">
        <f t="shared" si="76"/>
        <v>2.7957091166624308E-2</v>
      </c>
      <c r="AN183" s="2">
        <f t="shared" si="77"/>
        <v>0.12041545981177557</v>
      </c>
    </row>
    <row r="184" spans="1:40">
      <c r="A184" s="2">
        <v>1</v>
      </c>
      <c r="B184" s="98">
        <f t="shared" si="59"/>
        <v>4.0472212689696123</v>
      </c>
      <c r="C184" s="99">
        <f t="shared" si="78"/>
        <v>4.0472212689696124E-3</v>
      </c>
      <c r="D184" s="2">
        <v>25</v>
      </c>
      <c r="E184" s="2">
        <v>140</v>
      </c>
      <c r="F184" s="100">
        <f t="shared" si="85"/>
        <v>1.0099999999999999E-6</v>
      </c>
      <c r="G184" s="2">
        <v>1E-4</v>
      </c>
      <c r="I184" s="2">
        <v>182</v>
      </c>
      <c r="J184" s="99" t="str">
        <f t="shared" si="79"/>
        <v>-</v>
      </c>
      <c r="K184" s="99" t="str">
        <f t="shared" si="80"/>
        <v>-</v>
      </c>
      <c r="L184" s="2">
        <f t="shared" si="81"/>
        <v>8.2449121853213381</v>
      </c>
      <c r="M184" s="2" t="str">
        <f t="shared" si="82"/>
        <v>-</v>
      </c>
      <c r="N184" s="2" t="str">
        <f t="shared" si="83"/>
        <v>-</v>
      </c>
      <c r="O184" s="99" t="str">
        <f t="shared" si="84"/>
        <v>-</v>
      </c>
      <c r="Q184" s="2">
        <v>182</v>
      </c>
      <c r="R184" s="99" t="str">
        <f t="shared" si="60"/>
        <v>-</v>
      </c>
      <c r="S184" s="99" t="str">
        <f t="shared" si="61"/>
        <v>-</v>
      </c>
      <c r="T184" s="2">
        <f t="shared" si="62"/>
        <v>5.032295034986169</v>
      </c>
      <c r="U184" s="2" t="str">
        <f t="shared" si="63"/>
        <v>-</v>
      </c>
      <c r="V184" s="2" t="str">
        <f t="shared" si="64"/>
        <v>-</v>
      </c>
      <c r="W184" s="2" t="str">
        <f t="shared" si="65"/>
        <v>-</v>
      </c>
      <c r="Y184" s="2">
        <v>182</v>
      </c>
      <c r="Z184" s="99" t="str">
        <f t="shared" si="66"/>
        <v>-</v>
      </c>
      <c r="AA184" s="99" t="str">
        <f t="shared" si="67"/>
        <v>-</v>
      </c>
      <c r="AB184" s="2">
        <f t="shared" si="68"/>
        <v>3.2206688223911479</v>
      </c>
      <c r="AC184" s="2" t="str">
        <f t="shared" si="69"/>
        <v>-</v>
      </c>
      <c r="AD184" s="2" t="str">
        <f t="shared" si="70"/>
        <v>-</v>
      </c>
      <c r="AE184" s="2" t="str">
        <f t="shared" si="71"/>
        <v>-</v>
      </c>
      <c r="AH184" s="2">
        <v>182</v>
      </c>
      <c r="AI184" s="99">
        <f t="shared" si="72"/>
        <v>8.5887225254978244E-2</v>
      </c>
      <c r="AJ184" s="99">
        <f t="shared" si="73"/>
        <v>9.0579118034687087E-2</v>
      </c>
      <c r="AK184" s="2">
        <f t="shared" si="74"/>
        <v>2.0612280463303345</v>
      </c>
      <c r="AL184" s="2">
        <f t="shared" si="75"/>
        <v>102040.99239259084</v>
      </c>
      <c r="AM184" s="2">
        <f t="shared" si="76"/>
        <v>2.7953576459146128E-2</v>
      </c>
      <c r="AN184" s="2">
        <f t="shared" si="77"/>
        <v>0.12106551657610574</v>
      </c>
    </row>
    <row r="185" spans="1:40">
      <c r="A185" s="2">
        <v>1</v>
      </c>
      <c r="B185" s="98">
        <f t="shared" si="59"/>
        <v>4.0583247775406051</v>
      </c>
      <c r="C185" s="99">
        <f t="shared" si="78"/>
        <v>4.0583247775406051E-3</v>
      </c>
      <c r="D185" s="2">
        <v>25</v>
      </c>
      <c r="E185" s="2">
        <v>140</v>
      </c>
      <c r="F185" s="100">
        <f t="shared" si="85"/>
        <v>1.0099999999999999E-6</v>
      </c>
      <c r="G185" s="2">
        <v>1E-4</v>
      </c>
      <c r="I185" s="2">
        <v>183</v>
      </c>
      <c r="J185" s="99" t="str">
        <f t="shared" si="79"/>
        <v>-</v>
      </c>
      <c r="K185" s="99" t="str">
        <f t="shared" si="80"/>
        <v>-</v>
      </c>
      <c r="L185" s="2">
        <f t="shared" si="81"/>
        <v>8.2675320143429669</v>
      </c>
      <c r="M185" s="2" t="str">
        <f t="shared" si="82"/>
        <v>-</v>
      </c>
      <c r="N185" s="2" t="str">
        <f t="shared" si="83"/>
        <v>-</v>
      </c>
      <c r="O185" s="99" t="str">
        <f t="shared" si="84"/>
        <v>-</v>
      </c>
      <c r="Q185" s="2">
        <v>183</v>
      </c>
      <c r="R185" s="99" t="str">
        <f t="shared" si="60"/>
        <v>-</v>
      </c>
      <c r="S185" s="99" t="str">
        <f t="shared" si="61"/>
        <v>-</v>
      </c>
      <c r="T185" s="2">
        <f t="shared" si="62"/>
        <v>5.0461010829730046</v>
      </c>
      <c r="U185" s="2" t="str">
        <f t="shared" si="63"/>
        <v>-</v>
      </c>
      <c r="V185" s="2" t="str">
        <f t="shared" si="64"/>
        <v>-</v>
      </c>
      <c r="W185" s="2" t="str">
        <f t="shared" si="65"/>
        <v>-</v>
      </c>
      <c r="Y185" s="2">
        <v>183</v>
      </c>
      <c r="Z185" s="99" t="str">
        <f t="shared" si="66"/>
        <v>-</v>
      </c>
      <c r="AA185" s="99" t="str">
        <f t="shared" si="67"/>
        <v>-</v>
      </c>
      <c r="AB185" s="2">
        <f t="shared" si="68"/>
        <v>3.2295046931027223</v>
      </c>
      <c r="AC185" s="2" t="str">
        <f t="shared" si="69"/>
        <v>-</v>
      </c>
      <c r="AD185" s="2" t="str">
        <f t="shared" si="70"/>
        <v>-</v>
      </c>
      <c r="AE185" s="2" t="str">
        <f t="shared" si="71"/>
        <v>-</v>
      </c>
      <c r="AH185" s="2">
        <v>183</v>
      </c>
      <c r="AI185" s="99">
        <f t="shared" si="72"/>
        <v>8.6300003099256312E-2</v>
      </c>
      <c r="AJ185" s="99">
        <f t="shared" si="73"/>
        <v>9.1039883116986187E-2</v>
      </c>
      <c r="AK185" s="2">
        <f t="shared" si="74"/>
        <v>2.0668830035857417</v>
      </c>
      <c r="AL185" s="2">
        <f t="shared" si="75"/>
        <v>102320.94077157139</v>
      </c>
      <c r="AM185" s="2">
        <f t="shared" si="76"/>
        <v>2.7950088793792086E-2</v>
      </c>
      <c r="AN185" s="2">
        <f t="shared" si="77"/>
        <v>0.12171552382706886</v>
      </c>
    </row>
    <row r="186" spans="1:40">
      <c r="A186" s="2">
        <v>1</v>
      </c>
      <c r="B186" s="98">
        <f t="shared" si="59"/>
        <v>4.0693979898751609</v>
      </c>
      <c r="C186" s="99">
        <f t="shared" si="78"/>
        <v>4.0693979898751608E-3</v>
      </c>
      <c r="D186" s="2">
        <v>25</v>
      </c>
      <c r="E186" s="2">
        <v>140</v>
      </c>
      <c r="F186" s="100">
        <f t="shared" si="85"/>
        <v>1.0099999999999999E-6</v>
      </c>
      <c r="G186" s="2">
        <v>1E-4</v>
      </c>
      <c r="I186" s="2">
        <v>184</v>
      </c>
      <c r="J186" s="99" t="str">
        <f t="shared" si="79"/>
        <v>-</v>
      </c>
      <c r="K186" s="99" t="str">
        <f t="shared" si="80"/>
        <v>-</v>
      </c>
      <c r="L186" s="2">
        <f t="shared" si="81"/>
        <v>8.2900901245228624</v>
      </c>
      <c r="M186" s="2" t="str">
        <f t="shared" si="82"/>
        <v>-</v>
      </c>
      <c r="N186" s="2" t="str">
        <f t="shared" si="83"/>
        <v>-</v>
      </c>
      <c r="O186" s="99" t="str">
        <f t="shared" si="84"/>
        <v>-</v>
      </c>
      <c r="Q186" s="2">
        <v>184</v>
      </c>
      <c r="R186" s="99" t="str">
        <f t="shared" si="60"/>
        <v>-</v>
      </c>
      <c r="S186" s="99" t="str">
        <f t="shared" si="61"/>
        <v>-</v>
      </c>
      <c r="T186" s="2">
        <f t="shared" si="62"/>
        <v>5.0598694607683496</v>
      </c>
      <c r="U186" s="2" t="str">
        <f t="shared" si="63"/>
        <v>-</v>
      </c>
      <c r="V186" s="2" t="str">
        <f t="shared" si="64"/>
        <v>-</v>
      </c>
      <c r="W186" s="2" t="str">
        <f t="shared" si="65"/>
        <v>-</v>
      </c>
      <c r="Y186" s="2">
        <v>184</v>
      </c>
      <c r="Z186" s="99" t="str">
        <f t="shared" si="66"/>
        <v>-</v>
      </c>
      <c r="AA186" s="99" t="str">
        <f t="shared" si="67"/>
        <v>-</v>
      </c>
      <c r="AB186" s="2">
        <f t="shared" si="68"/>
        <v>3.2383164548917436</v>
      </c>
      <c r="AC186" s="2" t="str">
        <f t="shared" si="69"/>
        <v>-</v>
      </c>
      <c r="AD186" s="2" t="str">
        <f t="shared" si="70"/>
        <v>-</v>
      </c>
      <c r="AE186" s="2" t="str">
        <f t="shared" si="71"/>
        <v>-</v>
      </c>
      <c r="AH186" s="2">
        <v>184</v>
      </c>
      <c r="AI186" s="99">
        <f t="shared" si="72"/>
        <v>8.671249908623832E-2</v>
      </c>
      <c r="AJ186" s="99">
        <f t="shared" si="73"/>
        <v>9.1500461915683895E-2</v>
      </c>
      <c r="AK186" s="2">
        <f t="shared" si="74"/>
        <v>2.0725225311307156</v>
      </c>
      <c r="AL186" s="2">
        <f t="shared" si="75"/>
        <v>102600.1253035008</v>
      </c>
      <c r="AM186" s="2">
        <f t="shared" si="76"/>
        <v>2.7946627818089743E-2</v>
      </c>
      <c r="AN186" s="2">
        <f t="shared" si="77"/>
        <v>0.12236548195186722</v>
      </c>
    </row>
    <row r="187" spans="1:40">
      <c r="A187" s="2">
        <v>1</v>
      </c>
      <c r="B187" s="98">
        <f t="shared" si="59"/>
        <v>4.080441152620633</v>
      </c>
      <c r="C187" s="99">
        <f t="shared" si="78"/>
        <v>4.0804411526206329E-3</v>
      </c>
      <c r="D187" s="2">
        <v>25</v>
      </c>
      <c r="E187" s="2">
        <v>140</v>
      </c>
      <c r="F187" s="100">
        <f t="shared" si="85"/>
        <v>1.0099999999999999E-6</v>
      </c>
      <c r="G187" s="2">
        <v>1E-4</v>
      </c>
      <c r="I187" s="2">
        <v>185</v>
      </c>
      <c r="J187" s="99" t="str">
        <f t="shared" si="79"/>
        <v>-</v>
      </c>
      <c r="K187" s="99" t="str">
        <f t="shared" si="80"/>
        <v>-</v>
      </c>
      <c r="L187" s="2">
        <f t="shared" si="81"/>
        <v>8.3125870183257078</v>
      </c>
      <c r="M187" s="2" t="str">
        <f t="shared" si="82"/>
        <v>-</v>
      </c>
      <c r="N187" s="2" t="str">
        <f t="shared" si="83"/>
        <v>-</v>
      </c>
      <c r="O187" s="99" t="str">
        <f t="shared" si="84"/>
        <v>-</v>
      </c>
      <c r="Q187" s="2">
        <v>185</v>
      </c>
      <c r="R187" s="99" t="str">
        <f t="shared" si="60"/>
        <v>-</v>
      </c>
      <c r="S187" s="99" t="str">
        <f t="shared" si="61"/>
        <v>-</v>
      </c>
      <c r="T187" s="2">
        <f t="shared" si="62"/>
        <v>5.0736004750523138</v>
      </c>
      <c r="U187" s="2" t="str">
        <f t="shared" si="63"/>
        <v>-</v>
      </c>
      <c r="V187" s="2" t="str">
        <f t="shared" si="64"/>
        <v>-</v>
      </c>
      <c r="W187" s="2" t="str">
        <f t="shared" si="65"/>
        <v>-</v>
      </c>
      <c r="Y187" s="2">
        <v>185</v>
      </c>
      <c r="Z187" s="99" t="str">
        <f t="shared" si="66"/>
        <v>-</v>
      </c>
      <c r="AA187" s="99" t="str">
        <f t="shared" si="67"/>
        <v>-</v>
      </c>
      <c r="AB187" s="2">
        <f t="shared" si="68"/>
        <v>3.2471043040334804</v>
      </c>
      <c r="AC187" s="2" t="str">
        <f t="shared" si="69"/>
        <v>-</v>
      </c>
      <c r="AD187" s="2" t="str">
        <f t="shared" si="70"/>
        <v>-</v>
      </c>
      <c r="AE187" s="2" t="str">
        <f t="shared" si="71"/>
        <v>-</v>
      </c>
      <c r="AH187" s="2">
        <v>185</v>
      </c>
      <c r="AI187" s="99">
        <f t="shared" si="72"/>
        <v>8.7124714938668149E-2</v>
      </c>
      <c r="AJ187" s="99">
        <f t="shared" si="73"/>
        <v>9.1960855517901618E-2</v>
      </c>
      <c r="AK187" s="2">
        <f t="shared" si="74"/>
        <v>2.0781467545814269</v>
      </c>
      <c r="AL187" s="2">
        <f t="shared" si="75"/>
        <v>102878.55220700135</v>
      </c>
      <c r="AM187" s="2">
        <f t="shared" si="76"/>
        <v>2.7943193186029284E-2</v>
      </c>
      <c r="AN187" s="2">
        <f t="shared" si="77"/>
        <v>0.12301539133260316</v>
      </c>
    </row>
    <row r="188" spans="1:40">
      <c r="A188" s="2">
        <v>1</v>
      </c>
      <c r="B188" s="98">
        <f t="shared" si="59"/>
        <v>4.0914545090957564</v>
      </c>
      <c r="C188" s="99">
        <f t="shared" si="78"/>
        <v>4.0914545090957564E-3</v>
      </c>
      <c r="D188" s="2">
        <v>25</v>
      </c>
      <c r="E188" s="2">
        <v>140</v>
      </c>
      <c r="F188" s="100">
        <f t="shared" si="85"/>
        <v>1.0099999999999999E-6</v>
      </c>
      <c r="G188" s="2">
        <v>1E-4</v>
      </c>
      <c r="I188" s="2">
        <v>186</v>
      </c>
      <c r="J188" s="99" t="str">
        <f t="shared" si="79"/>
        <v>-</v>
      </c>
      <c r="K188" s="99" t="str">
        <f t="shared" si="80"/>
        <v>-</v>
      </c>
      <c r="L188" s="2">
        <f t="shared" si="81"/>
        <v>8.3350231914352033</v>
      </c>
      <c r="M188" s="2" t="str">
        <f t="shared" si="82"/>
        <v>-</v>
      </c>
      <c r="N188" s="2" t="str">
        <f t="shared" si="83"/>
        <v>-</v>
      </c>
      <c r="O188" s="99" t="str">
        <f t="shared" si="84"/>
        <v>-</v>
      </c>
      <c r="Q188" s="2">
        <v>186</v>
      </c>
      <c r="R188" s="99" t="str">
        <f t="shared" si="60"/>
        <v>-</v>
      </c>
      <c r="S188" s="99" t="str">
        <f t="shared" si="61"/>
        <v>-</v>
      </c>
      <c r="T188" s="2">
        <f t="shared" si="62"/>
        <v>5.0872944283662145</v>
      </c>
      <c r="U188" s="2" t="str">
        <f t="shared" si="63"/>
        <v>-</v>
      </c>
      <c r="V188" s="2" t="str">
        <f t="shared" si="64"/>
        <v>-</v>
      </c>
      <c r="W188" s="2" t="str">
        <f t="shared" si="65"/>
        <v>-</v>
      </c>
      <c r="Y188" s="2">
        <v>186</v>
      </c>
      <c r="Z188" s="99" t="str">
        <f t="shared" si="66"/>
        <v>-</v>
      </c>
      <c r="AA188" s="99" t="str">
        <f t="shared" si="67"/>
        <v>-</v>
      </c>
      <c r="AB188" s="2">
        <f t="shared" si="68"/>
        <v>3.2558684341543769</v>
      </c>
      <c r="AC188" s="2" t="str">
        <f t="shared" si="69"/>
        <v>-</v>
      </c>
      <c r="AD188" s="2" t="str">
        <f t="shared" si="70"/>
        <v>-</v>
      </c>
      <c r="AE188" s="2" t="str">
        <f t="shared" si="71"/>
        <v>-</v>
      </c>
      <c r="AH188" s="2">
        <v>186</v>
      </c>
      <c r="AI188" s="99">
        <f t="shared" si="72"/>
        <v>8.7536652359508124E-2</v>
      </c>
      <c r="AJ188" s="99">
        <f t="shared" si="73"/>
        <v>9.2421064998575386E-2</v>
      </c>
      <c r="AK188" s="2">
        <f t="shared" si="74"/>
        <v>2.0837557978588008</v>
      </c>
      <c r="AL188" s="2">
        <f t="shared" si="75"/>
        <v>103156.22761677233</v>
      </c>
      <c r="AM188" s="2">
        <f t="shared" si="76"/>
        <v>2.7939784557911032E-2</v>
      </c>
      <c r="AN188" s="2">
        <f t="shared" si="77"/>
        <v>0.12366525234637357</v>
      </c>
    </row>
    <row r="189" spans="1:40">
      <c r="A189" s="2">
        <v>1</v>
      </c>
      <c r="B189" s="98">
        <f t="shared" si="59"/>
        <v>4.1024382993532029</v>
      </c>
      <c r="C189" s="99">
        <f t="shared" si="78"/>
        <v>4.1024382993532027E-3</v>
      </c>
      <c r="D189" s="2">
        <v>25</v>
      </c>
      <c r="E189" s="2">
        <v>140</v>
      </c>
      <c r="F189" s="100">
        <f t="shared" si="85"/>
        <v>1.0099999999999999E-6</v>
      </c>
      <c r="G189" s="2">
        <v>1E-4</v>
      </c>
      <c r="I189" s="2">
        <v>187</v>
      </c>
      <c r="J189" s="99" t="str">
        <f t="shared" si="79"/>
        <v>-</v>
      </c>
      <c r="K189" s="99" t="str">
        <f t="shared" si="80"/>
        <v>-</v>
      </c>
      <c r="L189" s="2">
        <f t="shared" si="81"/>
        <v>8.3573991328814916</v>
      </c>
      <c r="M189" s="2" t="str">
        <f t="shared" si="82"/>
        <v>-</v>
      </c>
      <c r="N189" s="2" t="str">
        <f t="shared" si="83"/>
        <v>-</v>
      </c>
      <c r="O189" s="99" t="str">
        <f t="shared" si="84"/>
        <v>-</v>
      </c>
      <c r="Q189" s="2">
        <v>187</v>
      </c>
      <c r="R189" s="99" t="str">
        <f t="shared" si="60"/>
        <v>-</v>
      </c>
      <c r="S189" s="99" t="str">
        <f t="shared" si="61"/>
        <v>-</v>
      </c>
      <c r="T189" s="2">
        <f t="shared" si="62"/>
        <v>5.100951619190365</v>
      </c>
      <c r="U189" s="2" t="str">
        <f t="shared" si="63"/>
        <v>-</v>
      </c>
      <c r="V189" s="2" t="str">
        <f t="shared" si="64"/>
        <v>-</v>
      </c>
      <c r="W189" s="2" t="str">
        <f t="shared" si="65"/>
        <v>-</v>
      </c>
      <c r="Y189" s="2">
        <v>187</v>
      </c>
      <c r="Z189" s="99" t="str">
        <f t="shared" si="66"/>
        <v>-</v>
      </c>
      <c r="AA189" s="99" t="str">
        <f t="shared" si="67"/>
        <v>-</v>
      </c>
      <c r="AB189" s="2">
        <f t="shared" si="68"/>
        <v>3.2646090362818327</v>
      </c>
      <c r="AC189" s="2" t="str">
        <f t="shared" si="69"/>
        <v>-</v>
      </c>
      <c r="AD189" s="2" t="str">
        <f t="shared" si="70"/>
        <v>-</v>
      </c>
      <c r="AE189" s="2" t="str">
        <f t="shared" si="71"/>
        <v>-</v>
      </c>
      <c r="AH189" s="2">
        <v>187</v>
      </c>
      <c r="AI189" s="99">
        <f t="shared" si="72"/>
        <v>8.7948313032270783E-2</v>
      </c>
      <c r="AJ189" s="99">
        <f t="shared" si="73"/>
        <v>9.2881091420657549E-2</v>
      </c>
      <c r="AK189" s="2">
        <f t="shared" si="74"/>
        <v>2.0893497832203729</v>
      </c>
      <c r="AL189" s="2">
        <f t="shared" si="75"/>
        <v>103433.15758516699</v>
      </c>
      <c r="AM189" s="2">
        <f t="shared" si="76"/>
        <v>2.7936401600197391E-2</v>
      </c>
      <c r="AN189" s="2">
        <f t="shared" si="77"/>
        <v>0.12431506536536162</v>
      </c>
    </row>
    <row r="190" spans="1:40">
      <c r="A190" s="2">
        <v>1</v>
      </c>
      <c r="B190" s="98">
        <f t="shared" si="59"/>
        <v>4.1133927602406262</v>
      </c>
      <c r="C190" s="99">
        <f t="shared" si="78"/>
        <v>4.1133927602406261E-3</v>
      </c>
      <c r="D190" s="2">
        <v>25</v>
      </c>
      <c r="E190" s="2">
        <v>140</v>
      </c>
      <c r="F190" s="100">
        <f t="shared" si="85"/>
        <v>1.0099999999999999E-6</v>
      </c>
      <c r="G190" s="2">
        <v>1E-4</v>
      </c>
      <c r="I190" s="2">
        <v>188</v>
      </c>
      <c r="J190" s="99" t="str">
        <f t="shared" si="79"/>
        <v>-</v>
      </c>
      <c r="K190" s="99" t="str">
        <f t="shared" si="80"/>
        <v>-</v>
      </c>
      <c r="L190" s="2">
        <f t="shared" si="81"/>
        <v>8.3797153251655221</v>
      </c>
      <c r="M190" s="2" t="str">
        <f t="shared" si="82"/>
        <v>-</v>
      </c>
      <c r="N190" s="2" t="str">
        <f t="shared" si="83"/>
        <v>-</v>
      </c>
      <c r="O190" s="99" t="str">
        <f t="shared" si="84"/>
        <v>-</v>
      </c>
      <c r="Q190" s="2">
        <v>188</v>
      </c>
      <c r="R190" s="99" t="str">
        <f t="shared" si="60"/>
        <v>-</v>
      </c>
      <c r="S190" s="99" t="str">
        <f t="shared" si="61"/>
        <v>-</v>
      </c>
      <c r="T190" s="2">
        <f t="shared" si="62"/>
        <v>5.1145723420199731</v>
      </c>
      <c r="U190" s="2" t="str">
        <f t="shared" si="63"/>
        <v>-</v>
      </c>
      <c r="V190" s="2" t="str">
        <f t="shared" si="64"/>
        <v>-</v>
      </c>
      <c r="W190" s="2" t="str">
        <f t="shared" si="65"/>
        <v>-</v>
      </c>
      <c r="Y190" s="2">
        <v>188</v>
      </c>
      <c r="Z190" s="99" t="str">
        <f t="shared" si="66"/>
        <v>-</v>
      </c>
      <c r="AA190" s="99" t="str">
        <f t="shared" si="67"/>
        <v>-</v>
      </c>
      <c r="AB190" s="2">
        <f t="shared" si="68"/>
        <v>3.2733262988927825</v>
      </c>
      <c r="AC190" s="2" t="str">
        <f t="shared" si="69"/>
        <v>-</v>
      </c>
      <c r="AD190" s="2" t="str">
        <f t="shared" si="70"/>
        <v>-</v>
      </c>
      <c r="AE190" s="2" t="str">
        <f t="shared" si="71"/>
        <v>-</v>
      </c>
      <c r="AH190" s="2">
        <v>188</v>
      </c>
      <c r="AI190" s="99">
        <f t="shared" si="72"/>
        <v>8.8359698621343824E-2</v>
      </c>
      <c r="AJ190" s="99">
        <f t="shared" si="73"/>
        <v>9.3340935835313277E-2</v>
      </c>
      <c r="AK190" s="2">
        <f t="shared" si="74"/>
        <v>2.0949288312913805</v>
      </c>
      <c r="AL190" s="2">
        <f t="shared" si="75"/>
        <v>103709.34808373172</v>
      </c>
      <c r="AM190" s="2">
        <f t="shared" si="76"/>
        <v>2.7933043985369065E-2</v>
      </c>
      <c r="AN190" s="2">
        <f t="shared" si="77"/>
        <v>0.12496483075692655</v>
      </c>
    </row>
    <row r="191" spans="1:40">
      <c r="A191" s="2">
        <v>1</v>
      </c>
      <c r="B191" s="98">
        <f t="shared" si="59"/>
        <v>4.1243181254602561</v>
      </c>
      <c r="C191" s="99">
        <f t="shared" si="78"/>
        <v>4.124318125460256E-3</v>
      </c>
      <c r="D191" s="2">
        <v>25</v>
      </c>
      <c r="E191" s="2">
        <v>140</v>
      </c>
      <c r="F191" s="100">
        <f t="shared" si="85"/>
        <v>1.0099999999999999E-6</v>
      </c>
      <c r="G191" s="2">
        <v>1E-4</v>
      </c>
      <c r="I191" s="2">
        <v>189</v>
      </c>
      <c r="J191" s="99" t="str">
        <f t="shared" si="79"/>
        <v>-</v>
      </c>
      <c r="K191" s="99" t="str">
        <f t="shared" si="80"/>
        <v>-</v>
      </c>
      <c r="L191" s="2">
        <f t="shared" si="81"/>
        <v>8.4019722443804543</v>
      </c>
      <c r="M191" s="2" t="str">
        <f t="shared" si="82"/>
        <v>-</v>
      </c>
      <c r="N191" s="2" t="str">
        <f t="shared" si="83"/>
        <v>-</v>
      </c>
      <c r="O191" s="99" t="str">
        <f t="shared" si="84"/>
        <v>-</v>
      </c>
      <c r="Q191" s="2">
        <v>189</v>
      </c>
      <c r="R191" s="99" t="str">
        <f t="shared" si="60"/>
        <v>-</v>
      </c>
      <c r="S191" s="99" t="str">
        <f t="shared" si="61"/>
        <v>-</v>
      </c>
      <c r="T191" s="2">
        <f t="shared" si="62"/>
        <v>5.1281568874392436</v>
      </c>
      <c r="U191" s="2" t="str">
        <f t="shared" si="63"/>
        <v>-</v>
      </c>
      <c r="V191" s="2" t="str">
        <f t="shared" si="64"/>
        <v>-</v>
      </c>
      <c r="W191" s="2" t="str">
        <f t="shared" si="65"/>
        <v>-</v>
      </c>
      <c r="Y191" s="2">
        <v>189</v>
      </c>
      <c r="Z191" s="99" t="str">
        <f t="shared" si="66"/>
        <v>-</v>
      </c>
      <c r="AA191" s="99" t="str">
        <f t="shared" si="67"/>
        <v>-</v>
      </c>
      <c r="AB191" s="2">
        <f t="shared" si="68"/>
        <v>3.2820204079611153</v>
      </c>
      <c r="AC191" s="2" t="str">
        <f t="shared" si="69"/>
        <v>-</v>
      </c>
      <c r="AD191" s="2" t="str">
        <f t="shared" si="70"/>
        <v>-</v>
      </c>
      <c r="AE191" s="2" t="str">
        <f t="shared" si="71"/>
        <v>-</v>
      </c>
      <c r="AH191" s="2">
        <v>189</v>
      </c>
      <c r="AI191" s="99">
        <f t="shared" si="72"/>
        <v>8.8770810772308195E-2</v>
      </c>
      <c r="AJ191" s="99">
        <f t="shared" si="73"/>
        <v>9.3800599282113664E-2</v>
      </c>
      <c r="AK191" s="2">
        <f t="shared" si="74"/>
        <v>2.1004930610951136</v>
      </c>
      <c r="AL191" s="2">
        <f t="shared" si="75"/>
        <v>103984.80500470861</v>
      </c>
      <c r="AM191" s="2">
        <f t="shared" si="76"/>
        <v>2.7929711391785302E-2</v>
      </c>
      <c r="AN191" s="2">
        <f t="shared" si="77"/>
        <v>0.12561454888369147</v>
      </c>
    </row>
    <row r="192" spans="1:40">
      <c r="A192" s="2">
        <v>1</v>
      </c>
      <c r="B192" s="98">
        <f t="shared" si="59"/>
        <v>4.1352146256270661</v>
      </c>
      <c r="C192" s="99">
        <f t="shared" si="78"/>
        <v>4.1352146256270657E-3</v>
      </c>
      <c r="D192" s="2">
        <v>25</v>
      </c>
      <c r="E192" s="2">
        <v>140</v>
      </c>
      <c r="F192" s="100">
        <f t="shared" si="85"/>
        <v>1.0099999999999999E-6</v>
      </c>
      <c r="G192" s="2">
        <v>1E-4</v>
      </c>
      <c r="I192" s="2">
        <v>190</v>
      </c>
      <c r="J192" s="99" t="str">
        <f t="shared" si="79"/>
        <v>-</v>
      </c>
      <c r="K192" s="99" t="str">
        <f t="shared" si="80"/>
        <v>-</v>
      </c>
      <c r="L192" s="2">
        <f t="shared" si="81"/>
        <v>8.4241703603301552</v>
      </c>
      <c r="M192" s="2" t="str">
        <f t="shared" si="82"/>
        <v>-</v>
      </c>
      <c r="N192" s="2" t="str">
        <f t="shared" si="83"/>
        <v>-</v>
      </c>
      <c r="O192" s="99" t="str">
        <f t="shared" si="84"/>
        <v>-</v>
      </c>
      <c r="Q192" s="2">
        <v>190</v>
      </c>
      <c r="R192" s="99" t="str">
        <f t="shared" si="60"/>
        <v>-</v>
      </c>
      <c r="S192" s="99" t="str">
        <f t="shared" si="61"/>
        <v>-</v>
      </c>
      <c r="T192" s="2">
        <f t="shared" si="62"/>
        <v>5.1417055421936997</v>
      </c>
      <c r="U192" s="2" t="str">
        <f t="shared" si="63"/>
        <v>-</v>
      </c>
      <c r="V192" s="2" t="str">
        <f t="shared" si="64"/>
        <v>-</v>
      </c>
      <c r="W192" s="2" t="str">
        <f t="shared" si="65"/>
        <v>-</v>
      </c>
      <c r="Y192" s="2">
        <v>190</v>
      </c>
      <c r="Z192" s="99" t="str">
        <f t="shared" si="66"/>
        <v>-</v>
      </c>
      <c r="AA192" s="99" t="str">
        <f t="shared" si="67"/>
        <v>-</v>
      </c>
      <c r="AB192" s="2">
        <f t="shared" si="68"/>
        <v>3.2906915470039673</v>
      </c>
      <c r="AC192" s="2" t="str">
        <f t="shared" si="69"/>
        <v>-</v>
      </c>
      <c r="AD192" s="2" t="str">
        <f t="shared" si="70"/>
        <v>-</v>
      </c>
      <c r="AE192" s="2" t="str">
        <f t="shared" si="71"/>
        <v>-</v>
      </c>
      <c r="AH192" s="2">
        <v>190</v>
      </c>
      <c r="AI192" s="99">
        <f t="shared" si="72"/>
        <v>8.918165111224878E-2</v>
      </c>
      <c r="AJ192" s="99">
        <f t="shared" si="73"/>
        <v>9.4260082789223931E-2</v>
      </c>
      <c r="AK192" s="2">
        <f t="shared" si="74"/>
        <v>2.1060425900825388</v>
      </c>
      <c r="AL192" s="2">
        <f t="shared" si="75"/>
        <v>104259.53416250194</v>
      </c>
      <c r="AM192" s="2">
        <f t="shared" si="76"/>
        <v>2.7926403503548164E-2</v>
      </c>
      <c r="AN192" s="2">
        <f t="shared" si="77"/>
        <v>0.12626422010362895</v>
      </c>
    </row>
    <row r="193" spans="1:40">
      <c r="A193" s="2">
        <v>1</v>
      </c>
      <c r="B193" s="98">
        <f t="shared" si="59"/>
        <v>4.1460824883255762</v>
      </c>
      <c r="C193" s="99">
        <f t="shared" si="78"/>
        <v>4.1460824883255759E-3</v>
      </c>
      <c r="D193" s="2">
        <v>25</v>
      </c>
      <c r="E193" s="2">
        <v>140</v>
      </c>
      <c r="F193" s="100">
        <f t="shared" si="85"/>
        <v>1.0099999999999999E-6</v>
      </c>
      <c r="G193" s="2">
        <v>1E-4</v>
      </c>
      <c r="I193" s="2">
        <v>191</v>
      </c>
      <c r="J193" s="99" t="str">
        <f t="shared" si="79"/>
        <v>-</v>
      </c>
      <c r="K193" s="99" t="str">
        <f t="shared" si="80"/>
        <v>-</v>
      </c>
      <c r="L193" s="2">
        <f t="shared" si="81"/>
        <v>8.4463101366449198</v>
      </c>
      <c r="M193" s="2" t="str">
        <f t="shared" si="82"/>
        <v>-</v>
      </c>
      <c r="N193" s="2" t="str">
        <f t="shared" si="83"/>
        <v>-</v>
      </c>
      <c r="O193" s="99" t="str">
        <f t="shared" si="84"/>
        <v>-</v>
      </c>
      <c r="Q193" s="2">
        <v>191</v>
      </c>
      <c r="R193" s="99" t="str">
        <f t="shared" si="60"/>
        <v>-</v>
      </c>
      <c r="S193" s="99" t="str">
        <f t="shared" si="61"/>
        <v>-</v>
      </c>
      <c r="T193" s="2">
        <f t="shared" si="62"/>
        <v>5.1552185892608167</v>
      </c>
      <c r="U193" s="2" t="str">
        <f t="shared" si="63"/>
        <v>-</v>
      </c>
      <c r="V193" s="2" t="str">
        <f t="shared" si="64"/>
        <v>-</v>
      </c>
      <c r="W193" s="2" t="str">
        <f t="shared" si="65"/>
        <v>-</v>
      </c>
      <c r="Y193" s="2">
        <v>191</v>
      </c>
      <c r="Z193" s="99" t="str">
        <f t="shared" si="66"/>
        <v>-</v>
      </c>
      <c r="AA193" s="99" t="str">
        <f t="shared" si="67"/>
        <v>-</v>
      </c>
      <c r="AB193" s="2">
        <f t="shared" si="68"/>
        <v>3.2993398971269223</v>
      </c>
      <c r="AC193" s="2" t="str">
        <f t="shared" si="69"/>
        <v>-</v>
      </c>
      <c r="AD193" s="2" t="str">
        <f t="shared" si="70"/>
        <v>-</v>
      </c>
      <c r="AE193" s="2" t="str">
        <f t="shared" si="71"/>
        <v>-</v>
      </c>
      <c r="AH193" s="2">
        <v>191</v>
      </c>
      <c r="AI193" s="99">
        <f t="shared" si="72"/>
        <v>8.959222125005871E-2</v>
      </c>
      <c r="AJ193" s="99">
        <f t="shared" si="73"/>
        <v>9.4719387373588537E-2</v>
      </c>
      <c r="AK193" s="2">
        <f t="shared" si="74"/>
        <v>2.11157753416123</v>
      </c>
      <c r="AL193" s="2">
        <f t="shared" si="75"/>
        <v>104533.54129511041</v>
      </c>
      <c r="AM193" s="2">
        <f t="shared" si="76"/>
        <v>2.7923120010370589E-2</v>
      </c>
      <c r="AN193" s="2">
        <f t="shared" si="77"/>
        <v>0.12691384477014478</v>
      </c>
    </row>
    <row r="194" spans="1:40">
      <c r="A194" s="2">
        <v>1</v>
      </c>
      <c r="B194" s="98">
        <f t="shared" si="59"/>
        <v>4.1569219381653051</v>
      </c>
      <c r="C194" s="99">
        <f t="shared" si="78"/>
        <v>4.156921938165305E-3</v>
      </c>
      <c r="D194" s="2">
        <v>25</v>
      </c>
      <c r="E194" s="2">
        <v>140</v>
      </c>
      <c r="F194" s="100">
        <f t="shared" si="85"/>
        <v>1.0099999999999999E-6</v>
      </c>
      <c r="G194" s="2">
        <v>1E-4</v>
      </c>
      <c r="I194" s="2">
        <v>192</v>
      </c>
      <c r="J194" s="99" t="str">
        <f t="shared" si="79"/>
        <v>-</v>
      </c>
      <c r="K194" s="99" t="str">
        <f t="shared" si="80"/>
        <v>-</v>
      </c>
      <c r="L194" s="2">
        <f t="shared" si="81"/>
        <v>8.4683920308944316</v>
      </c>
      <c r="M194" s="2" t="str">
        <f t="shared" si="82"/>
        <v>-</v>
      </c>
      <c r="N194" s="2" t="str">
        <f t="shared" si="83"/>
        <v>-</v>
      </c>
      <c r="O194" s="99" t="str">
        <f t="shared" si="84"/>
        <v>-</v>
      </c>
      <c r="Q194" s="2">
        <v>192</v>
      </c>
      <c r="R194" s="99" t="str">
        <f t="shared" si="60"/>
        <v>-</v>
      </c>
      <c r="S194" s="99" t="str">
        <f t="shared" si="61"/>
        <v>-</v>
      </c>
      <c r="T194" s="2">
        <f t="shared" si="62"/>
        <v>5.1686963079189665</v>
      </c>
      <c r="U194" s="2" t="str">
        <f t="shared" si="63"/>
        <v>-</v>
      </c>
      <c r="V194" s="2" t="str">
        <f t="shared" si="64"/>
        <v>-</v>
      </c>
      <c r="W194" s="2" t="str">
        <f t="shared" si="65"/>
        <v>-</v>
      </c>
      <c r="Y194" s="2">
        <v>192</v>
      </c>
      <c r="Z194" s="99" t="str">
        <f t="shared" si="66"/>
        <v>-</v>
      </c>
      <c r="AA194" s="99" t="str">
        <f t="shared" si="67"/>
        <v>-</v>
      </c>
      <c r="AB194" s="2">
        <f t="shared" si="68"/>
        <v>3.3079656370681381</v>
      </c>
      <c r="AC194" s="2" t="str">
        <f t="shared" si="69"/>
        <v>-</v>
      </c>
      <c r="AD194" s="2" t="str">
        <f t="shared" si="70"/>
        <v>-</v>
      </c>
      <c r="AE194" s="2" t="str">
        <f t="shared" si="71"/>
        <v>-</v>
      </c>
      <c r="AH194" s="2">
        <v>192</v>
      </c>
      <c r="AI194" s="99">
        <f t="shared" si="72"/>
        <v>9.0002522776736579E-2</v>
      </c>
      <c r="AJ194" s="99">
        <f t="shared" si="73"/>
        <v>9.5178514041110662E-2</v>
      </c>
      <c r="AK194" s="2">
        <f t="shared" si="74"/>
        <v>2.1170980077236079</v>
      </c>
      <c r="AL194" s="2">
        <f t="shared" si="75"/>
        <v>104806.83206552516</v>
      </c>
      <c r="AM194" s="2">
        <f t="shared" si="76"/>
        <v>2.7919860607448166E-2</v>
      </c>
      <c r="AN194" s="2">
        <f t="shared" si="77"/>
        <v>0.12756342323215944</v>
      </c>
    </row>
    <row r="195" spans="1:40">
      <c r="A195" s="2">
        <v>1</v>
      </c>
      <c r="B195" s="98">
        <f t="shared" ref="B195:B258" si="86">0.3*SQRT(I195)</f>
        <v>4.1677331968349414</v>
      </c>
      <c r="C195" s="99">
        <f t="shared" si="78"/>
        <v>4.1677331968349414E-3</v>
      </c>
      <c r="D195" s="2">
        <v>25</v>
      </c>
      <c r="E195" s="2">
        <v>140</v>
      </c>
      <c r="F195" s="100">
        <f t="shared" si="85"/>
        <v>1.0099999999999999E-6</v>
      </c>
      <c r="G195" s="2">
        <v>1E-4</v>
      </c>
      <c r="I195" s="2">
        <v>193</v>
      </c>
      <c r="J195" s="99" t="str">
        <f t="shared" si="79"/>
        <v>-</v>
      </c>
      <c r="K195" s="99" t="str">
        <f t="shared" si="80"/>
        <v>-</v>
      </c>
      <c r="L195" s="2">
        <f t="shared" si="81"/>
        <v>8.4904164946981222</v>
      </c>
      <c r="M195" s="2" t="str">
        <f t="shared" si="82"/>
        <v>-</v>
      </c>
      <c r="N195" s="2" t="str">
        <f t="shared" si="83"/>
        <v>-</v>
      </c>
      <c r="O195" s="99" t="str">
        <f t="shared" si="84"/>
        <v>-</v>
      </c>
      <c r="Q195" s="2">
        <v>193</v>
      </c>
      <c r="R195" s="99" t="str">
        <f t="shared" ref="R195:R258" si="87">IF(T195&gt;3,"-",(0.000874*(C195^1.75))/(($R$1/1000)^4.75))</f>
        <v>-</v>
      </c>
      <c r="S195" s="99" t="str">
        <f t="shared" ref="S195:S258" si="88">IF(T195&gt;3,"-",(10.646*C195^1.852)/(E195^1.852*($R$1/1000)^4.87))</f>
        <v>-</v>
      </c>
      <c r="T195" s="2">
        <f t="shared" ref="T195:T258" si="89">(4*C195)/(3.1416*($R$1/1000)^2)</f>
        <v>5.182138973814773</v>
      </c>
      <c r="U195" s="2" t="str">
        <f t="shared" ref="U195:U258" si="90">IF(T195&gt;3,"-",(T195*($R$1/1000)/F195))</f>
        <v>-</v>
      </c>
      <c r="V195" s="2" t="str">
        <f t="shared" ref="V195:V258" si="91">IF(T195&gt;3,"-",(0.25/(LOG(0.27*(G195/($R$1/1000))+(5.74/U195^0.9))^2)))</f>
        <v>-</v>
      </c>
      <c r="W195" s="2" t="str">
        <f t="shared" ref="W195:W258" si="92">IF(T195&gt;3,"-",(V195*(A195/($R$1/1000))*(T195^2/(2*9.81))))</f>
        <v>-</v>
      </c>
      <c r="Y195" s="2">
        <v>193</v>
      </c>
      <c r="Z195" s="99" t="str">
        <f t="shared" ref="Z195:Z258" si="93">IF(AB195&gt;3,"-",(0.000874*(C195^1.75))/(($Z$1/1000)^4.75))</f>
        <v>-</v>
      </c>
      <c r="AA195" s="99" t="str">
        <f t="shared" ref="AA195:AA258" si="94">IF(AB195&gt;3,"-",(10.646*$C195^1.852)/($E195^1.852*($Z$1/1000)^4.87))</f>
        <v>-</v>
      </c>
      <c r="AB195" s="2">
        <f t="shared" ref="AB195:AB258" si="95">(4*$C195)/(3.1416*($Z$1/1000)^2)</f>
        <v>3.3165689432414545</v>
      </c>
      <c r="AC195" s="2" t="str">
        <f t="shared" ref="AC195:AC258" si="96">IF(AB195&gt;3,"-",(AB195*($Z$1/1000)/F195))</f>
        <v>-</v>
      </c>
      <c r="AD195" s="2" t="str">
        <f t="shared" ref="AD195:AD258" si="97">IF(AB195&gt;3,"-",(0.25/(LOG(0.27*(G195/($R$1/1000))+(5.74/AC195^0.9))^2)))</f>
        <v>-</v>
      </c>
      <c r="AE195" s="2" t="str">
        <f t="shared" ref="AE195:AE258" si="98">IF(AB195&gt;3,"-",(AD195*($A195/($Z$1/1000))*(AB195^2/(2*9.81))))</f>
        <v>-</v>
      </c>
      <c r="AH195" s="2">
        <v>193</v>
      </c>
      <c r="AI195" s="99">
        <f t="shared" ref="AI195:AI258" si="99">IF(AK195&gt;3,"-",(0.000874*(C195^1.75))/(($AI$1/1000)^4.75))</f>
        <v>9.0412557265677568E-2</v>
      </c>
      <c r="AJ195" s="99">
        <f t="shared" ref="AJ195:AJ258" si="100">IF(AK195&gt;3,"-",(10.646*$C195^1.852)/($E195^1.852*($AI$1/1000)^4.87))</f>
        <v>9.563746378683001E-2</v>
      </c>
      <c r="AK195" s="2">
        <f t="shared" ref="AK195:AK258" si="101">(4*$C195)/(3.1416*($AI$1/1000)^2)</f>
        <v>2.1226041236745306</v>
      </c>
      <c r="AL195" s="2">
        <f t="shared" ref="AL195:AL258" si="102">IF(AK195&gt;3,"-",(AK195*($AI$1/1000)/F195))</f>
        <v>105079.4120630956</v>
      </c>
      <c r="AM195" s="2">
        <f t="shared" ref="AM195:AM258" si="103">IF(AK195&gt;3,"-",(0.25/(LOG(0.27*(G195/($R$1/1000))+(5.74/AL195^0.9))^2)))</f>
        <v>2.7916624995334472E-2</v>
      </c>
      <c r="AN195" s="2">
        <f t="shared" ref="AN195:AN258" si="104">IF(AK195&gt;3,"-",(AM195*($A195/($AI$1/1000))*(AK195^2/(2*9.81))))</f>
        <v>0.12821295583418826</v>
      </c>
    </row>
    <row r="196" spans="1:40">
      <c r="A196" s="2">
        <v>1</v>
      </c>
      <c r="B196" s="98">
        <f t="shared" si="86"/>
        <v>4.1785164831552359</v>
      </c>
      <c r="C196" s="99">
        <f t="shared" ref="C196:C259" si="105">B196/1000</f>
        <v>4.1785164831552356E-3</v>
      </c>
      <c r="D196" s="2">
        <v>25</v>
      </c>
      <c r="E196" s="2">
        <v>140</v>
      </c>
      <c r="F196" s="100">
        <f t="shared" si="85"/>
        <v>1.0099999999999999E-6</v>
      </c>
      <c r="G196" s="2">
        <v>1E-4</v>
      </c>
      <c r="I196" s="2">
        <v>194</v>
      </c>
      <c r="J196" s="99" t="str">
        <f t="shared" ref="J196:J259" si="106">IF(L196&gt;3,"-",(0.000874*(C196^1.75))/(($J$1/1000)^4.75))</f>
        <v>-</v>
      </c>
      <c r="K196" s="99" t="str">
        <f t="shared" ref="K196:K259" si="107">IF(L196&gt;3,"-",(10.646*C196^1.852)/(E196^1.852*($J$1/1000)^4.87))</f>
        <v>-</v>
      </c>
      <c r="L196" s="2">
        <f t="shared" ref="L196:L259" si="108">(4*C196)/(3.1416*($J$1/1000)^2)</f>
        <v>8.5123839738329199</v>
      </c>
      <c r="M196" s="2" t="str">
        <f t="shared" ref="M196:M259" si="109">IF(L196&gt;3,"-",L196*($J$1/1000)/F196)</f>
        <v>-</v>
      </c>
      <c r="N196" s="2" t="str">
        <f t="shared" ref="N196:N259" si="110">IF(L196&gt;3,"-",(0.25/(LOG(0.27*(G196/($J$1/1000))+(5.74/M196^0.9))^2)))</f>
        <v>-</v>
      </c>
      <c r="O196" s="99" t="str">
        <f t="shared" ref="O196:O259" si="111">IF(L196&gt;3,"-",(N196*(A196/($J$1/1000))*(L196^2/(2*9.81))))</f>
        <v>-</v>
      </c>
      <c r="Q196" s="2">
        <v>194</v>
      </c>
      <c r="R196" s="99" t="str">
        <f t="shared" si="87"/>
        <v>-</v>
      </c>
      <c r="S196" s="99" t="str">
        <f t="shared" si="88"/>
        <v>-</v>
      </c>
      <c r="T196" s="2">
        <f t="shared" si="89"/>
        <v>5.1955468590288838</v>
      </c>
      <c r="U196" s="2" t="str">
        <f t="shared" si="90"/>
        <v>-</v>
      </c>
      <c r="V196" s="2" t="str">
        <f t="shared" si="91"/>
        <v>-</v>
      </c>
      <c r="W196" s="2" t="str">
        <f t="shared" si="92"/>
        <v>-</v>
      </c>
      <c r="Y196" s="2">
        <v>194</v>
      </c>
      <c r="Z196" s="99" t="str">
        <f t="shared" si="93"/>
        <v>-</v>
      </c>
      <c r="AA196" s="99" t="str">
        <f t="shared" si="94"/>
        <v>-</v>
      </c>
      <c r="AB196" s="2">
        <f t="shared" si="95"/>
        <v>3.3251499897784851</v>
      </c>
      <c r="AC196" s="2" t="str">
        <f t="shared" si="96"/>
        <v>-</v>
      </c>
      <c r="AD196" s="2" t="str">
        <f t="shared" si="97"/>
        <v>-</v>
      </c>
      <c r="AE196" s="2" t="str">
        <f t="shared" si="98"/>
        <v>-</v>
      </c>
      <c r="AH196" s="2">
        <v>194</v>
      </c>
      <c r="AI196" s="99">
        <f t="shared" si="99"/>
        <v>9.0822326272958928E-2</v>
      </c>
      <c r="AJ196" s="99">
        <f t="shared" si="100"/>
        <v>9.6096237595095391E-2</v>
      </c>
      <c r="AK196" s="2">
        <f t="shared" si="101"/>
        <v>2.12809599345823</v>
      </c>
      <c r="AL196" s="2">
        <f t="shared" si="102"/>
        <v>105351.28680486289</v>
      </c>
      <c r="AM196" s="2">
        <f t="shared" si="103"/>
        <v>2.7913412879819865E-2</v>
      </c>
      <c r="AN196" s="2">
        <f t="shared" si="104"/>
        <v>0.12886244291641899</v>
      </c>
    </row>
    <row r="197" spans="1:40">
      <c r="A197" s="2">
        <v>1</v>
      </c>
      <c r="B197" s="98">
        <f t="shared" si="86"/>
        <v>4.1892720131306822</v>
      </c>
      <c r="C197" s="99">
        <f t="shared" si="105"/>
        <v>4.1892720131306823E-3</v>
      </c>
      <c r="D197" s="2">
        <v>25</v>
      </c>
      <c r="E197" s="2">
        <v>140</v>
      </c>
      <c r="F197" s="100">
        <f t="shared" ref="F197:F260" si="112">1.01*10^-6</f>
        <v>1.0099999999999999E-6</v>
      </c>
      <c r="G197" s="2">
        <v>1E-4</v>
      </c>
      <c r="I197" s="2">
        <v>195</v>
      </c>
      <c r="J197" s="99" t="str">
        <f t="shared" si="106"/>
        <v>-</v>
      </c>
      <c r="K197" s="99" t="str">
        <f t="shared" si="107"/>
        <v>-</v>
      </c>
      <c r="L197" s="2">
        <f t="shared" si="108"/>
        <v>8.5342949083385413</v>
      </c>
      <c r="M197" s="2" t="str">
        <f t="shared" si="109"/>
        <v>-</v>
      </c>
      <c r="N197" s="2" t="str">
        <f t="shared" si="110"/>
        <v>-</v>
      </c>
      <c r="O197" s="99" t="str">
        <f t="shared" si="111"/>
        <v>-</v>
      </c>
      <c r="Q197" s="2">
        <v>195</v>
      </c>
      <c r="R197" s="99" t="str">
        <f t="shared" si="87"/>
        <v>-</v>
      </c>
      <c r="S197" s="99" t="str">
        <f t="shared" si="88"/>
        <v>-</v>
      </c>
      <c r="T197" s="2">
        <f t="shared" si="89"/>
        <v>5.2089202321402244</v>
      </c>
      <c r="U197" s="2" t="str">
        <f t="shared" si="90"/>
        <v>-</v>
      </c>
      <c r="V197" s="2" t="str">
        <f t="shared" si="91"/>
        <v>-</v>
      </c>
      <c r="W197" s="2" t="str">
        <f t="shared" si="92"/>
        <v>-</v>
      </c>
      <c r="Y197" s="2">
        <v>195</v>
      </c>
      <c r="Z197" s="99" t="str">
        <f t="shared" si="93"/>
        <v>-</v>
      </c>
      <c r="AA197" s="99" t="str">
        <f t="shared" si="94"/>
        <v>-</v>
      </c>
      <c r="AB197" s="2">
        <f t="shared" si="95"/>
        <v>3.3337089485697433</v>
      </c>
      <c r="AC197" s="2" t="str">
        <f t="shared" si="96"/>
        <v>-</v>
      </c>
      <c r="AD197" s="2" t="str">
        <f t="shared" si="97"/>
        <v>-</v>
      </c>
      <c r="AE197" s="2" t="str">
        <f t="shared" si="98"/>
        <v>-</v>
      </c>
      <c r="AH197" s="2">
        <v>195</v>
      </c>
      <c r="AI197" s="99">
        <f t="shared" si="99"/>
        <v>9.1231831337618391E-2</v>
      </c>
      <c r="AJ197" s="99">
        <f t="shared" si="100"/>
        <v>9.6554836439733727E-2</v>
      </c>
      <c r="AK197" s="2">
        <f t="shared" si="101"/>
        <v>2.1335737270846353</v>
      </c>
      <c r="AL197" s="2">
        <f t="shared" si="102"/>
        <v>105622.46173686316</v>
      </c>
      <c r="AM197" s="2">
        <f t="shared" si="103"/>
        <v>2.7910223971813683E-2</v>
      </c>
      <c r="AN197" s="2">
        <f t="shared" si="104"/>
        <v>0.12951188481478867</v>
      </c>
    </row>
    <row r="198" spans="1:40">
      <c r="A198" s="2">
        <v>1</v>
      </c>
      <c r="B198" s="98">
        <f t="shared" si="86"/>
        <v>4.2</v>
      </c>
      <c r="C198" s="99">
        <f t="shared" si="105"/>
        <v>4.2000000000000006E-3</v>
      </c>
      <c r="D198" s="2">
        <v>25</v>
      </c>
      <c r="E198" s="2">
        <v>140</v>
      </c>
      <c r="F198" s="100">
        <f t="shared" si="112"/>
        <v>1.0099999999999999E-6</v>
      </c>
      <c r="G198" s="2">
        <v>1E-4</v>
      </c>
      <c r="I198" s="2">
        <v>196</v>
      </c>
      <c r="J198" s="99" t="str">
        <f t="shared" si="106"/>
        <v>-</v>
      </c>
      <c r="K198" s="99" t="str">
        <f t="shared" si="107"/>
        <v>-</v>
      </c>
      <c r="L198" s="2">
        <f t="shared" si="108"/>
        <v>8.5561497326203195</v>
      </c>
      <c r="M198" s="2" t="str">
        <f t="shared" si="109"/>
        <v>-</v>
      </c>
      <c r="N198" s="2" t="str">
        <f t="shared" si="110"/>
        <v>-</v>
      </c>
      <c r="O198" s="99" t="str">
        <f t="shared" si="111"/>
        <v>-</v>
      </c>
      <c r="Q198" s="2">
        <v>196</v>
      </c>
      <c r="R198" s="99" t="str">
        <f t="shared" si="87"/>
        <v>-</v>
      </c>
      <c r="S198" s="99" t="str">
        <f t="shared" si="88"/>
        <v>-</v>
      </c>
      <c r="T198" s="2">
        <f t="shared" si="89"/>
        <v>5.2222593582887713</v>
      </c>
      <c r="U198" s="2" t="str">
        <f t="shared" si="90"/>
        <v>-</v>
      </c>
      <c r="V198" s="2" t="str">
        <f t="shared" si="91"/>
        <v>-</v>
      </c>
      <c r="W198" s="2" t="str">
        <f t="shared" si="92"/>
        <v>-</v>
      </c>
      <c r="Y198" s="2">
        <v>196</v>
      </c>
      <c r="Z198" s="99" t="str">
        <f t="shared" si="93"/>
        <v>-</v>
      </c>
      <c r="AA198" s="99" t="str">
        <f t="shared" si="94"/>
        <v>-</v>
      </c>
      <c r="AB198" s="2">
        <f t="shared" si="95"/>
        <v>3.3422459893048133</v>
      </c>
      <c r="AC198" s="2" t="str">
        <f t="shared" si="96"/>
        <v>-</v>
      </c>
      <c r="AD198" s="2" t="str">
        <f t="shared" si="97"/>
        <v>-</v>
      </c>
      <c r="AE198" s="2" t="str">
        <f t="shared" si="98"/>
        <v>-</v>
      </c>
      <c r="AH198" s="2">
        <v>196</v>
      </c>
      <c r="AI198" s="99">
        <f t="shared" si="99"/>
        <v>9.1641073981927085E-2</v>
      </c>
      <c r="AJ198" s="99">
        <f t="shared" si="100"/>
        <v>9.7013261284216834E-2</v>
      </c>
      <c r="AK198" s="2">
        <f t="shared" si="101"/>
        <v>2.1390374331550799</v>
      </c>
      <c r="AL198" s="2">
        <f t="shared" si="102"/>
        <v>105892.94223540001</v>
      </c>
      <c r="AM198" s="2">
        <f t="shared" si="103"/>
        <v>2.7907057987229613E-2</v>
      </c>
      <c r="AN198" s="2">
        <f t="shared" si="104"/>
        <v>0.1301612818610576</v>
      </c>
    </row>
    <row r="199" spans="1:40">
      <c r="A199" s="2">
        <v>1</v>
      </c>
      <c r="B199" s="98">
        <f t="shared" si="86"/>
        <v>4.2107006542854597</v>
      </c>
      <c r="C199" s="99">
        <f t="shared" si="105"/>
        <v>4.2107006542854595E-3</v>
      </c>
      <c r="D199" s="2">
        <v>25</v>
      </c>
      <c r="E199" s="2">
        <v>140</v>
      </c>
      <c r="F199" s="100">
        <f t="shared" si="112"/>
        <v>1.0099999999999999E-6</v>
      </c>
      <c r="G199" s="2">
        <v>1E-4</v>
      </c>
      <c r="I199" s="2">
        <v>197</v>
      </c>
      <c r="J199" s="99" t="str">
        <f t="shared" si="106"/>
        <v>-</v>
      </c>
      <c r="K199" s="99" t="str">
        <f t="shared" si="107"/>
        <v>-</v>
      </c>
      <c r="L199" s="2">
        <f t="shared" si="108"/>
        <v>8.5779488755496995</v>
      </c>
      <c r="M199" s="2" t="str">
        <f t="shared" si="109"/>
        <v>-</v>
      </c>
      <c r="N199" s="2" t="str">
        <f t="shared" si="110"/>
        <v>-</v>
      </c>
      <c r="O199" s="99" t="str">
        <f t="shared" si="111"/>
        <v>-</v>
      </c>
      <c r="Q199" s="2">
        <v>197</v>
      </c>
      <c r="R199" s="99" t="str">
        <f t="shared" si="87"/>
        <v>-</v>
      </c>
      <c r="S199" s="99" t="str">
        <f t="shared" si="88"/>
        <v>-</v>
      </c>
      <c r="T199" s="2">
        <f t="shared" si="89"/>
        <v>5.2355644992368786</v>
      </c>
      <c r="U199" s="2" t="str">
        <f t="shared" si="90"/>
        <v>-</v>
      </c>
      <c r="V199" s="2" t="str">
        <f t="shared" si="91"/>
        <v>-</v>
      </c>
      <c r="W199" s="2" t="str">
        <f t="shared" si="92"/>
        <v>-</v>
      </c>
      <c r="Y199" s="2">
        <v>197</v>
      </c>
      <c r="Z199" s="99" t="str">
        <f t="shared" si="93"/>
        <v>-</v>
      </c>
      <c r="AA199" s="99" t="str">
        <f t="shared" si="94"/>
        <v>-</v>
      </c>
      <c r="AB199" s="2">
        <f t="shared" si="95"/>
        <v>3.3507612795116017</v>
      </c>
      <c r="AC199" s="2" t="str">
        <f t="shared" si="96"/>
        <v>-</v>
      </c>
      <c r="AD199" s="2" t="str">
        <f t="shared" si="97"/>
        <v>-</v>
      </c>
      <c r="AE199" s="2" t="str">
        <f t="shared" si="98"/>
        <v>-</v>
      </c>
      <c r="AH199" s="2">
        <v>197</v>
      </c>
      <c r="AI199" s="99">
        <f t="shared" si="99"/>
        <v>9.2050055711657405E-2</v>
      </c>
      <c r="AJ199" s="99">
        <f t="shared" si="100"/>
        <v>9.7471513081822364E-2</v>
      </c>
      <c r="AK199" s="2">
        <f t="shared" si="101"/>
        <v>2.1444872188874249</v>
      </c>
      <c r="AL199" s="2">
        <f t="shared" si="102"/>
        <v>106162.73360828838</v>
      </c>
      <c r="AM199" s="2">
        <f t="shared" si="103"/>
        <v>2.7903914646874167E-2</v>
      </c>
      <c r="AN199" s="2">
        <f t="shared" si="104"/>
        <v>0.13081063438288232</v>
      </c>
    </row>
    <row r="200" spans="1:40">
      <c r="A200" s="2">
        <v>1</v>
      </c>
      <c r="B200" s="98">
        <f t="shared" si="86"/>
        <v>4.2213741838410863</v>
      </c>
      <c r="C200" s="99">
        <f t="shared" si="105"/>
        <v>4.2213741838410864E-3</v>
      </c>
      <c r="D200" s="2">
        <v>25</v>
      </c>
      <c r="E200" s="2">
        <v>140</v>
      </c>
      <c r="F200" s="100">
        <f t="shared" si="112"/>
        <v>1.0099999999999999E-6</v>
      </c>
      <c r="G200" s="2">
        <v>1E-4</v>
      </c>
      <c r="I200" s="2">
        <v>198</v>
      </c>
      <c r="J200" s="99" t="str">
        <f t="shared" si="106"/>
        <v>-</v>
      </c>
      <c r="K200" s="99" t="str">
        <f t="shared" si="107"/>
        <v>-</v>
      </c>
      <c r="L200" s="2">
        <f t="shared" si="108"/>
        <v>8.5996927605624354</v>
      </c>
      <c r="M200" s="2" t="str">
        <f t="shared" si="109"/>
        <v>-</v>
      </c>
      <c r="N200" s="2" t="str">
        <f t="shared" si="110"/>
        <v>-</v>
      </c>
      <c r="O200" s="99" t="str">
        <f t="shared" si="111"/>
        <v>-</v>
      </c>
      <c r="Q200" s="2">
        <v>198</v>
      </c>
      <c r="R200" s="99" t="str">
        <f t="shared" si="87"/>
        <v>-</v>
      </c>
      <c r="S200" s="99" t="str">
        <f t="shared" si="88"/>
        <v>-</v>
      </c>
      <c r="T200" s="2">
        <f t="shared" si="89"/>
        <v>5.2488359134292226</v>
      </c>
      <c r="U200" s="2" t="str">
        <f t="shared" si="90"/>
        <v>-</v>
      </c>
      <c r="V200" s="2" t="str">
        <f t="shared" si="91"/>
        <v>-</v>
      </c>
      <c r="W200" s="2" t="str">
        <f t="shared" si="92"/>
        <v>-</v>
      </c>
      <c r="Y200" s="2">
        <v>198</v>
      </c>
      <c r="Z200" s="99" t="str">
        <f t="shared" si="93"/>
        <v>-</v>
      </c>
      <c r="AA200" s="99" t="str">
        <f t="shared" si="94"/>
        <v>-</v>
      </c>
      <c r="AB200" s="2">
        <f t="shared" si="95"/>
        <v>3.3592549845947017</v>
      </c>
      <c r="AC200" s="2" t="str">
        <f t="shared" si="96"/>
        <v>-</v>
      </c>
      <c r="AD200" s="2" t="str">
        <f t="shared" si="97"/>
        <v>-</v>
      </c>
      <c r="AE200" s="2" t="str">
        <f t="shared" si="98"/>
        <v>-</v>
      </c>
      <c r="AH200" s="2">
        <v>198</v>
      </c>
      <c r="AI200" s="99">
        <f t="shared" si="99"/>
        <v>9.2458778016343848E-2</v>
      </c>
      <c r="AJ200" s="99">
        <f t="shared" si="100"/>
        <v>9.7929592775794619E-2</v>
      </c>
      <c r="AK200" s="2">
        <f t="shared" si="101"/>
        <v>2.1499231901406088</v>
      </c>
      <c r="AL200" s="2">
        <f t="shared" si="102"/>
        <v>106431.84109606977</v>
      </c>
      <c r="AM200" s="2">
        <f t="shared" si="103"/>
        <v>2.7900793676338336E-2</v>
      </c>
      <c r="AN200" s="2">
        <f t="shared" si="104"/>
        <v>0.13145994270388717</v>
      </c>
    </row>
    <row r="201" spans="1:40">
      <c r="A201" s="2">
        <v>1</v>
      </c>
      <c r="B201" s="98">
        <f t="shared" si="86"/>
        <v>4.2320207938997649</v>
      </c>
      <c r="C201" s="99">
        <f t="shared" si="105"/>
        <v>4.2320207938997649E-3</v>
      </c>
      <c r="D201" s="2">
        <v>25</v>
      </c>
      <c r="E201" s="2">
        <v>140</v>
      </c>
      <c r="F201" s="100">
        <f t="shared" si="112"/>
        <v>1.0099999999999999E-6</v>
      </c>
      <c r="G201" s="2">
        <v>1E-4</v>
      </c>
      <c r="I201" s="2">
        <v>199</v>
      </c>
      <c r="J201" s="99" t="str">
        <f t="shared" si="106"/>
        <v>-</v>
      </c>
      <c r="K201" s="99" t="str">
        <f t="shared" si="107"/>
        <v>-</v>
      </c>
      <c r="L201" s="2">
        <f t="shared" si="108"/>
        <v>8.6213818057545488</v>
      </c>
      <c r="M201" s="2" t="str">
        <f t="shared" si="109"/>
        <v>-</v>
      </c>
      <c r="N201" s="2" t="str">
        <f t="shared" si="110"/>
        <v>-</v>
      </c>
      <c r="O201" s="99" t="str">
        <f t="shared" si="111"/>
        <v>-</v>
      </c>
      <c r="Q201" s="2">
        <v>199</v>
      </c>
      <c r="R201" s="99" t="str">
        <f t="shared" si="87"/>
        <v>-</v>
      </c>
      <c r="S201" s="99" t="str">
        <f t="shared" si="88"/>
        <v>-</v>
      </c>
      <c r="T201" s="2">
        <f t="shared" si="89"/>
        <v>5.2620738560513614</v>
      </c>
      <c r="U201" s="2" t="str">
        <f t="shared" si="90"/>
        <v>-</v>
      </c>
      <c r="V201" s="2" t="str">
        <f t="shared" si="91"/>
        <v>-</v>
      </c>
      <c r="W201" s="2" t="str">
        <f t="shared" si="92"/>
        <v>-</v>
      </c>
      <c r="Y201" s="2">
        <v>199</v>
      </c>
      <c r="Z201" s="99" t="str">
        <f t="shared" si="93"/>
        <v>-</v>
      </c>
      <c r="AA201" s="99" t="str">
        <f t="shared" si="94"/>
        <v>-</v>
      </c>
      <c r="AB201" s="2">
        <f t="shared" si="95"/>
        <v>3.3677272678728709</v>
      </c>
      <c r="AC201" s="2" t="str">
        <f t="shared" si="96"/>
        <v>-</v>
      </c>
      <c r="AD201" s="2" t="str">
        <f t="shared" si="97"/>
        <v>-</v>
      </c>
      <c r="AE201" s="2" t="str">
        <f t="shared" si="98"/>
        <v>-</v>
      </c>
      <c r="AH201" s="2">
        <v>199</v>
      </c>
      <c r="AI201" s="99">
        <f t="shared" si="99"/>
        <v>9.286724236954004E-2</v>
      </c>
      <c r="AJ201" s="99">
        <f t="shared" si="100"/>
        <v>9.8387501299498845E-2</v>
      </c>
      <c r="AK201" s="2">
        <f t="shared" si="101"/>
        <v>2.1553454514386372</v>
      </c>
      <c r="AL201" s="2">
        <f t="shared" si="102"/>
        <v>106700.26987319988</v>
      </c>
      <c r="AM201" s="2">
        <f t="shared" si="103"/>
        <v>2.7897694805891982E-2</v>
      </c>
      <c r="AN201" s="2">
        <f t="shared" si="104"/>
        <v>0.13210920714373325</v>
      </c>
    </row>
    <row r="202" spans="1:40">
      <c r="A202" s="2">
        <v>1</v>
      </c>
      <c r="B202" s="98">
        <f t="shared" si="86"/>
        <v>4.2426406871192848</v>
      </c>
      <c r="C202" s="99">
        <f t="shared" si="105"/>
        <v>4.2426406871192849E-3</v>
      </c>
      <c r="D202" s="2">
        <v>25</v>
      </c>
      <c r="E202" s="2">
        <v>140</v>
      </c>
      <c r="F202" s="100">
        <f t="shared" si="112"/>
        <v>1.0099999999999999E-6</v>
      </c>
      <c r="G202" s="2">
        <v>1E-4</v>
      </c>
      <c r="I202" s="2">
        <v>200</v>
      </c>
      <c r="J202" s="99" t="str">
        <f t="shared" si="106"/>
        <v>-</v>
      </c>
      <c r="K202" s="99" t="str">
        <f t="shared" si="107"/>
        <v>-</v>
      </c>
      <c r="L202" s="2">
        <f t="shared" si="108"/>
        <v>8.6430164239761318</v>
      </c>
      <c r="M202" s="2" t="str">
        <f t="shared" si="109"/>
        <v>-</v>
      </c>
      <c r="N202" s="2" t="str">
        <f t="shared" si="110"/>
        <v>-</v>
      </c>
      <c r="O202" s="99" t="str">
        <f t="shared" si="111"/>
        <v>-</v>
      </c>
      <c r="Q202" s="2">
        <v>200</v>
      </c>
      <c r="R202" s="99" t="str">
        <f t="shared" si="87"/>
        <v>-</v>
      </c>
      <c r="S202" s="99" t="str">
        <f t="shared" si="88"/>
        <v>-</v>
      </c>
      <c r="T202" s="2">
        <f t="shared" si="89"/>
        <v>5.2752785790869963</v>
      </c>
      <c r="U202" s="2" t="str">
        <f t="shared" si="90"/>
        <v>-</v>
      </c>
      <c r="V202" s="2" t="str">
        <f t="shared" si="91"/>
        <v>-</v>
      </c>
      <c r="W202" s="2" t="str">
        <f t="shared" si="92"/>
        <v>-</v>
      </c>
      <c r="Y202" s="2">
        <v>200</v>
      </c>
      <c r="Z202" s="99" t="str">
        <f t="shared" si="93"/>
        <v>-</v>
      </c>
      <c r="AA202" s="99" t="str">
        <f t="shared" si="94"/>
        <v>-</v>
      </c>
      <c r="AB202" s="2">
        <f t="shared" si="95"/>
        <v>3.3761782906156772</v>
      </c>
      <c r="AC202" s="2" t="str">
        <f t="shared" si="96"/>
        <v>-</v>
      </c>
      <c r="AD202" s="2" t="str">
        <f t="shared" si="97"/>
        <v>-</v>
      </c>
      <c r="AE202" s="2" t="str">
        <f t="shared" si="98"/>
        <v>-</v>
      </c>
      <c r="AH202" s="2">
        <v>200</v>
      </c>
      <c r="AI202" s="99">
        <f t="shared" si="99"/>
        <v>9.3275450229068246E-2</v>
      </c>
      <c r="AJ202" s="99">
        <f t="shared" si="100"/>
        <v>9.8845239576574193E-2</v>
      </c>
      <c r="AK202" s="2">
        <f t="shared" si="101"/>
        <v>2.1607541059940329</v>
      </c>
      <c r="AL202" s="2">
        <f t="shared" si="102"/>
        <v>106968.02504920957</v>
      </c>
      <c r="AM202" s="2">
        <f t="shared" si="103"/>
        <v>2.7894617770381228E-2</v>
      </c>
      <c r="AN202" s="2">
        <f t="shared" si="104"/>
        <v>0.13275842801818707</v>
      </c>
    </row>
    <row r="203" spans="1:40">
      <c r="A203" s="2">
        <v>1</v>
      </c>
      <c r="B203" s="98">
        <f t="shared" si="86"/>
        <v>4.2532340636273478</v>
      </c>
      <c r="C203" s="99">
        <f t="shared" si="105"/>
        <v>4.253234063627348E-3</v>
      </c>
      <c r="D203" s="2">
        <v>25</v>
      </c>
      <c r="E203" s="2">
        <v>140</v>
      </c>
      <c r="F203" s="100">
        <f t="shared" si="112"/>
        <v>1.0099999999999999E-6</v>
      </c>
      <c r="G203" s="2">
        <v>1E-4</v>
      </c>
      <c r="I203" s="2">
        <v>201</v>
      </c>
      <c r="J203" s="99" t="str">
        <f t="shared" si="106"/>
        <v>-</v>
      </c>
      <c r="K203" s="99" t="str">
        <f t="shared" si="107"/>
        <v>-</v>
      </c>
      <c r="L203" s="2">
        <f t="shared" si="108"/>
        <v>8.66459702292304</v>
      </c>
      <c r="M203" s="2" t="str">
        <f t="shared" si="109"/>
        <v>-</v>
      </c>
      <c r="N203" s="2" t="str">
        <f t="shared" si="110"/>
        <v>-</v>
      </c>
      <c r="O203" s="99" t="str">
        <f t="shared" si="111"/>
        <v>-</v>
      </c>
      <c r="Q203" s="2">
        <v>201</v>
      </c>
      <c r="R203" s="99" t="str">
        <f t="shared" si="87"/>
        <v>-</v>
      </c>
      <c r="S203" s="99" t="str">
        <f t="shared" si="88"/>
        <v>-</v>
      </c>
      <c r="T203" s="2">
        <f t="shared" si="89"/>
        <v>5.2884503313739275</v>
      </c>
      <c r="U203" s="2" t="str">
        <f t="shared" si="90"/>
        <v>-</v>
      </c>
      <c r="V203" s="2" t="str">
        <f t="shared" si="91"/>
        <v>-</v>
      </c>
      <c r="W203" s="2" t="str">
        <f t="shared" si="92"/>
        <v>-</v>
      </c>
      <c r="Y203" s="2">
        <v>201</v>
      </c>
      <c r="Z203" s="99" t="str">
        <f t="shared" si="93"/>
        <v>-</v>
      </c>
      <c r="AA203" s="99" t="str">
        <f t="shared" si="94"/>
        <v>-</v>
      </c>
      <c r="AB203" s="2">
        <f t="shared" si="95"/>
        <v>3.3846082120793128</v>
      </c>
      <c r="AC203" s="2" t="str">
        <f t="shared" si="96"/>
        <v>-</v>
      </c>
      <c r="AD203" s="2" t="str">
        <f t="shared" si="97"/>
        <v>-</v>
      </c>
      <c r="AE203" s="2" t="str">
        <f t="shared" si="98"/>
        <v>-</v>
      </c>
      <c r="AH203" s="2">
        <v>201</v>
      </c>
      <c r="AI203" s="99">
        <f t="shared" si="99"/>
        <v>9.368340303726716E-2</v>
      </c>
      <c r="AJ203" s="99">
        <f t="shared" si="100"/>
        <v>9.9302808521084154E-2</v>
      </c>
      <c r="AK203" s="2">
        <f t="shared" si="101"/>
        <v>2.16614925573076</v>
      </c>
      <c r="AL203" s="2">
        <f t="shared" si="102"/>
        <v>107235.11166983962</v>
      </c>
      <c r="AM203" s="2">
        <f t="shared" si="103"/>
        <v>2.7891562309128527E-2</v>
      </c>
      <c r="AN203" s="2">
        <f t="shared" si="104"/>
        <v>0.13340760563918705</v>
      </c>
    </row>
    <row r="204" spans="1:40">
      <c r="A204" s="2">
        <v>1</v>
      </c>
      <c r="B204" s="98">
        <f t="shared" si="86"/>
        <v>4.2638011210655682</v>
      </c>
      <c r="C204" s="99">
        <f t="shared" si="105"/>
        <v>4.2638011210655684E-3</v>
      </c>
      <c r="D204" s="2">
        <v>25</v>
      </c>
      <c r="E204" s="2">
        <v>140</v>
      </c>
      <c r="F204" s="100">
        <f t="shared" si="112"/>
        <v>1.0099999999999999E-6</v>
      </c>
      <c r="G204" s="2">
        <v>1E-4</v>
      </c>
      <c r="I204" s="2">
        <v>202</v>
      </c>
      <c r="J204" s="99" t="str">
        <f t="shared" si="106"/>
        <v>-</v>
      </c>
      <c r="K204" s="99" t="str">
        <f t="shared" si="107"/>
        <v>-</v>
      </c>
      <c r="L204" s="2">
        <f t="shared" si="108"/>
        <v>8.6861240052265192</v>
      </c>
      <c r="M204" s="2" t="str">
        <f t="shared" si="109"/>
        <v>-</v>
      </c>
      <c r="N204" s="2" t="str">
        <f t="shared" si="110"/>
        <v>-</v>
      </c>
      <c r="O204" s="99" t="str">
        <f t="shared" si="111"/>
        <v>-</v>
      </c>
      <c r="Q204" s="2">
        <v>202</v>
      </c>
      <c r="R204" s="99" t="str">
        <f t="shared" si="87"/>
        <v>-</v>
      </c>
      <c r="S204" s="99" t="str">
        <f t="shared" si="88"/>
        <v>-</v>
      </c>
      <c r="T204" s="2">
        <f t="shared" si="89"/>
        <v>5.3015893586587657</v>
      </c>
      <c r="U204" s="2" t="str">
        <f t="shared" si="90"/>
        <v>-</v>
      </c>
      <c r="V204" s="2" t="str">
        <f t="shared" si="91"/>
        <v>-</v>
      </c>
      <c r="W204" s="2" t="str">
        <f t="shared" si="92"/>
        <v>-</v>
      </c>
      <c r="Y204" s="2">
        <v>202</v>
      </c>
      <c r="Z204" s="99" t="str">
        <f t="shared" si="93"/>
        <v>-</v>
      </c>
      <c r="AA204" s="99" t="str">
        <f t="shared" si="94"/>
        <v>-</v>
      </c>
      <c r="AB204" s="2">
        <f t="shared" si="95"/>
        <v>3.3930171895416095</v>
      </c>
      <c r="AC204" s="2" t="str">
        <f t="shared" si="96"/>
        <v>-</v>
      </c>
      <c r="AD204" s="2" t="str">
        <f t="shared" si="97"/>
        <v>-</v>
      </c>
      <c r="AE204" s="2" t="str">
        <f t="shared" si="98"/>
        <v>-</v>
      </c>
      <c r="AH204" s="2">
        <v>202</v>
      </c>
      <c r="AI204" s="99">
        <f t="shared" si="99"/>
        <v>9.409110222123053E-2</v>
      </c>
      <c r="AJ204" s="99">
        <f t="shared" si="100"/>
        <v>9.9760209037661141E-2</v>
      </c>
      <c r="AK204" s="2">
        <f t="shared" si="101"/>
        <v>2.1715310013066298</v>
      </c>
      <c r="AL204" s="2">
        <f t="shared" si="102"/>
        <v>107501.53471815001</v>
      </c>
      <c r="AM204" s="2">
        <f t="shared" si="103"/>
        <v>2.7888528165835404E-2</v>
      </c>
      <c r="AN204" s="2">
        <f t="shared" si="104"/>
        <v>0.13405674031490808</v>
      </c>
    </row>
    <row r="205" spans="1:40">
      <c r="A205" s="2">
        <v>1</v>
      </c>
      <c r="B205" s="98">
        <f t="shared" si="86"/>
        <v>4.2743420546325019</v>
      </c>
      <c r="C205" s="99">
        <f t="shared" si="105"/>
        <v>4.2743420546325021E-3</v>
      </c>
      <c r="D205" s="2">
        <v>25</v>
      </c>
      <c r="E205" s="2">
        <v>140</v>
      </c>
      <c r="F205" s="100">
        <f t="shared" si="112"/>
        <v>1.0099999999999999E-6</v>
      </c>
      <c r="G205" s="2">
        <v>1E-4</v>
      </c>
      <c r="I205" s="2">
        <v>203</v>
      </c>
      <c r="J205" s="99" t="str">
        <f t="shared" si="106"/>
        <v>-</v>
      </c>
      <c r="K205" s="99" t="str">
        <f t="shared" si="107"/>
        <v>-</v>
      </c>
      <c r="L205" s="2">
        <f t="shared" si="108"/>
        <v>8.7075977685408734</v>
      </c>
      <c r="M205" s="2" t="str">
        <f t="shared" si="109"/>
        <v>-</v>
      </c>
      <c r="N205" s="2" t="str">
        <f t="shared" si="110"/>
        <v>-</v>
      </c>
      <c r="O205" s="99" t="str">
        <f t="shared" si="111"/>
        <v>-</v>
      </c>
      <c r="Q205" s="2">
        <v>203</v>
      </c>
      <c r="R205" s="99" t="str">
        <f t="shared" si="87"/>
        <v>-</v>
      </c>
      <c r="S205" s="99" t="str">
        <f t="shared" si="88"/>
        <v>-</v>
      </c>
      <c r="T205" s="2">
        <f t="shared" si="89"/>
        <v>5.3146959036504366</v>
      </c>
      <c r="U205" s="2" t="str">
        <f t="shared" si="90"/>
        <v>-</v>
      </c>
      <c r="V205" s="2" t="str">
        <f t="shared" si="91"/>
        <v>-</v>
      </c>
      <c r="W205" s="2" t="str">
        <f t="shared" si="92"/>
        <v>-</v>
      </c>
      <c r="Y205" s="2">
        <v>203</v>
      </c>
      <c r="Z205" s="99" t="str">
        <f t="shared" si="93"/>
        <v>-</v>
      </c>
      <c r="AA205" s="99" t="str">
        <f t="shared" si="94"/>
        <v>-</v>
      </c>
      <c r="AB205" s="2">
        <f t="shared" si="95"/>
        <v>3.4014053783362792</v>
      </c>
      <c r="AC205" s="2" t="str">
        <f t="shared" si="96"/>
        <v>-</v>
      </c>
      <c r="AD205" s="2" t="str">
        <f t="shared" si="97"/>
        <v>-</v>
      </c>
      <c r="AE205" s="2" t="str">
        <f t="shared" si="98"/>
        <v>-</v>
      </c>
      <c r="AH205" s="2">
        <v>203</v>
      </c>
      <c r="AI205" s="99">
        <f t="shared" si="99"/>
        <v>9.4498549193044429E-2</v>
      </c>
      <c r="AJ205" s="99">
        <f t="shared" si="100"/>
        <v>0.10021744202165141</v>
      </c>
      <c r="AK205" s="2">
        <f t="shared" si="101"/>
        <v>2.1768994421352184</v>
      </c>
      <c r="AL205" s="2">
        <f t="shared" si="102"/>
        <v>107767.29911560488</v>
      </c>
      <c r="AM205" s="2">
        <f t="shared" si="103"/>
        <v>2.7885515088487783E-2</v>
      </c>
      <c r="AN205" s="2">
        <f t="shared" si="104"/>
        <v>0.13470583234982605</v>
      </c>
    </row>
    <row r="206" spans="1:40">
      <c r="A206" s="2">
        <v>1</v>
      </c>
      <c r="B206" s="98">
        <f t="shared" si="86"/>
        <v>4.2848570571257101</v>
      </c>
      <c r="C206" s="99">
        <f t="shared" si="105"/>
        <v>4.28485705712571E-3</v>
      </c>
      <c r="D206" s="2">
        <v>25</v>
      </c>
      <c r="E206" s="2">
        <v>140</v>
      </c>
      <c r="F206" s="100">
        <f t="shared" si="112"/>
        <v>1.0099999999999999E-6</v>
      </c>
      <c r="G206" s="2">
        <v>1E-4</v>
      </c>
      <c r="I206" s="2">
        <v>204</v>
      </c>
      <c r="J206" s="99" t="str">
        <f t="shared" si="106"/>
        <v>-</v>
      </c>
      <c r="K206" s="99" t="str">
        <f t="shared" si="107"/>
        <v>-</v>
      </c>
      <c r="L206" s="2">
        <f t="shared" si="108"/>
        <v>8.7290187056291497</v>
      </c>
      <c r="M206" s="2" t="str">
        <f t="shared" si="109"/>
        <v>-</v>
      </c>
      <c r="N206" s="2" t="str">
        <f t="shared" si="110"/>
        <v>-</v>
      </c>
      <c r="O206" s="99" t="str">
        <f t="shared" si="111"/>
        <v>-</v>
      </c>
      <c r="Q206" s="2">
        <v>204</v>
      </c>
      <c r="R206" s="99" t="str">
        <f t="shared" si="87"/>
        <v>-</v>
      </c>
      <c r="S206" s="99" t="str">
        <f t="shared" si="88"/>
        <v>-</v>
      </c>
      <c r="T206" s="2">
        <f t="shared" si="89"/>
        <v>5.327770206072481</v>
      </c>
      <c r="U206" s="2" t="str">
        <f t="shared" si="90"/>
        <v>-</v>
      </c>
      <c r="V206" s="2" t="str">
        <f t="shared" si="91"/>
        <v>-</v>
      </c>
      <c r="W206" s="2" t="str">
        <f t="shared" si="92"/>
        <v>-</v>
      </c>
      <c r="Y206" s="2">
        <v>204</v>
      </c>
      <c r="Z206" s="99" t="str">
        <f t="shared" si="93"/>
        <v>-</v>
      </c>
      <c r="AA206" s="99" t="str">
        <f t="shared" si="94"/>
        <v>-</v>
      </c>
      <c r="AB206" s="2">
        <f t="shared" si="95"/>
        <v>3.4097729318863874</v>
      </c>
      <c r="AC206" s="2" t="str">
        <f t="shared" si="96"/>
        <v>-</v>
      </c>
      <c r="AD206" s="2" t="str">
        <f t="shared" si="97"/>
        <v>-</v>
      </c>
      <c r="AE206" s="2" t="str">
        <f t="shared" si="98"/>
        <v>-</v>
      </c>
      <c r="AH206" s="2">
        <v>204</v>
      </c>
      <c r="AI206" s="99">
        <f t="shared" si="99"/>
        <v>9.4905745350017126E-2</v>
      </c>
      <c r="AJ206" s="99">
        <f t="shared" si="100"/>
        <v>0.10067450835925561</v>
      </c>
      <c r="AK206" s="2">
        <f t="shared" si="101"/>
        <v>2.1822546764072874</v>
      </c>
      <c r="AL206" s="2">
        <f t="shared" si="102"/>
        <v>108032.40972313307</v>
      </c>
      <c r="AM206" s="2">
        <f t="shared" si="103"/>
        <v>2.7882522829263796E-2</v>
      </c>
      <c r="AN206" s="2">
        <f t="shared" si="104"/>
        <v>0.13535488204477952</v>
      </c>
    </row>
    <row r="207" spans="1:40">
      <c r="A207" s="2">
        <v>1</v>
      </c>
      <c r="B207" s="98">
        <f t="shared" si="86"/>
        <v>4.2953463189829062</v>
      </c>
      <c r="C207" s="99">
        <f t="shared" si="105"/>
        <v>4.2953463189829063E-3</v>
      </c>
      <c r="D207" s="2">
        <v>25</v>
      </c>
      <c r="E207" s="2">
        <v>140</v>
      </c>
      <c r="F207" s="100">
        <f t="shared" si="112"/>
        <v>1.0099999999999999E-6</v>
      </c>
      <c r="G207" s="2">
        <v>1E-4</v>
      </c>
      <c r="I207" s="2">
        <v>205</v>
      </c>
      <c r="J207" s="99" t="str">
        <f t="shared" si="106"/>
        <v>-</v>
      </c>
      <c r="K207" s="99" t="str">
        <f t="shared" si="107"/>
        <v>-</v>
      </c>
      <c r="L207" s="2">
        <f t="shared" si="108"/>
        <v>8.7503872044469677</v>
      </c>
      <c r="M207" s="2" t="str">
        <f t="shared" si="109"/>
        <v>-</v>
      </c>
      <c r="N207" s="2" t="str">
        <f t="shared" si="110"/>
        <v>-</v>
      </c>
      <c r="O207" s="99" t="str">
        <f t="shared" si="111"/>
        <v>-</v>
      </c>
      <c r="Q207" s="2">
        <v>205</v>
      </c>
      <c r="R207" s="99" t="str">
        <f t="shared" si="87"/>
        <v>-</v>
      </c>
      <c r="S207" s="99" t="str">
        <f t="shared" si="88"/>
        <v>-</v>
      </c>
      <c r="T207" s="2">
        <f t="shared" si="89"/>
        <v>5.3408125027142157</v>
      </c>
      <c r="U207" s="2" t="str">
        <f t="shared" si="90"/>
        <v>-</v>
      </c>
      <c r="V207" s="2" t="str">
        <f t="shared" si="91"/>
        <v>-</v>
      </c>
      <c r="W207" s="2" t="str">
        <f t="shared" si="92"/>
        <v>-</v>
      </c>
      <c r="Y207" s="2">
        <v>205</v>
      </c>
      <c r="Z207" s="99" t="str">
        <f t="shared" si="93"/>
        <v>-</v>
      </c>
      <c r="AA207" s="99" t="str">
        <f t="shared" si="94"/>
        <v>-</v>
      </c>
      <c r="AB207" s="2">
        <f t="shared" si="95"/>
        <v>3.4181200017370976</v>
      </c>
      <c r="AC207" s="2" t="str">
        <f t="shared" si="96"/>
        <v>-</v>
      </c>
      <c r="AD207" s="2" t="str">
        <f t="shared" si="97"/>
        <v>-</v>
      </c>
      <c r="AE207" s="2" t="str">
        <f t="shared" si="98"/>
        <v>-</v>
      </c>
      <c r="AH207" s="2">
        <v>205</v>
      </c>
      <c r="AI207" s="99">
        <f t="shared" si="99"/>
        <v>9.5312692074906599E-2</v>
      </c>
      <c r="AJ207" s="99">
        <f t="shared" si="100"/>
        <v>0.10113140892766584</v>
      </c>
      <c r="AK207" s="2">
        <f t="shared" si="101"/>
        <v>2.1875968011117419</v>
      </c>
      <c r="AL207" s="2">
        <f t="shared" si="102"/>
        <v>108296.87134216545</v>
      </c>
      <c r="AM207" s="2">
        <f t="shared" si="103"/>
        <v>2.787955114444406E-2</v>
      </c>
      <c r="AN207" s="2">
        <f t="shared" si="104"/>
        <v>0.13600388969703101</v>
      </c>
    </row>
    <row r="208" spans="1:40">
      <c r="A208" s="2">
        <v>1</v>
      </c>
      <c r="B208" s="98">
        <f t="shared" si="86"/>
        <v>4.3058100283221972</v>
      </c>
      <c r="C208" s="99">
        <f t="shared" si="105"/>
        <v>4.3058100283221972E-3</v>
      </c>
      <c r="D208" s="2">
        <v>25</v>
      </c>
      <c r="E208" s="2">
        <v>140</v>
      </c>
      <c r="F208" s="100">
        <f t="shared" si="112"/>
        <v>1.0099999999999999E-6</v>
      </c>
      <c r="G208" s="2">
        <v>1E-4</v>
      </c>
      <c r="I208" s="2">
        <v>206</v>
      </c>
      <c r="J208" s="99" t="str">
        <f t="shared" si="106"/>
        <v>-</v>
      </c>
      <c r="K208" s="99" t="str">
        <f t="shared" si="107"/>
        <v>-</v>
      </c>
      <c r="L208" s="2">
        <f t="shared" si="108"/>
        <v>8.7717036482244897</v>
      </c>
      <c r="M208" s="2" t="str">
        <f t="shared" si="109"/>
        <v>-</v>
      </c>
      <c r="N208" s="2" t="str">
        <f t="shared" si="110"/>
        <v>-</v>
      </c>
      <c r="O208" s="99" t="str">
        <f t="shared" si="111"/>
        <v>-</v>
      </c>
      <c r="Q208" s="2">
        <v>206</v>
      </c>
      <c r="R208" s="99" t="str">
        <f t="shared" si="87"/>
        <v>-</v>
      </c>
      <c r="S208" s="99" t="str">
        <f t="shared" si="88"/>
        <v>-</v>
      </c>
      <c r="T208" s="2">
        <f t="shared" si="89"/>
        <v>5.353823027480769</v>
      </c>
      <c r="U208" s="2" t="str">
        <f t="shared" si="90"/>
        <v>-</v>
      </c>
      <c r="V208" s="2" t="str">
        <f t="shared" si="91"/>
        <v>-</v>
      </c>
      <c r="W208" s="2" t="str">
        <f t="shared" si="92"/>
        <v>-</v>
      </c>
      <c r="Y208" s="2">
        <v>206</v>
      </c>
      <c r="Z208" s="99" t="str">
        <f t="shared" si="93"/>
        <v>-</v>
      </c>
      <c r="AA208" s="99" t="str">
        <f t="shared" si="94"/>
        <v>-</v>
      </c>
      <c r="AB208" s="2">
        <f t="shared" si="95"/>
        <v>3.4264467375876917</v>
      </c>
      <c r="AC208" s="2" t="str">
        <f t="shared" si="96"/>
        <v>-</v>
      </c>
      <c r="AD208" s="2" t="str">
        <f t="shared" si="97"/>
        <v>-</v>
      </c>
      <c r="AE208" s="2" t="str">
        <f t="shared" si="98"/>
        <v>-</v>
      </c>
      <c r="AH208" s="2">
        <v>206</v>
      </c>
      <c r="AI208" s="99">
        <f t="shared" si="99"/>
        <v>9.5719390736140428E-2</v>
      </c>
      <c r="AJ208" s="99">
        <f t="shared" si="100"/>
        <v>0.10158814459520076</v>
      </c>
      <c r="AK208" s="2">
        <f t="shared" si="101"/>
        <v>2.1929259120561224</v>
      </c>
      <c r="AL208" s="2">
        <f t="shared" si="102"/>
        <v>108560.68871564965</v>
      </c>
      <c r="AM208" s="2">
        <f t="shared" si="103"/>
        <v>2.7876599794324247E-2</v>
      </c>
      <c r="AN208" s="2">
        <f t="shared" si="104"/>
        <v>0.13665285560032636</v>
      </c>
    </row>
    <row r="209" spans="1:40">
      <c r="A209" s="2">
        <v>1</v>
      </c>
      <c r="B209" s="98">
        <f t="shared" si="86"/>
        <v>4.3162483709814472</v>
      </c>
      <c r="C209" s="99">
        <f t="shared" si="105"/>
        <v>4.3162483709814469E-3</v>
      </c>
      <c r="D209" s="2">
        <v>25</v>
      </c>
      <c r="E209" s="2">
        <v>140</v>
      </c>
      <c r="F209" s="100">
        <f t="shared" si="112"/>
        <v>1.0099999999999999E-6</v>
      </c>
      <c r="G209" s="2">
        <v>1E-4</v>
      </c>
      <c r="I209" s="2">
        <v>207</v>
      </c>
      <c r="J209" s="99" t="str">
        <f t="shared" si="106"/>
        <v>-</v>
      </c>
      <c r="K209" s="99" t="str">
        <f t="shared" si="107"/>
        <v>-</v>
      </c>
      <c r="L209" s="2">
        <f t="shared" si="108"/>
        <v>8.7929684155466177</v>
      </c>
      <c r="M209" s="2" t="str">
        <f t="shared" si="109"/>
        <v>-</v>
      </c>
      <c r="N209" s="2" t="str">
        <f t="shared" si="110"/>
        <v>-</v>
      </c>
      <c r="O209" s="99" t="str">
        <f t="shared" si="111"/>
        <v>-</v>
      </c>
      <c r="Q209" s="2">
        <v>207</v>
      </c>
      <c r="R209" s="99" t="str">
        <f t="shared" si="87"/>
        <v>-</v>
      </c>
      <c r="S209" s="99" t="str">
        <f t="shared" si="88"/>
        <v>-</v>
      </c>
      <c r="T209" s="2">
        <f t="shared" si="89"/>
        <v>5.3668020114420294</v>
      </c>
      <c r="U209" s="2" t="str">
        <f t="shared" si="90"/>
        <v>-</v>
      </c>
      <c r="V209" s="2" t="str">
        <f t="shared" si="91"/>
        <v>-</v>
      </c>
      <c r="W209" s="2" t="str">
        <f t="shared" si="92"/>
        <v>-</v>
      </c>
      <c r="Y209" s="2">
        <v>207</v>
      </c>
      <c r="Z209" s="99" t="str">
        <f t="shared" si="93"/>
        <v>-</v>
      </c>
      <c r="AA209" s="99" t="str">
        <f t="shared" si="94"/>
        <v>-</v>
      </c>
      <c r="AB209" s="2">
        <f t="shared" si="95"/>
        <v>3.4347532873228981</v>
      </c>
      <c r="AC209" s="2" t="str">
        <f t="shared" si="96"/>
        <v>-</v>
      </c>
      <c r="AD209" s="2" t="str">
        <f t="shared" si="97"/>
        <v>-</v>
      </c>
      <c r="AE209" s="2" t="str">
        <f t="shared" si="98"/>
        <v>-</v>
      </c>
      <c r="AH209" s="2">
        <v>207</v>
      </c>
      <c r="AI209" s="99">
        <f t="shared" si="99"/>
        <v>9.6125842688035229E-2</v>
      </c>
      <c r="AJ209" s="99">
        <f t="shared" si="100"/>
        <v>0.10204471622143883</v>
      </c>
      <c r="AK209" s="2">
        <f t="shared" si="101"/>
        <v>2.1982421038866544</v>
      </c>
      <c r="AL209" s="2">
        <f t="shared" si="102"/>
        <v>108823.86652904232</v>
      </c>
      <c r="AM209" s="2">
        <f t="shared" si="103"/>
        <v>2.7873668543129969E-2</v>
      </c>
      <c r="AN209" s="2">
        <f t="shared" si="104"/>
        <v>0.13730178004495347</v>
      </c>
    </row>
    <row r="210" spans="1:40">
      <c r="A210" s="2">
        <v>1</v>
      </c>
      <c r="B210" s="98">
        <f t="shared" si="86"/>
        <v>4.3266615305567866</v>
      </c>
      <c r="C210" s="99">
        <f t="shared" si="105"/>
        <v>4.3266615305567867E-3</v>
      </c>
      <c r="D210" s="2">
        <v>25</v>
      </c>
      <c r="E210" s="2">
        <v>140</v>
      </c>
      <c r="F210" s="100">
        <f t="shared" si="112"/>
        <v>1.0099999999999999E-6</v>
      </c>
      <c r="G210" s="2">
        <v>1E-4</v>
      </c>
      <c r="I210" s="2">
        <v>208</v>
      </c>
      <c r="J210" s="99" t="str">
        <f t="shared" si="106"/>
        <v>-</v>
      </c>
      <c r="K210" s="99" t="str">
        <f t="shared" si="107"/>
        <v>-</v>
      </c>
      <c r="L210" s="2">
        <f t="shared" si="108"/>
        <v>8.8141818804314465</v>
      </c>
      <c r="M210" s="2" t="str">
        <f t="shared" si="109"/>
        <v>-</v>
      </c>
      <c r="N210" s="2" t="str">
        <f t="shared" si="110"/>
        <v>-</v>
      </c>
      <c r="O210" s="99" t="str">
        <f t="shared" si="111"/>
        <v>-</v>
      </c>
      <c r="Q210" s="2">
        <v>208</v>
      </c>
      <c r="R210" s="99" t="str">
        <f t="shared" si="87"/>
        <v>-</v>
      </c>
      <c r="S210" s="99" t="str">
        <f t="shared" si="88"/>
        <v>-</v>
      </c>
      <c r="T210" s="2">
        <f t="shared" si="89"/>
        <v>5.3797496828805222</v>
      </c>
      <c r="U210" s="2" t="str">
        <f t="shared" si="90"/>
        <v>-</v>
      </c>
      <c r="V210" s="2" t="str">
        <f t="shared" si="91"/>
        <v>-</v>
      </c>
      <c r="W210" s="2" t="str">
        <f t="shared" si="92"/>
        <v>-</v>
      </c>
      <c r="Y210" s="2">
        <v>208</v>
      </c>
      <c r="Z210" s="99" t="str">
        <f t="shared" si="93"/>
        <v>-</v>
      </c>
      <c r="AA210" s="99" t="str">
        <f t="shared" si="94"/>
        <v>-</v>
      </c>
      <c r="AB210" s="2">
        <f t="shared" si="95"/>
        <v>3.443039797043534</v>
      </c>
      <c r="AC210" s="2" t="str">
        <f t="shared" si="96"/>
        <v>-</v>
      </c>
      <c r="AD210" s="2" t="str">
        <f t="shared" si="97"/>
        <v>-</v>
      </c>
      <c r="AE210" s="2" t="str">
        <f t="shared" si="98"/>
        <v>-</v>
      </c>
      <c r="AH210" s="2">
        <v>208</v>
      </c>
      <c r="AI210" s="99">
        <f t="shared" si="99"/>
        <v>9.6532049271008544E-2</v>
      </c>
      <c r="AJ210" s="99">
        <f t="shared" si="100"/>
        <v>0.10250112465734779</v>
      </c>
      <c r="AK210" s="2">
        <f t="shared" si="101"/>
        <v>2.2035454701078616</v>
      </c>
      <c r="AL210" s="2">
        <f t="shared" si="102"/>
        <v>109086.4094112803</v>
      </c>
      <c r="AM210" s="2">
        <f t="shared" si="103"/>
        <v>2.7870757158933824E-2</v>
      </c>
      <c r="AN210" s="2">
        <f t="shared" si="104"/>
        <v>0.13795066331779912</v>
      </c>
    </row>
    <row r="211" spans="1:40">
      <c r="A211" s="2">
        <v>1</v>
      </c>
      <c r="B211" s="98">
        <f t="shared" si="86"/>
        <v>4.3370496884402883</v>
      </c>
      <c r="C211" s="99">
        <f t="shared" si="105"/>
        <v>4.3370496884402882E-3</v>
      </c>
      <c r="D211" s="2">
        <v>25</v>
      </c>
      <c r="E211" s="2">
        <v>140</v>
      </c>
      <c r="F211" s="100">
        <f t="shared" si="112"/>
        <v>1.0099999999999999E-6</v>
      </c>
      <c r="G211" s="2">
        <v>1E-4</v>
      </c>
      <c r="I211" s="2">
        <v>209</v>
      </c>
      <c r="J211" s="99" t="str">
        <f t="shared" si="106"/>
        <v>-</v>
      </c>
      <c r="K211" s="99" t="str">
        <f t="shared" si="107"/>
        <v>-</v>
      </c>
      <c r="L211" s="2">
        <f t="shared" si="108"/>
        <v>8.835344412407002</v>
      </c>
      <c r="M211" s="2" t="str">
        <f t="shared" si="109"/>
        <v>-</v>
      </c>
      <c r="N211" s="2" t="str">
        <f t="shared" si="110"/>
        <v>-</v>
      </c>
      <c r="O211" s="99" t="str">
        <f t="shared" si="111"/>
        <v>-</v>
      </c>
      <c r="Q211" s="2">
        <v>209</v>
      </c>
      <c r="R211" s="99" t="str">
        <f t="shared" si="87"/>
        <v>-</v>
      </c>
      <c r="S211" s="99" t="str">
        <f t="shared" si="88"/>
        <v>-</v>
      </c>
      <c r="T211" s="2">
        <f t="shared" si="89"/>
        <v>5.3926662673382602</v>
      </c>
      <c r="U211" s="2" t="str">
        <f t="shared" si="90"/>
        <v>-</v>
      </c>
      <c r="V211" s="2" t="str">
        <f t="shared" si="91"/>
        <v>-</v>
      </c>
      <c r="W211" s="2" t="str">
        <f t="shared" si="92"/>
        <v>-</v>
      </c>
      <c r="Y211" s="2">
        <v>209</v>
      </c>
      <c r="Z211" s="99" t="str">
        <f t="shared" si="93"/>
        <v>-</v>
      </c>
      <c r="AA211" s="99" t="str">
        <f t="shared" si="94"/>
        <v>-</v>
      </c>
      <c r="AB211" s="2">
        <f t="shared" si="95"/>
        <v>3.4513064110964859</v>
      </c>
      <c r="AC211" s="2" t="str">
        <f t="shared" si="96"/>
        <v>-</v>
      </c>
      <c r="AD211" s="2" t="str">
        <f t="shared" si="97"/>
        <v>-</v>
      </c>
      <c r="AE211" s="2" t="str">
        <f t="shared" si="98"/>
        <v>-</v>
      </c>
      <c r="AH211" s="2">
        <v>209</v>
      </c>
      <c r="AI211" s="99">
        <f t="shared" si="99"/>
        <v>9.6938011811787086E-2</v>
      </c>
      <c r="AJ211" s="99">
        <f t="shared" si="100"/>
        <v>0.1029573707454107</v>
      </c>
      <c r="AK211" s="2">
        <f t="shared" si="101"/>
        <v>2.2088361031017505</v>
      </c>
      <c r="AL211" s="2">
        <f t="shared" si="102"/>
        <v>109348.32193573024</v>
      </c>
      <c r="AM211" s="2">
        <f t="shared" si="103"/>
        <v>2.7867865413574614E-2</v>
      </c>
      <c r="AN211" s="2">
        <f t="shared" si="104"/>
        <v>0.13859950570240492</v>
      </c>
    </row>
    <row r="212" spans="1:40">
      <c r="A212" s="2">
        <v>1</v>
      </c>
      <c r="B212" s="98">
        <f t="shared" si="86"/>
        <v>4.3474130238568316</v>
      </c>
      <c r="C212" s="99">
        <f t="shared" si="105"/>
        <v>4.3474130238568319E-3</v>
      </c>
      <c r="D212" s="2">
        <v>25</v>
      </c>
      <c r="E212" s="2">
        <v>140</v>
      </c>
      <c r="F212" s="100">
        <f t="shared" si="112"/>
        <v>1.0099999999999999E-6</v>
      </c>
      <c r="G212" s="2">
        <v>1E-4</v>
      </c>
      <c r="I212" s="2">
        <v>210</v>
      </c>
      <c r="J212" s="99" t="str">
        <f t="shared" si="106"/>
        <v>-</v>
      </c>
      <c r="K212" s="99" t="str">
        <f t="shared" si="107"/>
        <v>-</v>
      </c>
      <c r="L212" s="2">
        <f t="shared" si="108"/>
        <v>8.8564563765863635</v>
      </c>
      <c r="M212" s="2" t="str">
        <f t="shared" si="109"/>
        <v>-</v>
      </c>
      <c r="N212" s="2" t="str">
        <f t="shared" si="110"/>
        <v>-</v>
      </c>
      <c r="O212" s="99" t="str">
        <f t="shared" si="111"/>
        <v>-</v>
      </c>
      <c r="Q212" s="2">
        <v>210</v>
      </c>
      <c r="R212" s="99" t="str">
        <f t="shared" si="87"/>
        <v>-</v>
      </c>
      <c r="S212" s="99" t="str">
        <f t="shared" si="88"/>
        <v>-</v>
      </c>
      <c r="T212" s="2">
        <f t="shared" si="89"/>
        <v>5.4055519876625766</v>
      </c>
      <c r="U212" s="2" t="str">
        <f t="shared" si="90"/>
        <v>-</v>
      </c>
      <c r="V212" s="2" t="str">
        <f t="shared" si="91"/>
        <v>-</v>
      </c>
      <c r="W212" s="2" t="str">
        <f t="shared" si="92"/>
        <v>-</v>
      </c>
      <c r="Y212" s="2">
        <v>210</v>
      </c>
      <c r="Z212" s="99" t="str">
        <f t="shared" si="93"/>
        <v>-</v>
      </c>
      <c r="AA212" s="99" t="str">
        <f t="shared" si="94"/>
        <v>-</v>
      </c>
      <c r="AB212" s="2">
        <f t="shared" si="95"/>
        <v>3.4595532721040487</v>
      </c>
      <c r="AC212" s="2" t="str">
        <f t="shared" si="96"/>
        <v>-</v>
      </c>
      <c r="AD212" s="2" t="str">
        <f t="shared" si="97"/>
        <v>-</v>
      </c>
      <c r="AE212" s="2" t="str">
        <f t="shared" si="98"/>
        <v>-</v>
      </c>
      <c r="AH212" s="2">
        <v>210</v>
      </c>
      <c r="AI212" s="99">
        <f t="shared" si="99"/>
        <v>9.7343731623612609E-2</v>
      </c>
      <c r="AJ212" s="99">
        <f t="shared" si="100"/>
        <v>0.10341345531975241</v>
      </c>
      <c r="AK212" s="2">
        <f t="shared" si="101"/>
        <v>2.2141140941465909</v>
      </c>
      <c r="AL212" s="2">
        <f t="shared" si="102"/>
        <v>109609.60862111837</v>
      </c>
      <c r="AM212" s="2">
        <f t="shared" si="103"/>
        <v>2.7864993082578646E-2</v>
      </c>
      <c r="AN212" s="2">
        <f t="shared" si="104"/>
        <v>0.13924830747902217</v>
      </c>
    </row>
    <row r="213" spans="1:40">
      <c r="A213" s="2">
        <v>1</v>
      </c>
      <c r="B213" s="98">
        <f t="shared" si="86"/>
        <v>4.3577517139001847</v>
      </c>
      <c r="C213" s="99">
        <f t="shared" si="105"/>
        <v>4.3577517139001846E-3</v>
      </c>
      <c r="D213" s="2">
        <v>25</v>
      </c>
      <c r="E213" s="2">
        <v>140</v>
      </c>
      <c r="F213" s="100">
        <f t="shared" si="112"/>
        <v>1.0099999999999999E-6</v>
      </c>
      <c r="G213" s="2">
        <v>1E-4</v>
      </c>
      <c r="I213" s="2">
        <v>211</v>
      </c>
      <c r="J213" s="99" t="str">
        <f t="shared" si="106"/>
        <v>-</v>
      </c>
      <c r="K213" s="99" t="str">
        <f t="shared" si="107"/>
        <v>-</v>
      </c>
      <c r="L213" s="2">
        <f t="shared" si="108"/>
        <v>8.8775181337411428</v>
      </c>
      <c r="M213" s="2" t="str">
        <f t="shared" si="109"/>
        <v>-</v>
      </c>
      <c r="N213" s="2" t="str">
        <f t="shared" si="110"/>
        <v>-</v>
      </c>
      <c r="O213" s="99" t="str">
        <f t="shared" si="111"/>
        <v>-</v>
      </c>
      <c r="Q213" s="2">
        <v>211</v>
      </c>
      <c r="R213" s="99" t="str">
        <f t="shared" si="87"/>
        <v>-</v>
      </c>
      <c r="S213" s="99" t="str">
        <f t="shared" si="88"/>
        <v>-</v>
      </c>
      <c r="T213" s="2">
        <f t="shared" si="89"/>
        <v>5.4184070640509923</v>
      </c>
      <c r="U213" s="2" t="str">
        <f t="shared" si="90"/>
        <v>-</v>
      </c>
      <c r="V213" s="2" t="str">
        <f t="shared" si="91"/>
        <v>-</v>
      </c>
      <c r="W213" s="2" t="str">
        <f t="shared" si="92"/>
        <v>-</v>
      </c>
      <c r="Y213" s="2">
        <v>211</v>
      </c>
      <c r="Z213" s="99" t="str">
        <f t="shared" si="93"/>
        <v>-</v>
      </c>
      <c r="AA213" s="99" t="str">
        <f t="shared" si="94"/>
        <v>-</v>
      </c>
      <c r="AB213" s="2">
        <f t="shared" si="95"/>
        <v>3.4677805209926347</v>
      </c>
      <c r="AC213" s="2" t="str">
        <f t="shared" si="96"/>
        <v>-</v>
      </c>
      <c r="AD213" s="2" t="str">
        <f t="shared" si="97"/>
        <v>-</v>
      </c>
      <c r="AE213" s="2" t="str">
        <f t="shared" si="98"/>
        <v>-</v>
      </c>
      <c r="AH213" s="2">
        <v>211</v>
      </c>
      <c r="AI213" s="99">
        <f t="shared" si="99"/>
        <v>9.7749210006441642E-2</v>
      </c>
      <c r="AJ213" s="99">
        <f t="shared" si="100"/>
        <v>0.10386937920626113</v>
      </c>
      <c r="AK213" s="2">
        <f t="shared" si="101"/>
        <v>2.2193795334352857</v>
      </c>
      <c r="AL213" s="2">
        <f t="shared" si="102"/>
        <v>109870.27393243992</v>
      </c>
      <c r="AM213" s="2">
        <f t="shared" si="103"/>
        <v>2.7862139945083009E-2</v>
      </c>
      <c r="AN213" s="2">
        <f t="shared" si="104"/>
        <v>0.1398970689246653</v>
      </c>
    </row>
    <row r="214" spans="1:40">
      <c r="A214" s="2">
        <v>1</v>
      </c>
      <c r="B214" s="98">
        <f t="shared" si="86"/>
        <v>4.3680659335683103</v>
      </c>
      <c r="C214" s="99">
        <f t="shared" si="105"/>
        <v>4.3680659335683103E-3</v>
      </c>
      <c r="D214" s="2">
        <v>25</v>
      </c>
      <c r="E214" s="2">
        <v>140</v>
      </c>
      <c r="F214" s="100">
        <f t="shared" si="112"/>
        <v>1.0099999999999999E-6</v>
      </c>
      <c r="G214" s="2">
        <v>1E-4</v>
      </c>
      <c r="I214" s="2">
        <v>212</v>
      </c>
      <c r="J214" s="99" t="str">
        <f t="shared" si="106"/>
        <v>-</v>
      </c>
      <c r="K214" s="99" t="str">
        <f t="shared" si="107"/>
        <v>-</v>
      </c>
      <c r="L214" s="2">
        <f t="shared" si="108"/>
        <v>8.8985300403734335</v>
      </c>
      <c r="M214" s="2" t="str">
        <f t="shared" si="109"/>
        <v>-</v>
      </c>
      <c r="N214" s="2" t="str">
        <f t="shared" si="110"/>
        <v>-</v>
      </c>
      <c r="O214" s="99" t="str">
        <f t="shared" si="111"/>
        <v>-</v>
      </c>
      <c r="Q214" s="2">
        <v>212</v>
      </c>
      <c r="R214" s="99" t="str">
        <f t="shared" si="87"/>
        <v>-</v>
      </c>
      <c r="S214" s="99" t="str">
        <f t="shared" si="88"/>
        <v>-</v>
      </c>
      <c r="T214" s="2">
        <f t="shared" si="89"/>
        <v>5.431231714095115</v>
      </c>
      <c r="U214" s="2" t="str">
        <f t="shared" si="90"/>
        <v>-</v>
      </c>
      <c r="V214" s="2" t="str">
        <f t="shared" si="91"/>
        <v>-</v>
      </c>
      <c r="W214" s="2" t="str">
        <f t="shared" si="92"/>
        <v>-</v>
      </c>
      <c r="Y214" s="2">
        <v>212</v>
      </c>
      <c r="Z214" s="99" t="str">
        <f t="shared" si="93"/>
        <v>-</v>
      </c>
      <c r="AA214" s="99" t="str">
        <f t="shared" si="94"/>
        <v>-</v>
      </c>
      <c r="AB214" s="2">
        <f t="shared" si="95"/>
        <v>3.4759882970208733</v>
      </c>
      <c r="AC214" s="2" t="str">
        <f t="shared" si="96"/>
        <v>-</v>
      </c>
      <c r="AD214" s="2" t="str">
        <f t="shared" si="97"/>
        <v>-</v>
      </c>
      <c r="AE214" s="2" t="str">
        <f t="shared" si="98"/>
        <v>-</v>
      </c>
      <c r="AH214" s="2">
        <v>212</v>
      </c>
      <c r="AI214" s="99">
        <f t="shared" si="99"/>
        <v>9.8154448247142631E-2</v>
      </c>
      <c r="AJ214" s="99">
        <f t="shared" si="100"/>
        <v>0.1043251432227081</v>
      </c>
      <c r="AK214" s="2">
        <f t="shared" si="101"/>
        <v>2.2246325100933584</v>
      </c>
      <c r="AL214" s="2">
        <f t="shared" si="102"/>
        <v>110130.32228184944</v>
      </c>
      <c r="AM214" s="2">
        <f t="shared" si="103"/>
        <v>2.7859305783760776E-2</v>
      </c>
      <c r="AN214" s="2">
        <f t="shared" si="104"/>
        <v>0.1405457903131645</v>
      </c>
    </row>
    <row r="215" spans="1:40">
      <c r="A215" s="2">
        <v>1</v>
      </c>
      <c r="B215" s="98">
        <f t="shared" si="86"/>
        <v>4.3783558557979267</v>
      </c>
      <c r="C215" s="99">
        <f t="shared" si="105"/>
        <v>4.3783558557979269E-3</v>
      </c>
      <c r="D215" s="2">
        <v>25</v>
      </c>
      <c r="E215" s="2">
        <v>140</v>
      </c>
      <c r="F215" s="100">
        <f t="shared" si="112"/>
        <v>1.0099999999999999E-6</v>
      </c>
      <c r="G215" s="2">
        <v>1E-4</v>
      </c>
      <c r="I215" s="2">
        <v>213</v>
      </c>
      <c r="J215" s="99" t="str">
        <f t="shared" si="106"/>
        <v>-</v>
      </c>
      <c r="K215" s="99" t="str">
        <f t="shared" si="107"/>
        <v>-</v>
      </c>
      <c r="L215" s="2">
        <f t="shared" si="108"/>
        <v>8.9194924487861993</v>
      </c>
      <c r="M215" s="2" t="str">
        <f t="shared" si="109"/>
        <v>-</v>
      </c>
      <c r="N215" s="2" t="str">
        <f t="shared" si="110"/>
        <v>-</v>
      </c>
      <c r="O215" s="99" t="str">
        <f t="shared" si="111"/>
        <v>-</v>
      </c>
      <c r="Q215" s="2">
        <v>213</v>
      </c>
      <c r="R215" s="99" t="str">
        <f t="shared" si="87"/>
        <v>-</v>
      </c>
      <c r="S215" s="99" t="str">
        <f t="shared" si="88"/>
        <v>-</v>
      </c>
      <c r="T215" s="2">
        <f t="shared" si="89"/>
        <v>5.4440261528236098</v>
      </c>
      <c r="U215" s="2" t="str">
        <f t="shared" si="90"/>
        <v>-</v>
      </c>
      <c r="V215" s="2" t="str">
        <f t="shared" si="91"/>
        <v>-</v>
      </c>
      <c r="W215" s="2" t="str">
        <f t="shared" si="92"/>
        <v>-</v>
      </c>
      <c r="Y215" s="2">
        <v>213</v>
      </c>
      <c r="Z215" s="99" t="str">
        <f t="shared" si="93"/>
        <v>-</v>
      </c>
      <c r="AA215" s="99" t="str">
        <f t="shared" si="94"/>
        <v>-</v>
      </c>
      <c r="AB215" s="2">
        <f t="shared" si="95"/>
        <v>3.4841767378071098</v>
      </c>
      <c r="AC215" s="2" t="str">
        <f t="shared" si="96"/>
        <v>-</v>
      </c>
      <c r="AD215" s="2" t="str">
        <f t="shared" si="97"/>
        <v>-</v>
      </c>
      <c r="AE215" s="2" t="str">
        <f t="shared" si="98"/>
        <v>-</v>
      </c>
      <c r="AH215" s="2">
        <v>213</v>
      </c>
      <c r="AI215" s="99">
        <f t="shared" si="99"/>
        <v>9.8559447619688365E-2</v>
      </c>
      <c r="AJ215" s="99">
        <f t="shared" si="100"/>
        <v>0.10478074817886571</v>
      </c>
      <c r="AK215" s="2">
        <f t="shared" si="101"/>
        <v>2.2298731121965498</v>
      </c>
      <c r="AL215" s="2">
        <f t="shared" si="102"/>
        <v>110389.75802953218</v>
      </c>
      <c r="AM215" s="2">
        <f t="shared" si="103"/>
        <v>2.7856490384748203E-2</v>
      </c>
      <c r="AN215" s="2">
        <f t="shared" si="104"/>
        <v>0.14119447191521697</v>
      </c>
    </row>
    <row r="216" spans="1:40">
      <c r="A216" s="2">
        <v>1</v>
      </c>
      <c r="B216" s="98">
        <f t="shared" si="86"/>
        <v>4.3886216514983376</v>
      </c>
      <c r="C216" s="99">
        <f t="shared" si="105"/>
        <v>4.3886216514983376E-3</v>
      </c>
      <c r="D216" s="2">
        <v>25</v>
      </c>
      <c r="E216" s="2">
        <v>140</v>
      </c>
      <c r="F216" s="100">
        <f t="shared" si="112"/>
        <v>1.0099999999999999E-6</v>
      </c>
      <c r="G216" s="2">
        <v>1E-4</v>
      </c>
      <c r="I216" s="2">
        <v>214</v>
      </c>
      <c r="J216" s="99" t="str">
        <f t="shared" si="106"/>
        <v>-</v>
      </c>
      <c r="K216" s="99" t="str">
        <f t="shared" si="107"/>
        <v>-</v>
      </c>
      <c r="L216" s="2">
        <f t="shared" si="108"/>
        <v>8.9404057071522018</v>
      </c>
      <c r="M216" s="2" t="str">
        <f t="shared" si="109"/>
        <v>-</v>
      </c>
      <c r="N216" s="2" t="str">
        <f t="shared" si="110"/>
        <v>-</v>
      </c>
      <c r="O216" s="99" t="str">
        <f t="shared" si="111"/>
        <v>-</v>
      </c>
      <c r="Q216" s="2">
        <v>214</v>
      </c>
      <c r="R216" s="99" t="str">
        <f t="shared" si="87"/>
        <v>-</v>
      </c>
      <c r="S216" s="99" t="str">
        <f t="shared" si="88"/>
        <v>-</v>
      </c>
      <c r="T216" s="2">
        <f t="shared" si="89"/>
        <v>5.456790592744265</v>
      </c>
      <c r="U216" s="2" t="str">
        <f t="shared" si="90"/>
        <v>-</v>
      </c>
      <c r="V216" s="2" t="str">
        <f t="shared" si="91"/>
        <v>-</v>
      </c>
      <c r="W216" s="2" t="str">
        <f t="shared" si="92"/>
        <v>-</v>
      </c>
      <c r="Y216" s="2">
        <v>214</v>
      </c>
      <c r="Z216" s="99" t="str">
        <f t="shared" si="93"/>
        <v>-</v>
      </c>
      <c r="AA216" s="99" t="str">
        <f t="shared" si="94"/>
        <v>-</v>
      </c>
      <c r="AB216" s="2">
        <f t="shared" si="95"/>
        <v>3.4923459793563292</v>
      </c>
      <c r="AC216" s="2" t="str">
        <f t="shared" si="96"/>
        <v>-</v>
      </c>
      <c r="AD216" s="2" t="str">
        <f t="shared" si="97"/>
        <v>-</v>
      </c>
      <c r="AE216" s="2" t="str">
        <f t="shared" si="98"/>
        <v>-</v>
      </c>
      <c r="AH216" s="2">
        <v>214</v>
      </c>
      <c r="AI216" s="99">
        <f t="shared" si="99"/>
        <v>9.8964209385346003E-2</v>
      </c>
      <c r="AJ216" s="99">
        <f t="shared" si="100"/>
        <v>0.10523619487662324</v>
      </c>
      <c r="AK216" s="2">
        <f t="shared" si="101"/>
        <v>2.2351014267880505</v>
      </c>
      <c r="AL216" s="2">
        <f t="shared" si="102"/>
        <v>110648.58548455697</v>
      </c>
      <c r="AM216" s="2">
        <f t="shared" si="103"/>
        <v>2.7853693537573609E-2</v>
      </c>
      <c r="AN216" s="2">
        <f t="shared" si="104"/>
        <v>0.14184311399843705</v>
      </c>
    </row>
    <row r="217" spans="1:40">
      <c r="A217" s="2">
        <v>1</v>
      </c>
      <c r="B217" s="98">
        <f t="shared" si="86"/>
        <v>4.3988634895845538</v>
      </c>
      <c r="C217" s="99">
        <f t="shared" si="105"/>
        <v>4.3988634895845537E-3</v>
      </c>
      <c r="D217" s="2">
        <v>25</v>
      </c>
      <c r="E217" s="2">
        <v>140</v>
      </c>
      <c r="F217" s="100">
        <f t="shared" si="112"/>
        <v>1.0099999999999999E-6</v>
      </c>
      <c r="G217" s="2">
        <v>1E-4</v>
      </c>
      <c r="I217" s="2">
        <v>215</v>
      </c>
      <c r="J217" s="99" t="str">
        <f t="shared" si="106"/>
        <v>-</v>
      </c>
      <c r="K217" s="99" t="str">
        <f t="shared" si="107"/>
        <v>-</v>
      </c>
      <c r="L217" s="2">
        <f t="shared" si="108"/>
        <v>8.961270159581467</v>
      </c>
      <c r="M217" s="2" t="str">
        <f t="shared" si="109"/>
        <v>-</v>
      </c>
      <c r="N217" s="2" t="str">
        <f t="shared" si="110"/>
        <v>-</v>
      </c>
      <c r="O217" s="99" t="str">
        <f t="shared" si="111"/>
        <v>-</v>
      </c>
      <c r="Q217" s="2">
        <v>215</v>
      </c>
      <c r="R217" s="99" t="str">
        <f t="shared" si="87"/>
        <v>-</v>
      </c>
      <c r="S217" s="99" t="str">
        <f t="shared" si="88"/>
        <v>-</v>
      </c>
      <c r="T217" s="2">
        <f t="shared" si="89"/>
        <v>5.4695252438851742</v>
      </c>
      <c r="U217" s="2" t="str">
        <f t="shared" si="90"/>
        <v>-</v>
      </c>
      <c r="V217" s="2" t="str">
        <f t="shared" si="91"/>
        <v>-</v>
      </c>
      <c r="W217" s="2" t="str">
        <f t="shared" si="92"/>
        <v>-</v>
      </c>
      <c r="Y217" s="2">
        <v>215</v>
      </c>
      <c r="Z217" s="99" t="str">
        <f t="shared" si="93"/>
        <v>-</v>
      </c>
      <c r="AA217" s="99" t="str">
        <f t="shared" si="94"/>
        <v>-</v>
      </c>
      <c r="AB217" s="2">
        <f t="shared" si="95"/>
        <v>3.5004961560865113</v>
      </c>
      <c r="AC217" s="2" t="str">
        <f t="shared" si="96"/>
        <v>-</v>
      </c>
      <c r="AD217" s="2" t="str">
        <f t="shared" si="97"/>
        <v>-</v>
      </c>
      <c r="AE217" s="2" t="str">
        <f t="shared" si="98"/>
        <v>-</v>
      </c>
      <c r="AH217" s="2">
        <v>215</v>
      </c>
      <c r="AI217" s="99">
        <f t="shared" si="99"/>
        <v>9.9368734792861013E-2</v>
      </c>
      <c r="AJ217" s="99">
        <f t="shared" si="100"/>
        <v>0.10569148411009885</v>
      </c>
      <c r="AK217" s="2">
        <f t="shared" si="101"/>
        <v>2.2403175398953667</v>
      </c>
      <c r="AL217" s="2">
        <f t="shared" si="102"/>
        <v>110906.80890571124</v>
      </c>
      <c r="AM217" s="2">
        <f t="shared" si="103"/>
        <v>2.7850915035088231E-2</v>
      </c>
      <c r="AN217" s="2">
        <f t="shared" si="104"/>
        <v>0.14249171682740588</v>
      </c>
    </row>
    <row r="218" spans="1:40">
      <c r="A218" s="2">
        <v>1</v>
      </c>
      <c r="B218" s="98">
        <f t="shared" si="86"/>
        <v>4.4090815370097207</v>
      </c>
      <c r="C218" s="99">
        <f t="shared" si="105"/>
        <v>4.409081537009721E-3</v>
      </c>
      <c r="D218" s="2">
        <v>25</v>
      </c>
      <c r="E218" s="2">
        <v>140</v>
      </c>
      <c r="F218" s="100">
        <f t="shared" si="112"/>
        <v>1.0099999999999999E-6</v>
      </c>
      <c r="G218" s="2">
        <v>1E-4</v>
      </c>
      <c r="I218" s="2">
        <v>216</v>
      </c>
      <c r="J218" s="99" t="str">
        <f t="shared" si="106"/>
        <v>-</v>
      </c>
      <c r="K218" s="99" t="str">
        <f t="shared" si="107"/>
        <v>-</v>
      </c>
      <c r="L218" s="2">
        <f t="shared" si="108"/>
        <v>8.9820861461873598</v>
      </c>
      <c r="M218" s="2" t="str">
        <f t="shared" si="109"/>
        <v>-</v>
      </c>
      <c r="N218" s="2" t="str">
        <f t="shared" si="110"/>
        <v>-</v>
      </c>
      <c r="O218" s="99" t="str">
        <f t="shared" si="111"/>
        <v>-</v>
      </c>
      <c r="Q218" s="2">
        <v>216</v>
      </c>
      <c r="R218" s="99" t="str">
        <f t="shared" si="87"/>
        <v>-</v>
      </c>
      <c r="S218" s="99" t="str">
        <f t="shared" si="88"/>
        <v>-</v>
      </c>
      <c r="T218" s="2">
        <f t="shared" si="89"/>
        <v>5.4822303138350597</v>
      </c>
      <c r="U218" s="2" t="str">
        <f t="shared" si="90"/>
        <v>-</v>
      </c>
      <c r="V218" s="2" t="str">
        <f t="shared" si="91"/>
        <v>-</v>
      </c>
      <c r="W218" s="2" t="str">
        <f t="shared" si="92"/>
        <v>-</v>
      </c>
      <c r="Y218" s="2">
        <v>216</v>
      </c>
      <c r="Z218" s="99" t="str">
        <f t="shared" si="93"/>
        <v>-</v>
      </c>
      <c r="AA218" s="99" t="str">
        <f t="shared" si="94"/>
        <v>-</v>
      </c>
      <c r="AB218" s="2">
        <f t="shared" si="95"/>
        <v>3.5086274008544378</v>
      </c>
      <c r="AC218" s="2" t="str">
        <f t="shared" si="96"/>
        <v>-</v>
      </c>
      <c r="AD218" s="2" t="str">
        <f t="shared" si="97"/>
        <v>-</v>
      </c>
      <c r="AE218" s="2" t="str">
        <f t="shared" si="98"/>
        <v>-</v>
      </c>
      <c r="AH218" s="2">
        <v>216</v>
      </c>
      <c r="AI218" s="99">
        <f t="shared" si="99"/>
        <v>9.9773025078640998E-2</v>
      </c>
      <c r="AJ218" s="99">
        <f t="shared" si="100"/>
        <v>0.10614661666575233</v>
      </c>
      <c r="AK218" s="2">
        <f t="shared" si="101"/>
        <v>2.2455215365468399</v>
      </c>
      <c r="AL218" s="2">
        <f t="shared" si="102"/>
        <v>111164.43250231883</v>
      </c>
      <c r="AM218" s="2">
        <f t="shared" si="103"/>
        <v>2.7848154673398556E-2</v>
      </c>
      <c r="AN218" s="2">
        <f t="shared" si="104"/>
        <v>0.14314028066371937</v>
      </c>
    </row>
    <row r="219" spans="1:40">
      <c r="A219" s="2">
        <v>1</v>
      </c>
      <c r="B219" s="98">
        <f t="shared" si="86"/>
        <v>4.4192759587968702</v>
      </c>
      <c r="C219" s="99">
        <f t="shared" si="105"/>
        <v>4.4192759587968703E-3</v>
      </c>
      <c r="D219" s="2">
        <v>25</v>
      </c>
      <c r="E219" s="2">
        <v>140</v>
      </c>
      <c r="F219" s="100">
        <f t="shared" si="112"/>
        <v>1.0099999999999999E-6</v>
      </c>
      <c r="G219" s="2">
        <v>1E-4</v>
      </c>
      <c r="I219" s="2">
        <v>217</v>
      </c>
      <c r="J219" s="99" t="str">
        <f t="shared" si="106"/>
        <v>-</v>
      </c>
      <c r="K219" s="99" t="str">
        <f t="shared" si="107"/>
        <v>-</v>
      </c>
      <c r="L219" s="2">
        <f t="shared" si="108"/>
        <v>9.0028540031512492</v>
      </c>
      <c r="M219" s="2" t="str">
        <f t="shared" si="109"/>
        <v>-</v>
      </c>
      <c r="N219" s="2" t="str">
        <f t="shared" si="110"/>
        <v>-</v>
      </c>
      <c r="O219" s="99" t="str">
        <f t="shared" si="111"/>
        <v>-</v>
      </c>
      <c r="Q219" s="2">
        <v>217</v>
      </c>
      <c r="R219" s="99" t="str">
        <f t="shared" si="87"/>
        <v>-</v>
      </c>
      <c r="S219" s="99" t="str">
        <f t="shared" si="88"/>
        <v>-</v>
      </c>
      <c r="T219" s="2">
        <f t="shared" si="89"/>
        <v>5.4949060077827463</v>
      </c>
      <c r="U219" s="2" t="str">
        <f t="shared" si="90"/>
        <v>-</v>
      </c>
      <c r="V219" s="2" t="str">
        <f t="shared" si="91"/>
        <v>-</v>
      </c>
      <c r="W219" s="2" t="str">
        <f t="shared" si="92"/>
        <v>-</v>
      </c>
      <c r="Y219" s="2">
        <v>217</v>
      </c>
      <c r="Z219" s="99" t="str">
        <f t="shared" si="93"/>
        <v>-</v>
      </c>
      <c r="AA219" s="99" t="str">
        <f t="shared" si="94"/>
        <v>-</v>
      </c>
      <c r="AB219" s="2">
        <f t="shared" si="95"/>
        <v>3.516739844980957</v>
      </c>
      <c r="AC219" s="2" t="str">
        <f t="shared" si="96"/>
        <v>-</v>
      </c>
      <c r="AD219" s="2" t="str">
        <f t="shared" si="97"/>
        <v>-</v>
      </c>
      <c r="AE219" s="2" t="str">
        <f t="shared" si="98"/>
        <v>-</v>
      </c>
      <c r="AH219" s="2">
        <v>217</v>
      </c>
      <c r="AI219" s="99">
        <f t="shared" si="99"/>
        <v>0.10017708146693247</v>
      </c>
      <c r="AJ219" s="99">
        <f t="shared" si="100"/>
        <v>0.10660159332249231</v>
      </c>
      <c r="AK219" s="2">
        <f t="shared" si="101"/>
        <v>2.2507135007878123</v>
      </c>
      <c r="AL219" s="2">
        <f t="shared" si="102"/>
        <v>111421.46043504024</v>
      </c>
      <c r="AM219" s="2">
        <f t="shared" si="103"/>
        <v>2.7845412251800577E-2</v>
      </c>
      <c r="AN219" s="2">
        <f t="shared" si="104"/>
        <v>0.14378880576603531</v>
      </c>
    </row>
    <row r="220" spans="1:40">
      <c r="A220" s="2">
        <v>1</v>
      </c>
      <c r="B220" s="98">
        <f t="shared" si="86"/>
        <v>4.4294469180700196</v>
      </c>
      <c r="C220" s="99">
        <f t="shared" si="105"/>
        <v>4.4294469180700194E-3</v>
      </c>
      <c r="D220" s="2">
        <v>25</v>
      </c>
      <c r="E220" s="2">
        <v>140</v>
      </c>
      <c r="F220" s="100">
        <f t="shared" si="112"/>
        <v>1.0099999999999999E-6</v>
      </c>
      <c r="G220" s="2">
        <v>1E-4</v>
      </c>
      <c r="I220" s="2">
        <v>218</v>
      </c>
      <c r="J220" s="99" t="str">
        <f t="shared" si="106"/>
        <v>-</v>
      </c>
      <c r="K220" s="99" t="str">
        <f t="shared" si="107"/>
        <v>-</v>
      </c>
      <c r="L220" s="2">
        <f t="shared" si="108"/>
        <v>9.0235740627858796</v>
      </c>
      <c r="M220" s="2" t="str">
        <f t="shared" si="109"/>
        <v>-</v>
      </c>
      <c r="N220" s="2" t="str">
        <f t="shared" si="110"/>
        <v>-</v>
      </c>
      <c r="O220" s="99" t="str">
        <f t="shared" si="111"/>
        <v>-</v>
      </c>
      <c r="Q220" s="2">
        <v>218</v>
      </c>
      <c r="R220" s="99" t="str">
        <f t="shared" si="87"/>
        <v>-</v>
      </c>
      <c r="S220" s="99" t="str">
        <f t="shared" si="88"/>
        <v>-</v>
      </c>
      <c r="T220" s="2">
        <f t="shared" si="89"/>
        <v>5.507552528555836</v>
      </c>
      <c r="U220" s="2" t="str">
        <f t="shared" si="90"/>
        <v>-</v>
      </c>
      <c r="V220" s="2" t="str">
        <f t="shared" si="91"/>
        <v>-</v>
      </c>
      <c r="W220" s="2" t="str">
        <f t="shared" si="92"/>
        <v>-</v>
      </c>
      <c r="Y220" s="2">
        <v>218</v>
      </c>
      <c r="Z220" s="99" t="str">
        <f t="shared" si="93"/>
        <v>-</v>
      </c>
      <c r="AA220" s="99" t="str">
        <f t="shared" si="94"/>
        <v>-</v>
      </c>
      <c r="AB220" s="2">
        <f t="shared" si="95"/>
        <v>3.5248336182757347</v>
      </c>
      <c r="AC220" s="2" t="str">
        <f t="shared" si="96"/>
        <v>-</v>
      </c>
      <c r="AD220" s="2" t="str">
        <f t="shared" si="97"/>
        <v>-</v>
      </c>
      <c r="AE220" s="2" t="str">
        <f t="shared" si="98"/>
        <v>-</v>
      </c>
      <c r="AH220" s="2">
        <v>218</v>
      </c>
      <c r="AI220" s="99">
        <f t="shared" si="99"/>
        <v>0.10058090516999736</v>
      </c>
      <c r="AJ220" s="99">
        <f t="shared" si="100"/>
        <v>0.10705641485178476</v>
      </c>
      <c r="AK220" s="2">
        <f t="shared" si="101"/>
        <v>2.2558935156964699</v>
      </c>
      <c r="AL220" s="2">
        <f t="shared" si="102"/>
        <v>111677.89681665694</v>
      </c>
      <c r="AM220" s="2">
        <f t="shared" si="103"/>
        <v>2.7842687572715519E-2</v>
      </c>
      <c r="AN220" s="2">
        <f t="shared" si="104"/>
        <v>0.14443729239012021</v>
      </c>
    </row>
    <row r="221" spans="1:40">
      <c r="A221" s="2">
        <v>1</v>
      </c>
      <c r="B221" s="98">
        <f t="shared" si="86"/>
        <v>4.4395945760846223</v>
      </c>
      <c r="C221" s="99">
        <f t="shared" si="105"/>
        <v>4.4395945760846225E-3</v>
      </c>
      <c r="D221" s="2">
        <v>25</v>
      </c>
      <c r="E221" s="2">
        <v>140</v>
      </c>
      <c r="F221" s="100">
        <f t="shared" si="112"/>
        <v>1.0099999999999999E-6</v>
      </c>
      <c r="G221" s="2">
        <v>1E-4</v>
      </c>
      <c r="I221" s="2">
        <v>219</v>
      </c>
      <c r="J221" s="99" t="str">
        <f t="shared" si="106"/>
        <v>-</v>
      </c>
      <c r="K221" s="99" t="str">
        <f t="shared" si="107"/>
        <v>-</v>
      </c>
      <c r="L221" s="2">
        <f t="shared" si="108"/>
        <v>9.044246653597396</v>
      </c>
      <c r="M221" s="2" t="str">
        <f t="shared" si="109"/>
        <v>-</v>
      </c>
      <c r="N221" s="2" t="str">
        <f t="shared" si="110"/>
        <v>-</v>
      </c>
      <c r="O221" s="99" t="str">
        <f t="shared" si="111"/>
        <v>-</v>
      </c>
      <c r="Q221" s="2">
        <v>219</v>
      </c>
      <c r="R221" s="99" t="str">
        <f t="shared" si="87"/>
        <v>-</v>
      </c>
      <c r="S221" s="99" t="str">
        <f t="shared" si="88"/>
        <v>-</v>
      </c>
      <c r="T221" s="2">
        <f t="shared" si="89"/>
        <v>5.5201700766585686</v>
      </c>
      <c r="U221" s="2" t="str">
        <f t="shared" si="90"/>
        <v>-</v>
      </c>
      <c r="V221" s="2" t="str">
        <f t="shared" si="91"/>
        <v>-</v>
      </c>
      <c r="W221" s="2" t="str">
        <f t="shared" si="92"/>
        <v>-</v>
      </c>
      <c r="Y221" s="2">
        <v>219</v>
      </c>
      <c r="Z221" s="99" t="str">
        <f t="shared" si="93"/>
        <v>-</v>
      </c>
      <c r="AA221" s="99" t="str">
        <f t="shared" si="94"/>
        <v>-</v>
      </c>
      <c r="AB221" s="2">
        <f t="shared" si="95"/>
        <v>3.5329088490614833</v>
      </c>
      <c r="AC221" s="2" t="str">
        <f t="shared" si="96"/>
        <v>-</v>
      </c>
      <c r="AD221" s="2" t="str">
        <f t="shared" si="97"/>
        <v>-</v>
      </c>
      <c r="AE221" s="2" t="str">
        <f t="shared" si="98"/>
        <v>-</v>
      </c>
      <c r="AH221" s="2">
        <v>219</v>
      </c>
      <c r="AI221" s="99">
        <f t="shared" si="99"/>
        <v>0.1009844973882834</v>
      </c>
      <c r="AJ221" s="99">
        <f t="shared" si="100"/>
        <v>0.10751108201775707</v>
      </c>
      <c r="AK221" s="2">
        <f t="shared" si="101"/>
        <v>2.261061663399349</v>
      </c>
      <c r="AL221" s="2">
        <f t="shared" si="102"/>
        <v>111933.74571283908</v>
      </c>
      <c r="AM221" s="2">
        <f t="shared" si="103"/>
        <v>2.7839980441627193E-2</v>
      </c>
      <c r="AN221" s="2">
        <f t="shared" si="104"/>
        <v>0.14508574078889427</v>
      </c>
    </row>
    <row r="222" spans="1:40">
      <c r="A222" s="2">
        <v>1</v>
      </c>
      <c r="B222" s="98">
        <f t="shared" si="86"/>
        <v>4.4497190922573973</v>
      </c>
      <c r="C222" s="99">
        <f t="shared" si="105"/>
        <v>4.4497190922573975E-3</v>
      </c>
      <c r="D222" s="2">
        <v>25</v>
      </c>
      <c r="E222" s="2">
        <v>140</v>
      </c>
      <c r="F222" s="100">
        <f t="shared" si="112"/>
        <v>1.0099999999999999E-6</v>
      </c>
      <c r="G222" s="2">
        <v>1E-4</v>
      </c>
      <c r="I222" s="2">
        <v>220</v>
      </c>
      <c r="J222" s="99" t="str">
        <f t="shared" si="106"/>
        <v>-</v>
      </c>
      <c r="K222" s="99" t="str">
        <f t="shared" si="107"/>
        <v>-</v>
      </c>
      <c r="L222" s="2">
        <f t="shared" si="108"/>
        <v>9.0648721003461095</v>
      </c>
      <c r="M222" s="2" t="str">
        <f t="shared" si="109"/>
        <v>-</v>
      </c>
      <c r="N222" s="2" t="str">
        <f t="shared" si="110"/>
        <v>-</v>
      </c>
      <c r="O222" s="99" t="str">
        <f t="shared" si="111"/>
        <v>-</v>
      </c>
      <c r="Q222" s="2">
        <v>220</v>
      </c>
      <c r="R222" s="99" t="str">
        <f t="shared" si="87"/>
        <v>-</v>
      </c>
      <c r="S222" s="99" t="str">
        <f t="shared" si="88"/>
        <v>-</v>
      </c>
      <c r="T222" s="2">
        <f t="shared" si="89"/>
        <v>5.5327588503089062</v>
      </c>
      <c r="U222" s="2" t="str">
        <f t="shared" si="90"/>
        <v>-</v>
      </c>
      <c r="V222" s="2" t="str">
        <f t="shared" si="91"/>
        <v>-</v>
      </c>
      <c r="W222" s="2" t="str">
        <f t="shared" si="92"/>
        <v>-</v>
      </c>
      <c r="Y222" s="2">
        <v>220</v>
      </c>
      <c r="Z222" s="99" t="str">
        <f t="shared" si="93"/>
        <v>-</v>
      </c>
      <c r="AA222" s="99" t="str">
        <f t="shared" si="94"/>
        <v>-</v>
      </c>
      <c r="AB222" s="2">
        <f t="shared" si="95"/>
        <v>3.5409656641976994</v>
      </c>
      <c r="AC222" s="2" t="str">
        <f t="shared" si="96"/>
        <v>-</v>
      </c>
      <c r="AD222" s="2" t="str">
        <f t="shared" si="97"/>
        <v>-</v>
      </c>
      <c r="AE222" s="2" t="str">
        <f t="shared" si="98"/>
        <v>-</v>
      </c>
      <c r="AH222" s="2">
        <v>220</v>
      </c>
      <c r="AI222" s="99">
        <f t="shared" si="99"/>
        <v>0.10138785931059419</v>
      </c>
      <c r="AJ222" s="99">
        <f t="shared" si="100"/>
        <v>0.10796559557730132</v>
      </c>
      <c r="AK222" s="2">
        <f t="shared" si="101"/>
        <v>2.2662180250865274</v>
      </c>
      <c r="AL222" s="2">
        <f t="shared" si="102"/>
        <v>112189.01114289742</v>
      </c>
      <c r="AM222" s="2">
        <f t="shared" si="103"/>
        <v>2.7837290667020884E-2</v>
      </c>
      <c r="AN222" s="2">
        <f t="shared" si="104"/>
        <v>0.14573415121247568</v>
      </c>
    </row>
    <row r="223" spans="1:40">
      <c r="A223" s="2">
        <v>1</v>
      </c>
      <c r="B223" s="98">
        <f t="shared" si="86"/>
        <v>4.4598206241955518</v>
      </c>
      <c r="C223" s="99">
        <f t="shared" si="105"/>
        <v>4.4598206241955518E-3</v>
      </c>
      <c r="D223" s="2">
        <v>25</v>
      </c>
      <c r="E223" s="2">
        <v>140</v>
      </c>
      <c r="F223" s="100">
        <f t="shared" si="112"/>
        <v>1.0099999999999999E-6</v>
      </c>
      <c r="G223" s="2">
        <v>1E-4</v>
      </c>
      <c r="I223" s="2">
        <v>221</v>
      </c>
      <c r="J223" s="99" t="str">
        <f t="shared" si="106"/>
        <v>-</v>
      </c>
      <c r="K223" s="99" t="str">
        <f t="shared" si="107"/>
        <v>-</v>
      </c>
      <c r="L223" s="2">
        <f t="shared" si="108"/>
        <v>9.0854507241060372</v>
      </c>
      <c r="M223" s="2" t="str">
        <f t="shared" si="109"/>
        <v>-</v>
      </c>
      <c r="N223" s="2" t="str">
        <f t="shared" si="110"/>
        <v>-</v>
      </c>
      <c r="O223" s="99" t="str">
        <f t="shared" si="111"/>
        <v>-</v>
      </c>
      <c r="Q223" s="2">
        <v>221</v>
      </c>
      <c r="R223" s="99" t="str">
        <f t="shared" si="87"/>
        <v>-</v>
      </c>
      <c r="S223" s="99" t="str">
        <f t="shared" si="88"/>
        <v>-</v>
      </c>
      <c r="T223" s="2">
        <f t="shared" si="89"/>
        <v>5.5453190454748773</v>
      </c>
      <c r="U223" s="2" t="str">
        <f t="shared" si="90"/>
        <v>-</v>
      </c>
      <c r="V223" s="2" t="str">
        <f t="shared" si="91"/>
        <v>-</v>
      </c>
      <c r="W223" s="2" t="str">
        <f t="shared" si="92"/>
        <v>-</v>
      </c>
      <c r="Y223" s="2">
        <v>221</v>
      </c>
      <c r="Z223" s="99" t="str">
        <f t="shared" si="93"/>
        <v>-</v>
      </c>
      <c r="AA223" s="99" t="str">
        <f t="shared" si="94"/>
        <v>-</v>
      </c>
      <c r="AB223" s="2">
        <f t="shared" si="95"/>
        <v>3.549004189103921</v>
      </c>
      <c r="AC223" s="2" t="str">
        <f t="shared" si="96"/>
        <v>-</v>
      </c>
      <c r="AD223" s="2" t="str">
        <f t="shared" si="97"/>
        <v>-</v>
      </c>
      <c r="AE223" s="2" t="str">
        <f t="shared" si="98"/>
        <v>-</v>
      </c>
      <c r="AH223" s="2">
        <v>221</v>
      </c>
      <c r="AI223" s="99">
        <f t="shared" si="99"/>
        <v>0.10179099211425291</v>
      </c>
      <c r="AJ223" s="99">
        <f t="shared" si="100"/>
        <v>0.10841995628017524</v>
      </c>
      <c r="AK223" s="2">
        <f t="shared" si="101"/>
        <v>2.2713626810265093</v>
      </c>
      <c r="AL223" s="2">
        <f t="shared" si="102"/>
        <v>112443.69708052029</v>
      </c>
      <c r="AM223" s="2">
        <f t="shared" si="103"/>
        <v>2.7834618060323751E-2</v>
      </c>
      <c r="AN223" s="2">
        <f t="shared" si="104"/>
        <v>0.14638252390822476</v>
      </c>
    </row>
    <row r="224" spans="1:40">
      <c r="A224" s="2">
        <v>1</v>
      </c>
      <c r="B224" s="98">
        <f t="shared" si="86"/>
        <v>4.4698993277254013</v>
      </c>
      <c r="C224" s="99">
        <f t="shared" si="105"/>
        <v>4.4698993277254009E-3</v>
      </c>
      <c r="D224" s="2">
        <v>25</v>
      </c>
      <c r="E224" s="2">
        <v>140</v>
      </c>
      <c r="F224" s="100">
        <f t="shared" si="112"/>
        <v>1.0099999999999999E-6</v>
      </c>
      <c r="G224" s="2">
        <v>1E-4</v>
      </c>
      <c r="I224" s="2">
        <v>222</v>
      </c>
      <c r="J224" s="99" t="str">
        <f t="shared" si="106"/>
        <v>-</v>
      </c>
      <c r="K224" s="99" t="str">
        <f t="shared" si="107"/>
        <v>-</v>
      </c>
      <c r="L224" s="2">
        <f t="shared" si="108"/>
        <v>9.1059828423231988</v>
      </c>
      <c r="M224" s="2" t="str">
        <f t="shared" si="109"/>
        <v>-</v>
      </c>
      <c r="N224" s="2" t="str">
        <f t="shared" si="110"/>
        <v>-</v>
      </c>
      <c r="O224" s="99" t="str">
        <f t="shared" si="111"/>
        <v>-</v>
      </c>
      <c r="Q224" s="2">
        <v>222</v>
      </c>
      <c r="R224" s="99" t="str">
        <f t="shared" si="87"/>
        <v>-</v>
      </c>
      <c r="S224" s="99" t="str">
        <f t="shared" si="88"/>
        <v>-</v>
      </c>
      <c r="T224" s="2">
        <f t="shared" si="89"/>
        <v>5.5578508559101572</v>
      </c>
      <c r="U224" s="2" t="str">
        <f t="shared" si="90"/>
        <v>-</v>
      </c>
      <c r="V224" s="2" t="str">
        <f t="shared" si="91"/>
        <v>-</v>
      </c>
      <c r="W224" s="2" t="str">
        <f t="shared" si="92"/>
        <v>-</v>
      </c>
      <c r="Y224" s="2">
        <v>222</v>
      </c>
      <c r="Z224" s="99" t="str">
        <f t="shared" si="93"/>
        <v>-</v>
      </c>
      <c r="AA224" s="99" t="str">
        <f t="shared" si="94"/>
        <v>-</v>
      </c>
      <c r="AB224" s="2">
        <f t="shared" si="95"/>
        <v>3.5570245477825</v>
      </c>
      <c r="AC224" s="2" t="str">
        <f t="shared" si="96"/>
        <v>-</v>
      </c>
      <c r="AD224" s="2" t="str">
        <f t="shared" si="97"/>
        <v>-</v>
      </c>
      <c r="AE224" s="2" t="str">
        <f t="shared" si="98"/>
        <v>-</v>
      </c>
      <c r="AH224" s="2">
        <v>222</v>
      </c>
      <c r="AI224" s="99">
        <f t="shared" si="99"/>
        <v>0.10219389696526572</v>
      </c>
      <c r="AJ224" s="99">
        <f t="shared" si="100"/>
        <v>0.1088741648691014</v>
      </c>
      <c r="AK224" s="2">
        <f t="shared" si="101"/>
        <v>2.2764957105807997</v>
      </c>
      <c r="AL224" s="2">
        <f t="shared" si="102"/>
        <v>112697.80745449505</v>
      </c>
      <c r="AM224" s="2">
        <f t="shared" si="103"/>
        <v>2.78319624358466E-2</v>
      </c>
      <c r="AN224" s="2">
        <f t="shared" si="104"/>
        <v>0.14703085912078592</v>
      </c>
    </row>
    <row r="225" spans="1:40">
      <c r="A225" s="2">
        <v>1</v>
      </c>
      <c r="B225" s="98">
        <f t="shared" si="86"/>
        <v>4.4799553569204233</v>
      </c>
      <c r="C225" s="99">
        <f t="shared" si="105"/>
        <v>4.4799553569204236E-3</v>
      </c>
      <c r="D225" s="2">
        <v>25</v>
      </c>
      <c r="E225" s="2">
        <v>140</v>
      </c>
      <c r="F225" s="100">
        <f t="shared" si="112"/>
        <v>1.0099999999999999E-6</v>
      </c>
      <c r="G225" s="2">
        <v>1E-4</v>
      </c>
      <c r="I225" s="2">
        <v>223</v>
      </c>
      <c r="J225" s="99" t="str">
        <f t="shared" si="106"/>
        <v>-</v>
      </c>
      <c r="K225" s="99" t="str">
        <f t="shared" si="107"/>
        <v>-</v>
      </c>
      <c r="L225" s="2">
        <f t="shared" si="108"/>
        <v>9.1264687688727744</v>
      </c>
      <c r="M225" s="2" t="str">
        <f t="shared" si="109"/>
        <v>-</v>
      </c>
      <c r="N225" s="2" t="str">
        <f t="shared" si="110"/>
        <v>-</v>
      </c>
      <c r="O225" s="99" t="str">
        <f t="shared" si="111"/>
        <v>-</v>
      </c>
      <c r="Q225" s="2">
        <v>223</v>
      </c>
      <c r="R225" s="99" t="str">
        <f t="shared" si="87"/>
        <v>-</v>
      </c>
      <c r="S225" s="99" t="str">
        <f t="shared" si="88"/>
        <v>-</v>
      </c>
      <c r="T225" s="2">
        <f t="shared" si="89"/>
        <v>5.5703544731889503</v>
      </c>
      <c r="U225" s="2" t="str">
        <f t="shared" si="90"/>
        <v>-</v>
      </c>
      <c r="V225" s="2" t="str">
        <f t="shared" si="91"/>
        <v>-</v>
      </c>
      <c r="W225" s="2" t="str">
        <f t="shared" si="92"/>
        <v>-</v>
      </c>
      <c r="Y225" s="2">
        <v>223</v>
      </c>
      <c r="Z225" s="99" t="str">
        <f t="shared" si="93"/>
        <v>-</v>
      </c>
      <c r="AA225" s="99" t="str">
        <f t="shared" si="94"/>
        <v>-</v>
      </c>
      <c r="AB225" s="2">
        <f t="shared" si="95"/>
        <v>3.5650268628409276</v>
      </c>
      <c r="AC225" s="2" t="str">
        <f t="shared" si="96"/>
        <v>-</v>
      </c>
      <c r="AD225" s="2" t="str">
        <f t="shared" si="97"/>
        <v>-</v>
      </c>
      <c r="AE225" s="2" t="str">
        <f t="shared" si="98"/>
        <v>-</v>
      </c>
      <c r="AH225" s="2">
        <v>223</v>
      </c>
      <c r="AI225" s="99">
        <f t="shared" si="99"/>
        <v>0.10259657501848105</v>
      </c>
      <c r="AJ225" s="99">
        <f t="shared" si="100"/>
        <v>0.10932822207986492</v>
      </c>
      <c r="AK225" s="2">
        <f t="shared" si="101"/>
        <v>2.2816171922181936</v>
      </c>
      <c r="AL225" s="2">
        <f t="shared" si="102"/>
        <v>112951.34614941555</v>
      </c>
      <c r="AM225" s="2">
        <f t="shared" si="103"/>
        <v>2.782932361072717E-2</v>
      </c>
      <c r="AN225" s="2">
        <f t="shared" si="104"/>
        <v>0.14767915709213031</v>
      </c>
    </row>
    <row r="226" spans="1:40">
      <c r="A226" s="2">
        <v>1</v>
      </c>
      <c r="B226" s="98">
        <f t="shared" si="86"/>
        <v>4.4899888641287298</v>
      </c>
      <c r="C226" s="99">
        <f t="shared" si="105"/>
        <v>4.4899888641287298E-3</v>
      </c>
      <c r="D226" s="2">
        <v>25</v>
      </c>
      <c r="E226" s="2">
        <v>140</v>
      </c>
      <c r="F226" s="100">
        <f t="shared" si="112"/>
        <v>1.0099999999999999E-6</v>
      </c>
      <c r="G226" s="2">
        <v>1E-4</v>
      </c>
      <c r="I226" s="2">
        <v>224</v>
      </c>
      <c r="J226" s="99" t="str">
        <f t="shared" si="106"/>
        <v>-</v>
      </c>
      <c r="K226" s="99" t="str">
        <f t="shared" si="107"/>
        <v>-</v>
      </c>
      <c r="L226" s="2">
        <f t="shared" si="108"/>
        <v>9.1469088141150579</v>
      </c>
      <c r="M226" s="2" t="str">
        <f t="shared" si="109"/>
        <v>-</v>
      </c>
      <c r="N226" s="2" t="str">
        <f t="shared" si="110"/>
        <v>-</v>
      </c>
      <c r="O226" s="99" t="str">
        <f t="shared" si="111"/>
        <v>-</v>
      </c>
      <c r="Q226" s="2">
        <v>224</v>
      </c>
      <c r="R226" s="99" t="str">
        <f t="shared" si="87"/>
        <v>-</v>
      </c>
      <c r="S226" s="99" t="str">
        <f t="shared" si="88"/>
        <v>-</v>
      </c>
      <c r="T226" s="2">
        <f t="shared" si="89"/>
        <v>5.5828300867401488</v>
      </c>
      <c r="U226" s="2" t="str">
        <f t="shared" si="90"/>
        <v>-</v>
      </c>
      <c r="V226" s="2" t="str">
        <f t="shared" si="91"/>
        <v>-</v>
      </c>
      <c r="W226" s="2" t="str">
        <f t="shared" si="92"/>
        <v>-</v>
      </c>
      <c r="Y226" s="2">
        <v>224</v>
      </c>
      <c r="Z226" s="99" t="str">
        <f t="shared" si="93"/>
        <v>-</v>
      </c>
      <c r="AA226" s="99" t="str">
        <f t="shared" si="94"/>
        <v>-</v>
      </c>
      <c r="AB226" s="2">
        <f t="shared" si="95"/>
        <v>3.5730112555136948</v>
      </c>
      <c r="AC226" s="2" t="str">
        <f t="shared" si="96"/>
        <v>-</v>
      </c>
      <c r="AD226" s="2" t="str">
        <f t="shared" si="97"/>
        <v>-</v>
      </c>
      <c r="AE226" s="2" t="str">
        <f t="shared" si="98"/>
        <v>-</v>
      </c>
      <c r="AH226" s="2">
        <v>224</v>
      </c>
      <c r="AI226" s="99">
        <f t="shared" si="99"/>
        <v>0.10299902741774458</v>
      </c>
      <c r="AJ226" s="99">
        <f t="shared" si="100"/>
        <v>0.10978212864140854</v>
      </c>
      <c r="AK226" s="2">
        <f t="shared" si="101"/>
        <v>2.2867272035287645</v>
      </c>
      <c r="AL226" s="2">
        <f t="shared" si="102"/>
        <v>113204.31700637449</v>
      </c>
      <c r="AM226" s="2">
        <f t="shared" si="103"/>
        <v>2.7826701404874678E-2</v>
      </c>
      <c r="AN226" s="2">
        <f t="shared" si="104"/>
        <v>0.14832741806159591</v>
      </c>
    </row>
    <row r="227" spans="1:40">
      <c r="A227" s="2">
        <v>1</v>
      </c>
      <c r="B227" s="98">
        <f t="shared" si="86"/>
        <v>4.5</v>
      </c>
      <c r="C227" s="99">
        <f t="shared" si="105"/>
        <v>4.4999999999999997E-3</v>
      </c>
      <c r="D227" s="2">
        <v>25</v>
      </c>
      <c r="E227" s="2">
        <v>140</v>
      </c>
      <c r="F227" s="100">
        <f t="shared" si="112"/>
        <v>1.0099999999999999E-6</v>
      </c>
      <c r="G227" s="2">
        <v>1E-4</v>
      </c>
      <c r="I227" s="2">
        <v>225</v>
      </c>
      <c r="J227" s="99" t="str">
        <f t="shared" si="106"/>
        <v>-</v>
      </c>
      <c r="K227" s="99" t="str">
        <f t="shared" si="107"/>
        <v>-</v>
      </c>
      <c r="L227" s="2">
        <f t="shared" si="108"/>
        <v>9.1673032849503411</v>
      </c>
      <c r="M227" s="2" t="str">
        <f t="shared" si="109"/>
        <v>-</v>
      </c>
      <c r="N227" s="2" t="str">
        <f t="shared" si="110"/>
        <v>-</v>
      </c>
      <c r="O227" s="99" t="str">
        <f t="shared" si="111"/>
        <v>-</v>
      </c>
      <c r="Q227" s="2">
        <v>225</v>
      </c>
      <c r="R227" s="99" t="str">
        <f t="shared" si="87"/>
        <v>-</v>
      </c>
      <c r="S227" s="99" t="str">
        <f t="shared" si="88"/>
        <v>-</v>
      </c>
      <c r="T227" s="2">
        <f t="shared" si="89"/>
        <v>5.5952778838808248</v>
      </c>
      <c r="U227" s="2" t="str">
        <f t="shared" si="90"/>
        <v>-</v>
      </c>
      <c r="V227" s="2" t="str">
        <f t="shared" si="91"/>
        <v>-</v>
      </c>
      <c r="W227" s="2" t="str">
        <f t="shared" si="92"/>
        <v>-</v>
      </c>
      <c r="Y227" s="2">
        <v>225</v>
      </c>
      <c r="Z227" s="99" t="str">
        <f t="shared" si="93"/>
        <v>-</v>
      </c>
      <c r="AA227" s="99" t="str">
        <f t="shared" si="94"/>
        <v>-</v>
      </c>
      <c r="AB227" s="2">
        <f t="shared" si="95"/>
        <v>3.5809778456837278</v>
      </c>
      <c r="AC227" s="2" t="str">
        <f t="shared" si="96"/>
        <v>-</v>
      </c>
      <c r="AD227" s="2" t="str">
        <f t="shared" si="97"/>
        <v>-</v>
      </c>
      <c r="AE227" s="2" t="str">
        <f t="shared" si="98"/>
        <v>-</v>
      </c>
      <c r="AH227" s="2">
        <v>225</v>
      </c>
      <c r="AI227" s="99">
        <f t="shared" si="99"/>
        <v>0.10340125529605514</v>
      </c>
      <c r="AJ227" s="99">
        <f t="shared" si="100"/>
        <v>0.11023588527592688</v>
      </c>
      <c r="AK227" s="2">
        <f t="shared" si="101"/>
        <v>2.2918258212375853</v>
      </c>
      <c r="AL227" s="2">
        <f t="shared" si="102"/>
        <v>113456.72382364285</v>
      </c>
      <c r="AM227" s="2">
        <f t="shared" si="103"/>
        <v>2.7824095640915775E-2</v>
      </c>
      <c r="AN227" s="2">
        <f t="shared" si="104"/>
        <v>0.14897564226592863</v>
      </c>
    </row>
    <row r="228" spans="1:40">
      <c r="A228" s="2">
        <v>1</v>
      </c>
      <c r="B228" s="98">
        <f t="shared" si="86"/>
        <v>4.5099889135118723</v>
      </c>
      <c r="C228" s="99">
        <f t="shared" si="105"/>
        <v>4.5099889135118724E-3</v>
      </c>
      <c r="D228" s="2">
        <v>25</v>
      </c>
      <c r="E228" s="2">
        <v>140</v>
      </c>
      <c r="F228" s="100">
        <f t="shared" si="112"/>
        <v>1.0099999999999999E-6</v>
      </c>
      <c r="G228" s="2">
        <v>1E-4</v>
      </c>
      <c r="I228" s="2">
        <v>226</v>
      </c>
      <c r="J228" s="99" t="str">
        <f t="shared" si="106"/>
        <v>-</v>
      </c>
      <c r="K228" s="99" t="str">
        <f t="shared" si="107"/>
        <v>-</v>
      </c>
      <c r="L228" s="2">
        <f t="shared" si="108"/>
        <v>9.1876524848726699</v>
      </c>
      <c r="M228" s="2" t="str">
        <f t="shared" si="109"/>
        <v>-</v>
      </c>
      <c r="N228" s="2" t="str">
        <f t="shared" si="110"/>
        <v>-</v>
      </c>
      <c r="O228" s="99" t="str">
        <f t="shared" si="111"/>
        <v>-</v>
      </c>
      <c r="Q228" s="2">
        <v>226</v>
      </c>
      <c r="R228" s="99" t="str">
        <f t="shared" si="87"/>
        <v>-</v>
      </c>
      <c r="S228" s="99" t="str">
        <f t="shared" si="88"/>
        <v>-</v>
      </c>
      <c r="T228" s="2">
        <f t="shared" si="89"/>
        <v>5.6076980498490432</v>
      </c>
      <c r="U228" s="2" t="str">
        <f t="shared" si="90"/>
        <v>-</v>
      </c>
      <c r="V228" s="2" t="str">
        <f t="shared" si="91"/>
        <v>-</v>
      </c>
      <c r="W228" s="2" t="str">
        <f t="shared" si="92"/>
        <v>-</v>
      </c>
      <c r="Y228" s="2">
        <v>226</v>
      </c>
      <c r="Z228" s="99" t="str">
        <f t="shared" si="93"/>
        <v>-</v>
      </c>
      <c r="AA228" s="99" t="str">
        <f t="shared" si="94"/>
        <v>-</v>
      </c>
      <c r="AB228" s="2">
        <f t="shared" si="95"/>
        <v>3.5889267519033869</v>
      </c>
      <c r="AC228" s="2" t="str">
        <f t="shared" si="96"/>
        <v>-</v>
      </c>
      <c r="AD228" s="2" t="str">
        <f t="shared" si="97"/>
        <v>-</v>
      </c>
      <c r="AE228" s="2" t="str">
        <f t="shared" si="98"/>
        <v>-</v>
      </c>
      <c r="AH228" s="2">
        <v>226</v>
      </c>
      <c r="AI228" s="99">
        <f t="shared" si="99"/>
        <v>0.10380325977571275</v>
      </c>
      <c r="AJ228" s="99">
        <f t="shared" si="100"/>
        <v>0.11068949269895889</v>
      </c>
      <c r="AK228" s="2">
        <f t="shared" si="101"/>
        <v>2.2969131212181675</v>
      </c>
      <c r="AL228" s="2">
        <f t="shared" si="102"/>
        <v>113708.57035733505</v>
      </c>
      <c r="AM228" s="2">
        <f t="shared" si="103"/>
        <v>2.7821506144141715E-2</v>
      </c>
      <c r="AN228" s="2">
        <f t="shared" si="104"/>
        <v>0.14962382993932113</v>
      </c>
    </row>
    <row r="229" spans="1:40">
      <c r="A229" s="2">
        <v>1</v>
      </c>
      <c r="B229" s="98">
        <f t="shared" si="86"/>
        <v>4.5199557519958091</v>
      </c>
      <c r="C229" s="99">
        <f t="shared" si="105"/>
        <v>4.5199557519958094E-3</v>
      </c>
      <c r="D229" s="2">
        <v>25</v>
      </c>
      <c r="E229" s="2">
        <v>140</v>
      </c>
      <c r="F229" s="100">
        <f t="shared" si="112"/>
        <v>1.0099999999999999E-6</v>
      </c>
      <c r="G229" s="2">
        <v>1E-4</v>
      </c>
      <c r="I229" s="2">
        <v>227</v>
      </c>
      <c r="J229" s="99" t="str">
        <f t="shared" si="106"/>
        <v>-</v>
      </c>
      <c r="K229" s="99" t="str">
        <f t="shared" si="107"/>
        <v>-</v>
      </c>
      <c r="L229" s="2">
        <f t="shared" si="108"/>
        <v>9.2079567140225276</v>
      </c>
      <c r="M229" s="2" t="str">
        <f t="shared" si="109"/>
        <v>-</v>
      </c>
      <c r="N229" s="2" t="str">
        <f t="shared" si="110"/>
        <v>-</v>
      </c>
      <c r="O229" s="99" t="str">
        <f t="shared" si="111"/>
        <v>-</v>
      </c>
      <c r="Q229" s="2">
        <v>227</v>
      </c>
      <c r="R229" s="99" t="str">
        <f t="shared" si="87"/>
        <v>-</v>
      </c>
      <c r="S229" s="99" t="str">
        <f t="shared" si="88"/>
        <v>-</v>
      </c>
      <c r="T229" s="2">
        <f t="shared" si="89"/>
        <v>5.6200907678360172</v>
      </c>
      <c r="U229" s="2" t="str">
        <f t="shared" si="90"/>
        <v>-</v>
      </c>
      <c r="V229" s="2" t="str">
        <f t="shared" si="91"/>
        <v>-</v>
      </c>
      <c r="W229" s="2" t="str">
        <f t="shared" si="92"/>
        <v>-</v>
      </c>
      <c r="Y229" s="2">
        <v>227</v>
      </c>
      <c r="Z229" s="99" t="str">
        <f t="shared" si="93"/>
        <v>-</v>
      </c>
      <c r="AA229" s="99" t="str">
        <f t="shared" si="94"/>
        <v>-</v>
      </c>
      <c r="AB229" s="2">
        <f t="shared" si="95"/>
        <v>3.5968580914150508</v>
      </c>
      <c r="AC229" s="2" t="str">
        <f t="shared" si="96"/>
        <v>-</v>
      </c>
      <c r="AD229" s="2" t="str">
        <f t="shared" si="97"/>
        <v>-</v>
      </c>
      <c r="AE229" s="2" t="str">
        <f t="shared" si="98"/>
        <v>-</v>
      </c>
      <c r="AH229" s="2">
        <v>227</v>
      </c>
      <c r="AI229" s="99">
        <f t="shared" si="99"/>
        <v>0.10420504196846793</v>
      </c>
      <c r="AJ229" s="99">
        <f t="shared" si="100"/>
        <v>0.11114295161947786</v>
      </c>
      <c r="AK229" s="2">
        <f t="shared" si="101"/>
        <v>2.3019891785056319</v>
      </c>
      <c r="AL229" s="2">
        <f t="shared" si="102"/>
        <v>113959.86032206101</v>
      </c>
      <c r="AM229" s="2">
        <f t="shared" si="103"/>
        <v>2.7818932742456878E-2</v>
      </c>
      <c r="AN229" s="2">
        <f t="shared" si="104"/>
        <v>0.15027198131345168</v>
      </c>
    </row>
    <row r="230" spans="1:40">
      <c r="A230" s="2">
        <v>1</v>
      </c>
      <c r="B230" s="98">
        <f t="shared" si="86"/>
        <v>4.5299006611624497</v>
      </c>
      <c r="C230" s="99">
        <f t="shared" si="105"/>
        <v>4.5299006611624493E-3</v>
      </c>
      <c r="D230" s="2">
        <v>25</v>
      </c>
      <c r="E230" s="2">
        <v>140</v>
      </c>
      <c r="F230" s="100">
        <f t="shared" si="112"/>
        <v>1.0099999999999999E-6</v>
      </c>
      <c r="G230" s="2">
        <v>1E-4</v>
      </c>
      <c r="I230" s="2">
        <v>228</v>
      </c>
      <c r="J230" s="99" t="str">
        <f t="shared" si="106"/>
        <v>-</v>
      </c>
      <c r="K230" s="99" t="str">
        <f t="shared" si="107"/>
        <v>-</v>
      </c>
      <c r="L230" s="2">
        <f t="shared" si="108"/>
        <v>9.2282162692384997</v>
      </c>
      <c r="M230" s="2" t="str">
        <f t="shared" si="109"/>
        <v>-</v>
      </c>
      <c r="N230" s="2" t="str">
        <f t="shared" si="110"/>
        <v>-</v>
      </c>
      <c r="O230" s="99" t="str">
        <f t="shared" si="111"/>
        <v>-</v>
      </c>
      <c r="Q230" s="2">
        <v>228</v>
      </c>
      <c r="R230" s="99" t="str">
        <f t="shared" si="87"/>
        <v>-</v>
      </c>
      <c r="S230" s="99" t="str">
        <f t="shared" si="88"/>
        <v>-</v>
      </c>
      <c r="T230" s="2">
        <f t="shared" si="89"/>
        <v>5.6324562190176408</v>
      </c>
      <c r="U230" s="2" t="str">
        <f t="shared" si="90"/>
        <v>-</v>
      </c>
      <c r="V230" s="2" t="str">
        <f t="shared" si="91"/>
        <v>-</v>
      </c>
      <c r="W230" s="2" t="str">
        <f t="shared" si="92"/>
        <v>-</v>
      </c>
      <c r="Y230" s="2">
        <v>228</v>
      </c>
      <c r="Z230" s="99" t="str">
        <f t="shared" si="93"/>
        <v>-</v>
      </c>
      <c r="AA230" s="99" t="str">
        <f t="shared" si="94"/>
        <v>-</v>
      </c>
      <c r="AB230" s="2">
        <f t="shared" si="95"/>
        <v>3.6047719801712894</v>
      </c>
      <c r="AC230" s="2" t="str">
        <f t="shared" si="96"/>
        <v>-</v>
      </c>
      <c r="AD230" s="2" t="str">
        <f t="shared" si="97"/>
        <v>-</v>
      </c>
      <c r="AE230" s="2" t="str">
        <f t="shared" si="98"/>
        <v>-</v>
      </c>
      <c r="AH230" s="2">
        <v>228</v>
      </c>
      <c r="AI230" s="99">
        <f t="shared" si="99"/>
        <v>0.10460660297566704</v>
      </c>
      <c r="AJ230" s="99">
        <f t="shared" si="100"/>
        <v>0.11159626273998029</v>
      </c>
      <c r="AK230" s="2">
        <f t="shared" si="101"/>
        <v>2.3070540673096249</v>
      </c>
      <c r="AL230" s="2">
        <f t="shared" si="102"/>
        <v>114210.59739156562</v>
      </c>
      <c r="AM230" s="2">
        <f t="shared" si="103"/>
        <v>2.7816375266328363E-2</v>
      </c>
      <c r="AN230" s="2">
        <f t="shared" si="104"/>
        <v>0.15092009661752187</v>
      </c>
    </row>
    <row r="231" spans="1:40">
      <c r="A231" s="2">
        <v>1</v>
      </c>
      <c r="B231" s="98">
        <f t="shared" si="86"/>
        <v>4.5398237851264671</v>
      </c>
      <c r="C231" s="99">
        <f t="shared" si="105"/>
        <v>4.5398237851264674E-3</v>
      </c>
      <c r="D231" s="2">
        <v>25</v>
      </c>
      <c r="E231" s="2">
        <v>140</v>
      </c>
      <c r="F231" s="100">
        <f t="shared" si="112"/>
        <v>1.0099999999999999E-6</v>
      </c>
      <c r="G231" s="2">
        <v>1E-4</v>
      </c>
      <c r="I231" s="2">
        <v>229</v>
      </c>
      <c r="J231" s="99" t="str">
        <f t="shared" si="106"/>
        <v>-</v>
      </c>
      <c r="K231" s="99" t="str">
        <f t="shared" si="107"/>
        <v>-</v>
      </c>
      <c r="L231" s="2">
        <f t="shared" si="108"/>
        <v>9.2484314441079025</v>
      </c>
      <c r="M231" s="2" t="str">
        <f t="shared" si="109"/>
        <v>-</v>
      </c>
      <c r="N231" s="2" t="str">
        <f t="shared" si="110"/>
        <v>-</v>
      </c>
      <c r="O231" s="99" t="str">
        <f t="shared" si="111"/>
        <v>-</v>
      </c>
      <c r="Q231" s="2">
        <v>229</v>
      </c>
      <c r="R231" s="99" t="str">
        <f t="shared" si="87"/>
        <v>-</v>
      </c>
      <c r="S231" s="99" t="str">
        <f t="shared" si="88"/>
        <v>-</v>
      </c>
      <c r="T231" s="2">
        <f t="shared" si="89"/>
        <v>5.6447945825853916</v>
      </c>
      <c r="U231" s="2" t="str">
        <f t="shared" si="90"/>
        <v>-</v>
      </c>
      <c r="V231" s="2" t="str">
        <f t="shared" si="91"/>
        <v>-</v>
      </c>
      <c r="W231" s="2" t="str">
        <f t="shared" si="92"/>
        <v>-</v>
      </c>
      <c r="Y231" s="2">
        <v>229</v>
      </c>
      <c r="Z231" s="99" t="str">
        <f t="shared" si="93"/>
        <v>-</v>
      </c>
      <c r="AA231" s="99" t="str">
        <f t="shared" si="94"/>
        <v>-</v>
      </c>
      <c r="AB231" s="2">
        <f t="shared" si="95"/>
        <v>3.6126685328546499</v>
      </c>
      <c r="AC231" s="2" t="str">
        <f t="shared" si="96"/>
        <v>-</v>
      </c>
      <c r="AD231" s="2" t="str">
        <f t="shared" si="97"/>
        <v>-</v>
      </c>
      <c r="AE231" s="2" t="str">
        <f t="shared" si="98"/>
        <v>-</v>
      </c>
      <c r="AH231" s="2">
        <v>229</v>
      </c>
      <c r="AI231" s="99">
        <f t="shared" si="99"/>
        <v>0.10500794388839371</v>
      </c>
      <c r="AJ231" s="99">
        <f t="shared" si="100"/>
        <v>0.11204942675657351</v>
      </c>
      <c r="AK231" s="2">
        <f t="shared" si="101"/>
        <v>2.3121078610269756</v>
      </c>
      <c r="AL231" s="2">
        <f t="shared" si="102"/>
        <v>114460.78519935525</v>
      </c>
      <c r="AM231" s="2">
        <f t="shared" si="103"/>
        <v>2.7813833548736941E-2</v>
      </c>
      <c r="AN231" s="2">
        <f t="shared" si="104"/>
        <v>0.15156817607829431</v>
      </c>
    </row>
    <row r="232" spans="1:40">
      <c r="A232" s="2">
        <v>1</v>
      </c>
      <c r="B232" s="98">
        <f t="shared" si="86"/>
        <v>4.5497252664309302</v>
      </c>
      <c r="C232" s="99">
        <f t="shared" si="105"/>
        <v>4.5497252664309304E-3</v>
      </c>
      <c r="D232" s="2">
        <v>25</v>
      </c>
      <c r="E232" s="2">
        <v>140</v>
      </c>
      <c r="F232" s="100">
        <f t="shared" si="112"/>
        <v>1.0099999999999999E-6</v>
      </c>
      <c r="G232" s="2">
        <v>1E-4</v>
      </c>
      <c r="I232" s="2">
        <v>230</v>
      </c>
      <c r="J232" s="99" t="str">
        <f t="shared" si="106"/>
        <v>-</v>
      </c>
      <c r="K232" s="99" t="str">
        <f t="shared" si="107"/>
        <v>-</v>
      </c>
      <c r="L232" s="2">
        <f t="shared" si="108"/>
        <v>9.2686025290164089</v>
      </c>
      <c r="M232" s="2" t="str">
        <f t="shared" si="109"/>
        <v>-</v>
      </c>
      <c r="N232" s="2" t="str">
        <f t="shared" si="110"/>
        <v>-</v>
      </c>
      <c r="O232" s="99" t="str">
        <f t="shared" si="111"/>
        <v>-</v>
      </c>
      <c r="Q232" s="2">
        <v>230</v>
      </c>
      <c r="R232" s="99" t="str">
        <f t="shared" si="87"/>
        <v>-</v>
      </c>
      <c r="S232" s="99" t="str">
        <f t="shared" si="88"/>
        <v>-</v>
      </c>
      <c r="T232" s="2">
        <f t="shared" si="89"/>
        <v>5.6571060357766179</v>
      </c>
      <c r="U232" s="2" t="str">
        <f t="shared" si="90"/>
        <v>-</v>
      </c>
      <c r="V232" s="2" t="str">
        <f t="shared" si="91"/>
        <v>-</v>
      </c>
      <c r="W232" s="2" t="str">
        <f t="shared" si="92"/>
        <v>-</v>
      </c>
      <c r="Y232" s="2">
        <v>230</v>
      </c>
      <c r="Z232" s="99" t="str">
        <f t="shared" si="93"/>
        <v>-</v>
      </c>
      <c r="AA232" s="99" t="str">
        <f t="shared" si="94"/>
        <v>-</v>
      </c>
      <c r="AB232" s="2">
        <f t="shared" si="95"/>
        <v>3.6205478628970349</v>
      </c>
      <c r="AC232" s="2" t="str">
        <f t="shared" si="96"/>
        <v>-</v>
      </c>
      <c r="AD232" s="2" t="str">
        <f t="shared" si="97"/>
        <v>-</v>
      </c>
      <c r="AE232" s="2" t="str">
        <f t="shared" si="98"/>
        <v>-</v>
      </c>
      <c r="AH232" s="2">
        <v>230</v>
      </c>
      <c r="AI232" s="99">
        <f t="shared" si="99"/>
        <v>0.1054090657876101</v>
      </c>
      <c r="AJ232" s="99">
        <f t="shared" si="100"/>
        <v>0.11250244435906127</v>
      </c>
      <c r="AK232" s="2">
        <f t="shared" si="101"/>
        <v>2.3171506322541022</v>
      </c>
      <c r="AL232" s="2">
        <f t="shared" si="102"/>
        <v>114710.42733931202</v>
      </c>
      <c r="AM232" s="2">
        <f t="shared" si="103"/>
        <v>2.7811307425129016E-2</v>
      </c>
      <c r="AN232" s="2">
        <f t="shared" si="104"/>
        <v>0.15221621992012818</v>
      </c>
    </row>
    <row r="233" spans="1:40">
      <c r="A233" s="2">
        <v>1</v>
      </c>
      <c r="B233" s="98">
        <f t="shared" si="86"/>
        <v>4.5596052460711993</v>
      </c>
      <c r="C233" s="99">
        <f t="shared" si="105"/>
        <v>4.5596052460711994E-3</v>
      </c>
      <c r="D233" s="2">
        <v>25</v>
      </c>
      <c r="E233" s="2">
        <v>140</v>
      </c>
      <c r="F233" s="100">
        <f t="shared" si="112"/>
        <v>1.0099999999999999E-6</v>
      </c>
      <c r="G233" s="2">
        <v>1E-4</v>
      </c>
      <c r="I233" s="2">
        <v>231</v>
      </c>
      <c r="J233" s="99" t="str">
        <f t="shared" si="106"/>
        <v>-</v>
      </c>
      <c r="K233" s="99" t="str">
        <f t="shared" si="107"/>
        <v>-</v>
      </c>
      <c r="L233" s="2">
        <f t="shared" si="108"/>
        <v>9.2887298111967382</v>
      </c>
      <c r="M233" s="2" t="str">
        <f t="shared" si="109"/>
        <v>-</v>
      </c>
      <c r="N233" s="2" t="str">
        <f t="shared" si="110"/>
        <v>-</v>
      </c>
      <c r="O233" s="99" t="str">
        <f t="shared" si="111"/>
        <v>-</v>
      </c>
      <c r="Q233" s="2">
        <v>231</v>
      </c>
      <c r="R233" s="99" t="str">
        <f t="shared" si="87"/>
        <v>-</v>
      </c>
      <c r="S233" s="99" t="str">
        <f t="shared" si="88"/>
        <v>-</v>
      </c>
      <c r="T233" s="2">
        <f t="shared" si="89"/>
        <v>5.6693907539042607</v>
      </c>
      <c r="U233" s="2" t="str">
        <f t="shared" si="90"/>
        <v>-</v>
      </c>
      <c r="V233" s="2" t="str">
        <f t="shared" si="91"/>
        <v>-</v>
      </c>
      <c r="W233" s="2" t="str">
        <f t="shared" si="92"/>
        <v>-</v>
      </c>
      <c r="Y233" s="2">
        <v>231</v>
      </c>
      <c r="Z233" s="99" t="str">
        <f t="shared" si="93"/>
        <v>-</v>
      </c>
      <c r="AA233" s="99" t="str">
        <f t="shared" si="94"/>
        <v>-</v>
      </c>
      <c r="AB233" s="2">
        <f t="shared" si="95"/>
        <v>3.6284100824987262</v>
      </c>
      <c r="AC233" s="2" t="str">
        <f t="shared" si="96"/>
        <v>-</v>
      </c>
      <c r="AD233" s="2" t="str">
        <f t="shared" si="97"/>
        <v>-</v>
      </c>
      <c r="AE233" s="2" t="str">
        <f t="shared" si="98"/>
        <v>-</v>
      </c>
      <c r="AH233" s="2">
        <v>231</v>
      </c>
      <c r="AI233" s="99">
        <f t="shared" si="99"/>
        <v>0.10580996974429359</v>
      </c>
      <c r="AJ233" s="99">
        <f t="shared" si="100"/>
        <v>0.11295531623102846</v>
      </c>
      <c r="AK233" s="2">
        <f t="shared" si="101"/>
        <v>2.3221824527991846</v>
      </c>
      <c r="AL233" s="2">
        <f t="shared" si="102"/>
        <v>114959.52736629629</v>
      </c>
      <c r="AM233" s="2">
        <f t="shared" si="103"/>
        <v>2.7808796733369757E-2</v>
      </c>
      <c r="AN233" s="2">
        <f t="shared" si="104"/>
        <v>0.15286422836501584</v>
      </c>
    </row>
    <row r="234" spans="1:40">
      <c r="A234" s="2">
        <v>1</v>
      </c>
      <c r="B234" s="98">
        <f t="shared" si="86"/>
        <v>4.5694638635183447</v>
      </c>
      <c r="C234" s="99">
        <f t="shared" si="105"/>
        <v>4.5694638635183447E-3</v>
      </c>
      <c r="D234" s="2">
        <v>25</v>
      </c>
      <c r="E234" s="2">
        <v>140</v>
      </c>
      <c r="F234" s="100">
        <f t="shared" si="112"/>
        <v>1.0099999999999999E-6</v>
      </c>
      <c r="G234" s="2">
        <v>1E-4</v>
      </c>
      <c r="I234" s="2">
        <v>232</v>
      </c>
      <c r="J234" s="99" t="str">
        <f t="shared" si="106"/>
        <v>-</v>
      </c>
      <c r="K234" s="99" t="str">
        <f t="shared" si="107"/>
        <v>-</v>
      </c>
      <c r="L234" s="2">
        <f t="shared" si="108"/>
        <v>9.3088135747763552</v>
      </c>
      <c r="M234" s="2" t="str">
        <f t="shared" si="109"/>
        <v>-</v>
      </c>
      <c r="N234" s="2" t="str">
        <f t="shared" si="110"/>
        <v>-</v>
      </c>
      <c r="O234" s="99" t="str">
        <f t="shared" si="111"/>
        <v>-</v>
      </c>
      <c r="Q234" s="2">
        <v>232</v>
      </c>
      <c r="R234" s="99" t="str">
        <f t="shared" si="87"/>
        <v>-</v>
      </c>
      <c r="S234" s="99" t="str">
        <f t="shared" si="88"/>
        <v>-</v>
      </c>
      <c r="T234" s="2">
        <f t="shared" si="89"/>
        <v>5.6816489103859613</v>
      </c>
      <c r="U234" s="2" t="str">
        <f t="shared" si="90"/>
        <v>-</v>
      </c>
      <c r="V234" s="2" t="str">
        <f t="shared" si="91"/>
        <v>-</v>
      </c>
      <c r="W234" s="2" t="str">
        <f t="shared" si="92"/>
        <v>-</v>
      </c>
      <c r="Y234" s="2">
        <v>232</v>
      </c>
      <c r="Z234" s="99" t="str">
        <f t="shared" si="93"/>
        <v>-</v>
      </c>
      <c r="AA234" s="99" t="str">
        <f t="shared" si="94"/>
        <v>-</v>
      </c>
      <c r="AB234" s="2">
        <f t="shared" si="95"/>
        <v>3.6362553026470148</v>
      </c>
      <c r="AC234" s="2" t="str">
        <f t="shared" si="96"/>
        <v>-</v>
      </c>
      <c r="AD234" s="2" t="str">
        <f t="shared" si="97"/>
        <v>-</v>
      </c>
      <c r="AE234" s="2" t="str">
        <f t="shared" si="98"/>
        <v>-</v>
      </c>
      <c r="AH234" s="2">
        <v>232</v>
      </c>
      <c r="AI234" s="99">
        <f t="shared" si="99"/>
        <v>0.10621065681957204</v>
      </c>
      <c r="AJ234" s="99">
        <f t="shared" si="100"/>
        <v>0.11340804304992265</v>
      </c>
      <c r="AK234" s="2">
        <f t="shared" si="101"/>
        <v>2.3272033936940888</v>
      </c>
      <c r="AL234" s="2">
        <f t="shared" si="102"/>
        <v>115208.08879673709</v>
      </c>
      <c r="AM234" s="2">
        <f t="shared" si="103"/>
        <v>2.7806301313697351E-2</v>
      </c>
      <c r="AN234" s="2">
        <f t="shared" si="104"/>
        <v>0.15351220163261731</v>
      </c>
    </row>
    <row r="235" spans="1:40">
      <c r="A235" s="2">
        <v>1</v>
      </c>
      <c r="B235" s="98">
        <f t="shared" si="86"/>
        <v>4.5793012567421236</v>
      </c>
      <c r="C235" s="99">
        <f t="shared" si="105"/>
        <v>4.5793012567421233E-3</v>
      </c>
      <c r="D235" s="2">
        <v>25</v>
      </c>
      <c r="E235" s="2">
        <v>140</v>
      </c>
      <c r="F235" s="100">
        <f t="shared" si="112"/>
        <v>1.0099999999999999E-6</v>
      </c>
      <c r="G235" s="2">
        <v>1E-4</v>
      </c>
      <c r="I235" s="2">
        <v>233</v>
      </c>
      <c r="J235" s="99" t="str">
        <f t="shared" si="106"/>
        <v>-</v>
      </c>
      <c r="K235" s="99" t="str">
        <f t="shared" si="107"/>
        <v>-</v>
      </c>
      <c r="L235" s="2">
        <f t="shared" si="108"/>
        <v>9.3288541008242873</v>
      </c>
      <c r="M235" s="2" t="str">
        <f t="shared" si="109"/>
        <v>-</v>
      </c>
      <c r="N235" s="2" t="str">
        <f t="shared" si="110"/>
        <v>-</v>
      </c>
      <c r="O235" s="99" t="str">
        <f t="shared" si="111"/>
        <v>-</v>
      </c>
      <c r="Q235" s="2">
        <v>233</v>
      </c>
      <c r="R235" s="99" t="str">
        <f t="shared" si="87"/>
        <v>-</v>
      </c>
      <c r="S235" s="99" t="str">
        <f t="shared" si="88"/>
        <v>-</v>
      </c>
      <c r="T235" s="2">
        <f t="shared" si="89"/>
        <v>5.693880676772638</v>
      </c>
      <c r="U235" s="2" t="str">
        <f t="shared" si="90"/>
        <v>-</v>
      </c>
      <c r="V235" s="2" t="str">
        <f t="shared" si="91"/>
        <v>-</v>
      </c>
      <c r="W235" s="2" t="str">
        <f t="shared" si="92"/>
        <v>-</v>
      </c>
      <c r="Y235" s="2">
        <v>233</v>
      </c>
      <c r="Z235" s="99" t="str">
        <f t="shared" si="93"/>
        <v>-</v>
      </c>
      <c r="AA235" s="99" t="str">
        <f t="shared" si="94"/>
        <v>-</v>
      </c>
      <c r="AB235" s="2">
        <f t="shared" si="95"/>
        <v>3.6440836331344881</v>
      </c>
      <c r="AC235" s="2" t="str">
        <f t="shared" si="96"/>
        <v>-</v>
      </c>
      <c r="AD235" s="2" t="str">
        <f t="shared" si="97"/>
        <v>-</v>
      </c>
      <c r="AE235" s="2" t="str">
        <f t="shared" si="98"/>
        <v>-</v>
      </c>
      <c r="AH235" s="2">
        <v>233</v>
      </c>
      <c r="AI235" s="99">
        <f t="shared" si="99"/>
        <v>0.10661112806485684</v>
      </c>
      <c r="AJ235" s="99">
        <f t="shared" si="100"/>
        <v>0.11386062548713706</v>
      </c>
      <c r="AK235" s="2">
        <f t="shared" si="101"/>
        <v>2.3322135252060718</v>
      </c>
      <c r="AL235" s="2">
        <f t="shared" si="102"/>
        <v>115456.11510921149</v>
      </c>
      <c r="AM235" s="2">
        <f t="shared" si="103"/>
        <v>2.7803821008678248E-2</v>
      </c>
      <c r="AN235" s="2">
        <f t="shared" si="104"/>
        <v>0.15416013994029504</v>
      </c>
    </row>
    <row r="236" spans="1:40">
      <c r="A236" s="2">
        <v>1</v>
      </c>
      <c r="B236" s="98">
        <f t="shared" si="86"/>
        <v>4.5891175622335068</v>
      </c>
      <c r="C236" s="99">
        <f t="shared" si="105"/>
        <v>4.5891175622335065E-3</v>
      </c>
      <c r="D236" s="2">
        <v>25</v>
      </c>
      <c r="E236" s="2">
        <v>140</v>
      </c>
      <c r="F236" s="100">
        <f t="shared" si="112"/>
        <v>1.0099999999999999E-6</v>
      </c>
      <c r="G236" s="2">
        <v>1E-4</v>
      </c>
      <c r="I236" s="2">
        <v>234</v>
      </c>
      <c r="J236" s="99" t="str">
        <f t="shared" si="106"/>
        <v>-</v>
      </c>
      <c r="K236" s="99" t="str">
        <f t="shared" si="107"/>
        <v>-</v>
      </c>
      <c r="L236" s="2">
        <f t="shared" si="108"/>
        <v>9.3488516673970068</v>
      </c>
      <c r="M236" s="2" t="str">
        <f t="shared" si="109"/>
        <v>-</v>
      </c>
      <c r="N236" s="2" t="str">
        <f t="shared" si="110"/>
        <v>-</v>
      </c>
      <c r="O236" s="99" t="str">
        <f t="shared" si="111"/>
        <v>-</v>
      </c>
      <c r="Q236" s="2">
        <v>234</v>
      </c>
      <c r="R236" s="99" t="str">
        <f t="shared" si="87"/>
        <v>-</v>
      </c>
      <c r="S236" s="99" t="str">
        <f t="shared" si="88"/>
        <v>-</v>
      </c>
      <c r="T236" s="2">
        <f t="shared" si="89"/>
        <v>5.706086222776495</v>
      </c>
      <c r="U236" s="2" t="str">
        <f t="shared" si="90"/>
        <v>-</v>
      </c>
      <c r="V236" s="2" t="str">
        <f t="shared" si="91"/>
        <v>-</v>
      </c>
      <c r="W236" s="2" t="str">
        <f t="shared" si="92"/>
        <v>-</v>
      </c>
      <c r="Y236" s="2">
        <v>234</v>
      </c>
      <c r="Z236" s="99" t="str">
        <f t="shared" si="93"/>
        <v>-</v>
      </c>
      <c r="AA236" s="99" t="str">
        <f t="shared" si="94"/>
        <v>-</v>
      </c>
      <c r="AB236" s="2">
        <f t="shared" si="95"/>
        <v>3.6518951825769563</v>
      </c>
      <c r="AC236" s="2" t="str">
        <f t="shared" si="96"/>
        <v>-</v>
      </c>
      <c r="AD236" s="2" t="str">
        <f t="shared" si="97"/>
        <v>-</v>
      </c>
      <c r="AE236" s="2" t="str">
        <f t="shared" si="98"/>
        <v>-</v>
      </c>
      <c r="AH236" s="2">
        <v>234</v>
      </c>
      <c r="AI236" s="99">
        <f t="shared" si="99"/>
        <v>0.10701138452197245</v>
      </c>
      <c r="AJ236" s="99">
        <f t="shared" si="100"/>
        <v>0.11431306420808909</v>
      </c>
      <c r="AK236" s="2">
        <f t="shared" si="101"/>
        <v>2.3372129168492517</v>
      </c>
      <c r="AL236" s="2">
        <f t="shared" si="102"/>
        <v>115703.60974501248</v>
      </c>
      <c r="AM236" s="2">
        <f t="shared" si="103"/>
        <v>2.7801355663163496E-2</v>
      </c>
      <c r="AN236" s="2">
        <f t="shared" si="104"/>
        <v>0.15480804350314756</v>
      </c>
    </row>
    <row r="237" spans="1:40">
      <c r="A237" s="2">
        <v>1</v>
      </c>
      <c r="B237" s="98">
        <f t="shared" si="86"/>
        <v>4.5989129150267676</v>
      </c>
      <c r="C237" s="99">
        <f t="shared" si="105"/>
        <v>4.5989129150267672E-3</v>
      </c>
      <c r="D237" s="2">
        <v>25</v>
      </c>
      <c r="E237" s="2">
        <v>140</v>
      </c>
      <c r="F237" s="100">
        <f t="shared" si="112"/>
        <v>1.0099999999999999E-6</v>
      </c>
      <c r="G237" s="2">
        <v>1E-4</v>
      </c>
      <c r="I237" s="2">
        <v>235</v>
      </c>
      <c r="J237" s="99" t="str">
        <f t="shared" si="106"/>
        <v>-</v>
      </c>
      <c r="K237" s="99" t="str">
        <f t="shared" si="107"/>
        <v>-</v>
      </c>
      <c r="L237" s="2">
        <f t="shared" si="108"/>
        <v>9.3688065495834305</v>
      </c>
      <c r="M237" s="2" t="str">
        <f t="shared" si="109"/>
        <v>-</v>
      </c>
      <c r="N237" s="2" t="str">
        <f t="shared" si="110"/>
        <v>-</v>
      </c>
      <c r="O237" s="99" t="str">
        <f t="shared" si="111"/>
        <v>-</v>
      </c>
      <c r="Q237" s="2">
        <v>235</v>
      </c>
      <c r="R237" s="99" t="str">
        <f t="shared" si="87"/>
        <v>-</v>
      </c>
      <c r="S237" s="99" t="str">
        <f t="shared" si="88"/>
        <v>-</v>
      </c>
      <c r="T237" s="2">
        <f t="shared" si="89"/>
        <v>5.7182657162984816</v>
      </c>
      <c r="U237" s="2" t="str">
        <f t="shared" si="90"/>
        <v>-</v>
      </c>
      <c r="V237" s="2" t="str">
        <f t="shared" si="91"/>
        <v>-</v>
      </c>
      <c r="W237" s="2" t="str">
        <f t="shared" si="92"/>
        <v>-</v>
      </c>
      <c r="Y237" s="2">
        <v>235</v>
      </c>
      <c r="Z237" s="99" t="str">
        <f t="shared" si="93"/>
        <v>-</v>
      </c>
      <c r="AA237" s="99" t="str">
        <f t="shared" si="94"/>
        <v>-</v>
      </c>
      <c r="AB237" s="2">
        <f t="shared" si="95"/>
        <v>3.6596900584310279</v>
      </c>
      <c r="AC237" s="2" t="str">
        <f t="shared" si="96"/>
        <v>-</v>
      </c>
      <c r="AD237" s="2" t="str">
        <f t="shared" si="97"/>
        <v>-</v>
      </c>
      <c r="AE237" s="2" t="str">
        <f t="shared" si="98"/>
        <v>-</v>
      </c>
      <c r="AH237" s="2">
        <v>235</v>
      </c>
      <c r="AI237" s="99">
        <f t="shared" si="99"/>
        <v>0.10741142722328455</v>
      </c>
      <c r="AJ237" s="99">
        <f t="shared" si="100"/>
        <v>0.11476535987229868</v>
      </c>
      <c r="AK237" s="2">
        <f t="shared" si="101"/>
        <v>2.3422016373958576</v>
      </c>
      <c r="AL237" s="2">
        <f t="shared" si="102"/>
        <v>115950.57610870583</v>
      </c>
      <c r="AM237" s="2">
        <f t="shared" si="103"/>
        <v>2.7798905124246043E-2</v>
      </c>
      <c r="AN237" s="2">
        <f t="shared" si="104"/>
        <v>0.15545591253404198</v>
      </c>
    </row>
    <row r="238" spans="1:40">
      <c r="A238" s="2">
        <v>1</v>
      </c>
      <c r="B238" s="98">
        <f t="shared" si="86"/>
        <v>4.6086874487211649</v>
      </c>
      <c r="C238" s="99">
        <f t="shared" si="105"/>
        <v>4.6086874487211646E-3</v>
      </c>
      <c r="D238" s="2">
        <v>25</v>
      </c>
      <c r="E238" s="2">
        <v>140</v>
      </c>
      <c r="F238" s="100">
        <f t="shared" si="112"/>
        <v>1.0099999999999999E-6</v>
      </c>
      <c r="G238" s="2">
        <v>1E-4</v>
      </c>
      <c r="I238" s="2">
        <v>236</v>
      </c>
      <c r="J238" s="99" t="str">
        <f t="shared" si="106"/>
        <v>-</v>
      </c>
      <c r="K238" s="99" t="str">
        <f t="shared" si="107"/>
        <v>-</v>
      </c>
      <c r="L238" s="2">
        <f t="shared" si="108"/>
        <v>9.3887190195490984</v>
      </c>
      <c r="M238" s="2" t="str">
        <f t="shared" si="109"/>
        <v>-</v>
      </c>
      <c r="N238" s="2" t="str">
        <f t="shared" si="110"/>
        <v>-</v>
      </c>
      <c r="O238" s="99" t="str">
        <f t="shared" si="111"/>
        <v>-</v>
      </c>
      <c r="Q238" s="2">
        <v>236</v>
      </c>
      <c r="R238" s="99" t="str">
        <f t="shared" si="87"/>
        <v>-</v>
      </c>
      <c r="S238" s="99" t="str">
        <f t="shared" si="88"/>
        <v>-</v>
      </c>
      <c r="T238" s="2">
        <f t="shared" si="89"/>
        <v>5.7304193234552621</v>
      </c>
      <c r="U238" s="2" t="str">
        <f t="shared" si="90"/>
        <v>-</v>
      </c>
      <c r="V238" s="2" t="str">
        <f t="shared" si="91"/>
        <v>-</v>
      </c>
      <c r="W238" s="2" t="str">
        <f t="shared" si="92"/>
        <v>-</v>
      </c>
      <c r="Y238" s="2">
        <v>236</v>
      </c>
      <c r="Z238" s="99" t="str">
        <f t="shared" si="93"/>
        <v>-</v>
      </c>
      <c r="AA238" s="99" t="str">
        <f t="shared" si="94"/>
        <v>-</v>
      </c>
      <c r="AB238" s="2">
        <f t="shared" si="95"/>
        <v>3.667468367011367</v>
      </c>
      <c r="AC238" s="2" t="str">
        <f t="shared" si="96"/>
        <v>-</v>
      </c>
      <c r="AD238" s="2" t="str">
        <f t="shared" si="97"/>
        <v>-</v>
      </c>
      <c r="AE238" s="2" t="str">
        <f t="shared" si="98"/>
        <v>-</v>
      </c>
      <c r="AH238" s="2">
        <v>236</v>
      </c>
      <c r="AI238" s="99">
        <f t="shared" si="99"/>
        <v>0.10781125719182665</v>
      </c>
      <c r="AJ238" s="99">
        <f t="shared" si="100"/>
        <v>0.1152175131334673</v>
      </c>
      <c r="AK238" s="2">
        <f t="shared" si="101"/>
        <v>2.3471797548872746</v>
      </c>
      <c r="AL238" s="2">
        <f t="shared" si="102"/>
        <v>116197.01756867698</v>
      </c>
      <c r="AM238" s="2">
        <f t="shared" si="103"/>
        <v>2.7796469241219032E-2</v>
      </c>
      <c r="AN238" s="2">
        <f t="shared" si="104"/>
        <v>0.15610374724364759</v>
      </c>
    </row>
    <row r="239" spans="1:40">
      <c r="A239" s="2">
        <v>1</v>
      </c>
      <c r="B239" s="98">
        <f t="shared" si="86"/>
        <v>4.6184412955021958</v>
      </c>
      <c r="C239" s="99">
        <f t="shared" si="105"/>
        <v>4.6184412955021957E-3</v>
      </c>
      <c r="D239" s="2">
        <v>25</v>
      </c>
      <c r="E239" s="2">
        <v>140</v>
      </c>
      <c r="F239" s="100">
        <f t="shared" si="112"/>
        <v>1.0099999999999999E-6</v>
      </c>
      <c r="G239" s="2">
        <v>1E-4</v>
      </c>
      <c r="I239" s="2">
        <v>237</v>
      </c>
      <c r="J239" s="99" t="str">
        <f t="shared" si="106"/>
        <v>-</v>
      </c>
      <c r="K239" s="99" t="str">
        <f t="shared" si="107"/>
        <v>-</v>
      </c>
      <c r="L239" s="2">
        <f t="shared" si="108"/>
        <v>9.4085893465794648</v>
      </c>
      <c r="M239" s="2" t="str">
        <f t="shared" si="109"/>
        <v>-</v>
      </c>
      <c r="N239" s="2" t="str">
        <f t="shared" si="110"/>
        <v>-</v>
      </c>
      <c r="O239" s="99" t="str">
        <f t="shared" si="111"/>
        <v>-</v>
      </c>
      <c r="Q239" s="2">
        <v>237</v>
      </c>
      <c r="R239" s="99" t="str">
        <f t="shared" si="87"/>
        <v>-</v>
      </c>
      <c r="S239" s="99" t="str">
        <f t="shared" si="88"/>
        <v>-</v>
      </c>
      <c r="T239" s="2">
        <f t="shared" si="89"/>
        <v>5.7425472086056324</v>
      </c>
      <c r="U239" s="2" t="str">
        <f t="shared" si="90"/>
        <v>-</v>
      </c>
      <c r="V239" s="2" t="str">
        <f t="shared" si="91"/>
        <v>-</v>
      </c>
      <c r="W239" s="2" t="str">
        <f t="shared" si="92"/>
        <v>-</v>
      </c>
      <c r="Y239" s="2">
        <v>237</v>
      </c>
      <c r="Z239" s="99" t="str">
        <f t="shared" si="93"/>
        <v>-</v>
      </c>
      <c r="AA239" s="99" t="str">
        <f t="shared" si="94"/>
        <v>-</v>
      </c>
      <c r="AB239" s="2">
        <f t="shared" si="95"/>
        <v>3.675230213507604</v>
      </c>
      <c r="AC239" s="2" t="str">
        <f t="shared" si="96"/>
        <v>-</v>
      </c>
      <c r="AD239" s="2" t="str">
        <f t="shared" si="97"/>
        <v>-</v>
      </c>
      <c r="AE239" s="2" t="str">
        <f t="shared" si="98"/>
        <v>-</v>
      </c>
      <c r="AH239" s="2">
        <v>237</v>
      </c>
      <c r="AI239" s="99">
        <f t="shared" si="99"/>
        <v>0.10821087544142223</v>
      </c>
      <c r="AJ239" s="99">
        <f t="shared" si="100"/>
        <v>0.11566952463955125</v>
      </c>
      <c r="AK239" s="2">
        <f t="shared" si="101"/>
        <v>2.3521473366448662</v>
      </c>
      <c r="AL239" s="2">
        <f t="shared" si="102"/>
        <v>116442.93745766667</v>
      </c>
      <c r="AM239" s="2">
        <f t="shared" si="103"/>
        <v>2.7794047865535E-2</v>
      </c>
      <c r="AN239" s="2">
        <f t="shared" si="104"/>
        <v>0.15675154784046691</v>
      </c>
    </row>
    <row r="240" spans="1:40">
      <c r="A240" s="2">
        <v>1</v>
      </c>
      <c r="B240" s="98">
        <f t="shared" si="86"/>
        <v>4.6281745861624533</v>
      </c>
      <c r="C240" s="99">
        <f t="shared" si="105"/>
        <v>4.6281745861624533E-3</v>
      </c>
      <c r="D240" s="2">
        <v>25</v>
      </c>
      <c r="E240" s="2">
        <v>140</v>
      </c>
      <c r="F240" s="100">
        <f t="shared" si="112"/>
        <v>1.0099999999999999E-6</v>
      </c>
      <c r="G240" s="2">
        <v>1E-4</v>
      </c>
      <c r="I240" s="2">
        <v>238</v>
      </c>
      <c r="J240" s="99" t="str">
        <f t="shared" si="106"/>
        <v>-</v>
      </c>
      <c r="K240" s="99" t="str">
        <f t="shared" si="107"/>
        <v>-</v>
      </c>
      <c r="L240" s="2">
        <f t="shared" si="108"/>
        <v>9.428417797122389</v>
      </c>
      <c r="M240" s="2" t="str">
        <f t="shared" si="109"/>
        <v>-</v>
      </c>
      <c r="N240" s="2" t="str">
        <f t="shared" si="110"/>
        <v>-</v>
      </c>
      <c r="O240" s="99" t="str">
        <f t="shared" si="111"/>
        <v>-</v>
      </c>
      <c r="Q240" s="2">
        <v>238</v>
      </c>
      <c r="R240" s="99" t="str">
        <f t="shared" si="87"/>
        <v>-</v>
      </c>
      <c r="S240" s="99" t="str">
        <f t="shared" si="88"/>
        <v>-</v>
      </c>
      <c r="T240" s="2">
        <f t="shared" si="89"/>
        <v>5.7546495343764592</v>
      </c>
      <c r="U240" s="2" t="str">
        <f t="shared" si="90"/>
        <v>-</v>
      </c>
      <c r="V240" s="2" t="str">
        <f t="shared" si="91"/>
        <v>-</v>
      </c>
      <c r="W240" s="2" t="str">
        <f t="shared" si="92"/>
        <v>-</v>
      </c>
      <c r="Y240" s="2">
        <v>238</v>
      </c>
      <c r="Z240" s="99" t="str">
        <f t="shared" si="93"/>
        <v>-</v>
      </c>
      <c r="AA240" s="99" t="str">
        <f t="shared" si="94"/>
        <v>-</v>
      </c>
      <c r="AB240" s="2">
        <f t="shared" si="95"/>
        <v>3.6829757020009337</v>
      </c>
      <c r="AC240" s="2" t="str">
        <f t="shared" si="96"/>
        <v>-</v>
      </c>
      <c r="AD240" s="2" t="str">
        <f t="shared" si="97"/>
        <v>-</v>
      </c>
      <c r="AE240" s="2" t="str">
        <f t="shared" si="98"/>
        <v>-</v>
      </c>
      <c r="AH240" s="2">
        <v>238</v>
      </c>
      <c r="AI240" s="99">
        <f t="shared" si="99"/>
        <v>0.10861028297680764</v>
      </c>
      <c r="AJ240" s="99">
        <f t="shared" si="100"/>
        <v>0.11612139503283833</v>
      </c>
      <c r="AK240" s="2">
        <f t="shared" si="101"/>
        <v>2.3571044492805973</v>
      </c>
      <c r="AL240" s="2">
        <f t="shared" si="102"/>
        <v>116688.33907329691</v>
      </c>
      <c r="AM240" s="2">
        <f t="shared" si="103"/>
        <v>2.7791640850766085E-2</v>
      </c>
      <c r="AN240" s="2">
        <f t="shared" si="104"/>
        <v>0.15739931453086706</v>
      </c>
    </row>
    <row r="241" spans="1:40">
      <c r="A241" s="2">
        <v>1</v>
      </c>
      <c r="B241" s="98">
        <f t="shared" si="86"/>
        <v>4.6378874501220917</v>
      </c>
      <c r="C241" s="99">
        <f t="shared" si="105"/>
        <v>4.6378874501220918E-3</v>
      </c>
      <c r="D241" s="2">
        <v>25</v>
      </c>
      <c r="E241" s="2">
        <v>140</v>
      </c>
      <c r="F241" s="100">
        <f t="shared" si="112"/>
        <v>1.0099999999999999E-6</v>
      </c>
      <c r="G241" s="2">
        <v>1E-4</v>
      </c>
      <c r="I241" s="2">
        <v>239</v>
      </c>
      <c r="J241" s="99" t="str">
        <f t="shared" si="106"/>
        <v>-</v>
      </c>
      <c r="K241" s="99" t="str">
        <f t="shared" si="107"/>
        <v>-</v>
      </c>
      <c r="L241" s="2">
        <f t="shared" si="108"/>
        <v>9.4482046348298265</v>
      </c>
      <c r="M241" s="2" t="str">
        <f t="shared" si="109"/>
        <v>-</v>
      </c>
      <c r="N241" s="2" t="str">
        <f t="shared" si="110"/>
        <v>-</v>
      </c>
      <c r="O241" s="99" t="str">
        <f t="shared" si="111"/>
        <v>-</v>
      </c>
      <c r="Q241" s="2">
        <v>239</v>
      </c>
      <c r="R241" s="99" t="str">
        <f t="shared" si="87"/>
        <v>-</v>
      </c>
      <c r="S241" s="99" t="str">
        <f t="shared" si="88"/>
        <v>-</v>
      </c>
      <c r="T241" s="2">
        <f t="shared" si="89"/>
        <v>5.766726461688128</v>
      </c>
      <c r="U241" s="2" t="str">
        <f t="shared" si="90"/>
        <v>-</v>
      </c>
      <c r="V241" s="2" t="str">
        <f t="shared" si="91"/>
        <v>-</v>
      </c>
      <c r="W241" s="2" t="str">
        <f t="shared" si="92"/>
        <v>-</v>
      </c>
      <c r="Y241" s="2">
        <v>239</v>
      </c>
      <c r="Z241" s="99" t="str">
        <f t="shared" si="93"/>
        <v>-</v>
      </c>
      <c r="AA241" s="99" t="str">
        <f t="shared" si="94"/>
        <v>-</v>
      </c>
      <c r="AB241" s="2">
        <f t="shared" si="95"/>
        <v>3.6907049354804013</v>
      </c>
      <c r="AC241" s="2" t="str">
        <f t="shared" si="96"/>
        <v>-</v>
      </c>
      <c r="AD241" s="2" t="str">
        <f t="shared" si="97"/>
        <v>-</v>
      </c>
      <c r="AE241" s="2" t="str">
        <f t="shared" si="98"/>
        <v>-</v>
      </c>
      <c r="AH241" s="2">
        <v>239</v>
      </c>
      <c r="AI241" s="99">
        <f t="shared" si="99"/>
        <v>0.10900948079375007</v>
      </c>
      <c r="AJ241" s="99">
        <f t="shared" si="100"/>
        <v>0.11657312495001919</v>
      </c>
      <c r="AK241" s="2">
        <f t="shared" si="101"/>
        <v>2.3620511587074566</v>
      </c>
      <c r="AL241" s="2">
        <f t="shared" si="102"/>
        <v>116933.22567858698</v>
      </c>
      <c r="AM241" s="2">
        <f t="shared" si="103"/>
        <v>2.7789248052565052E-2</v>
      </c>
      <c r="AN241" s="2">
        <f t="shared" si="104"/>
        <v>0.15804704751911086</v>
      </c>
    </row>
    <row r="242" spans="1:40">
      <c r="A242" s="2">
        <v>1</v>
      </c>
      <c r="B242" s="98">
        <f t="shared" si="86"/>
        <v>4.6475800154489004</v>
      </c>
      <c r="C242" s="99">
        <f t="shared" si="105"/>
        <v>4.6475800154489001E-3</v>
      </c>
      <c r="D242" s="2">
        <v>25</v>
      </c>
      <c r="E242" s="2">
        <v>140</v>
      </c>
      <c r="F242" s="100">
        <f t="shared" si="112"/>
        <v>1.0099999999999999E-6</v>
      </c>
      <c r="G242" s="2">
        <v>1E-4</v>
      </c>
      <c r="I242" s="2">
        <v>240</v>
      </c>
      <c r="J242" s="99" t="str">
        <f t="shared" si="106"/>
        <v>-</v>
      </c>
      <c r="K242" s="99" t="str">
        <f t="shared" si="107"/>
        <v>-</v>
      </c>
      <c r="L242" s="2">
        <f t="shared" si="108"/>
        <v>9.4679501205987258</v>
      </c>
      <c r="M242" s="2" t="str">
        <f t="shared" si="109"/>
        <v>-</v>
      </c>
      <c r="N242" s="2" t="str">
        <f t="shared" si="110"/>
        <v>-</v>
      </c>
      <c r="O242" s="99" t="str">
        <f t="shared" si="111"/>
        <v>-</v>
      </c>
      <c r="Q242" s="2">
        <v>240</v>
      </c>
      <c r="R242" s="99" t="str">
        <f t="shared" si="87"/>
        <v>-</v>
      </c>
      <c r="S242" s="99" t="str">
        <f t="shared" si="88"/>
        <v>-</v>
      </c>
      <c r="T242" s="2">
        <f t="shared" si="89"/>
        <v>5.7787781497794972</v>
      </c>
      <c r="U242" s="2" t="str">
        <f t="shared" si="90"/>
        <v>-</v>
      </c>
      <c r="V242" s="2" t="str">
        <f t="shared" si="91"/>
        <v>-</v>
      </c>
      <c r="W242" s="2" t="str">
        <f t="shared" si="92"/>
        <v>-</v>
      </c>
      <c r="Y242" s="2">
        <v>240</v>
      </c>
      <c r="Z242" s="99" t="str">
        <f t="shared" si="93"/>
        <v>-</v>
      </c>
      <c r="AA242" s="99" t="str">
        <f t="shared" si="94"/>
        <v>-</v>
      </c>
      <c r="AB242" s="2">
        <f t="shared" si="95"/>
        <v>3.6984180158588775</v>
      </c>
      <c r="AC242" s="2" t="str">
        <f t="shared" si="96"/>
        <v>-</v>
      </c>
      <c r="AD242" s="2" t="str">
        <f t="shared" si="97"/>
        <v>-</v>
      </c>
      <c r="AE242" s="2" t="str">
        <f t="shared" si="98"/>
        <v>-</v>
      </c>
      <c r="AH242" s="2">
        <v>240</v>
      </c>
      <c r="AI242" s="99">
        <f t="shared" si="99"/>
        <v>0.10940846987916568</v>
      </c>
      <c r="AJ242" s="99">
        <f t="shared" si="100"/>
        <v>0.11702471502226112</v>
      </c>
      <c r="AK242" s="2">
        <f t="shared" si="101"/>
        <v>2.3669875301496814</v>
      </c>
      <c r="AL242" s="2">
        <f t="shared" si="102"/>
        <v>117177.60050245949</v>
      </c>
      <c r="AM242" s="2">
        <f t="shared" si="103"/>
        <v>2.7786869328627208E-2</v>
      </c>
      <c r="AN242" s="2">
        <f t="shared" si="104"/>
        <v>0.15869474700738634</v>
      </c>
    </row>
    <row r="243" spans="1:40">
      <c r="A243" s="2">
        <v>1</v>
      </c>
      <c r="B243" s="98">
        <f t="shared" si="86"/>
        <v>4.6572524088780067</v>
      </c>
      <c r="C243" s="99">
        <f t="shared" si="105"/>
        <v>4.6572524088780067E-3</v>
      </c>
      <c r="D243" s="2">
        <v>25</v>
      </c>
      <c r="E243" s="2">
        <v>140</v>
      </c>
      <c r="F243" s="100">
        <f t="shared" si="112"/>
        <v>1.0099999999999999E-6</v>
      </c>
      <c r="G243" s="2">
        <v>1E-4</v>
      </c>
      <c r="I243" s="2">
        <v>241</v>
      </c>
      <c r="J243" s="99" t="str">
        <f t="shared" si="106"/>
        <v>-</v>
      </c>
      <c r="K243" s="99" t="str">
        <f t="shared" si="107"/>
        <v>-</v>
      </c>
      <c r="L243" s="2">
        <f t="shared" si="108"/>
        <v>9.4876545126111651</v>
      </c>
      <c r="M243" s="2" t="str">
        <f t="shared" si="109"/>
        <v>-</v>
      </c>
      <c r="N243" s="2" t="str">
        <f t="shared" si="110"/>
        <v>-</v>
      </c>
      <c r="O243" s="99" t="str">
        <f t="shared" si="111"/>
        <v>-</v>
      </c>
      <c r="Q243" s="2">
        <v>241</v>
      </c>
      <c r="R243" s="99" t="str">
        <f t="shared" si="87"/>
        <v>-</v>
      </c>
      <c r="S243" s="99" t="str">
        <f t="shared" si="88"/>
        <v>-</v>
      </c>
      <c r="T243" s="2">
        <f t="shared" si="89"/>
        <v>5.7908047562324025</v>
      </c>
      <c r="U243" s="2" t="str">
        <f t="shared" si="90"/>
        <v>-</v>
      </c>
      <c r="V243" s="2" t="str">
        <f t="shared" si="91"/>
        <v>-</v>
      </c>
      <c r="W243" s="2" t="str">
        <f t="shared" si="92"/>
        <v>-</v>
      </c>
      <c r="Y243" s="2">
        <v>241</v>
      </c>
      <c r="Z243" s="99" t="str">
        <f t="shared" si="93"/>
        <v>-</v>
      </c>
      <c r="AA243" s="99" t="str">
        <f t="shared" si="94"/>
        <v>-</v>
      </c>
      <c r="AB243" s="2">
        <f t="shared" si="95"/>
        <v>3.7061150439887371</v>
      </c>
      <c r="AC243" s="2" t="str">
        <f t="shared" si="96"/>
        <v>-</v>
      </c>
      <c r="AD243" s="2" t="str">
        <f t="shared" si="97"/>
        <v>-</v>
      </c>
      <c r="AE243" s="2" t="str">
        <f t="shared" si="98"/>
        <v>-</v>
      </c>
      <c r="AH243" s="2">
        <v>241</v>
      </c>
      <c r="AI243" s="99">
        <f t="shared" si="99"/>
        <v>0.10980725121123434</v>
      </c>
      <c r="AJ243" s="99">
        <f t="shared" si="100"/>
        <v>0.11747616587527707</v>
      </c>
      <c r="AK243" s="2">
        <f t="shared" si="101"/>
        <v>2.3719136281527913</v>
      </c>
      <c r="AL243" s="2">
        <f t="shared" si="102"/>
        <v>117421.46674023721</v>
      </c>
      <c r="AM243" s="2">
        <f t="shared" si="103"/>
        <v>2.7784504538653228E-2</v>
      </c>
      <c r="AN243" s="2">
        <f t="shared" si="104"/>
        <v>0.15934241319583703</v>
      </c>
    </row>
    <row r="244" spans="1:40">
      <c r="A244" s="2">
        <v>1</v>
      </c>
      <c r="B244" s="98">
        <f t="shared" si="86"/>
        <v>4.6669047558312133</v>
      </c>
      <c r="C244" s="99">
        <f t="shared" si="105"/>
        <v>4.6669047558312131E-3</v>
      </c>
      <c r="D244" s="2">
        <v>25</v>
      </c>
      <c r="E244" s="2">
        <v>140</v>
      </c>
      <c r="F244" s="100">
        <f t="shared" si="112"/>
        <v>1.0099999999999999E-6</v>
      </c>
      <c r="G244" s="2">
        <v>1E-4</v>
      </c>
      <c r="I244" s="2">
        <v>242</v>
      </c>
      <c r="J244" s="99" t="str">
        <f t="shared" si="106"/>
        <v>-</v>
      </c>
      <c r="K244" s="99" t="str">
        <f t="shared" si="107"/>
        <v>-</v>
      </c>
      <c r="L244" s="2">
        <f t="shared" si="108"/>
        <v>9.5073180663737453</v>
      </c>
      <c r="M244" s="2" t="str">
        <f t="shared" si="109"/>
        <v>-</v>
      </c>
      <c r="N244" s="2" t="str">
        <f t="shared" si="110"/>
        <v>-</v>
      </c>
      <c r="O244" s="99" t="str">
        <f t="shared" si="111"/>
        <v>-</v>
      </c>
      <c r="Q244" s="2">
        <v>242</v>
      </c>
      <c r="R244" s="99" t="str">
        <f t="shared" si="87"/>
        <v>-</v>
      </c>
      <c r="S244" s="99" t="str">
        <f t="shared" si="88"/>
        <v>-</v>
      </c>
      <c r="T244" s="2">
        <f t="shared" si="89"/>
        <v>5.802806436995696</v>
      </c>
      <c r="U244" s="2" t="str">
        <f t="shared" si="90"/>
        <v>-</v>
      </c>
      <c r="V244" s="2" t="str">
        <f t="shared" si="91"/>
        <v>-</v>
      </c>
      <c r="W244" s="2" t="str">
        <f t="shared" si="92"/>
        <v>-</v>
      </c>
      <c r="Y244" s="2">
        <v>242</v>
      </c>
      <c r="Z244" s="99" t="str">
        <f t="shared" si="93"/>
        <v>-</v>
      </c>
      <c r="AA244" s="99" t="str">
        <f t="shared" si="94"/>
        <v>-</v>
      </c>
      <c r="AB244" s="2">
        <f t="shared" si="95"/>
        <v>3.7137961196772449</v>
      </c>
      <c r="AC244" s="2" t="str">
        <f t="shared" si="96"/>
        <v>-</v>
      </c>
      <c r="AD244" s="2" t="str">
        <f t="shared" si="97"/>
        <v>-</v>
      </c>
      <c r="AE244" s="2" t="str">
        <f t="shared" si="98"/>
        <v>-</v>
      </c>
      <c r="AH244" s="2">
        <v>242</v>
      </c>
      <c r="AI244" s="99">
        <f t="shared" si="99"/>
        <v>0.110205825759513</v>
      </c>
      <c r="AJ244" s="99">
        <f t="shared" si="100"/>
        <v>0.11792747812939604</v>
      </c>
      <c r="AK244" s="2">
        <f t="shared" si="101"/>
        <v>2.3768295165934363</v>
      </c>
      <c r="AL244" s="2">
        <f t="shared" si="102"/>
        <v>117664.82755413053</v>
      </c>
      <c r="AM244" s="2">
        <f t="shared" si="103"/>
        <v>2.778215354431272E-2</v>
      </c>
      <c r="AN244" s="2">
        <f t="shared" si="104"/>
        <v>0.15999004628259048</v>
      </c>
    </row>
    <row r="245" spans="1:40">
      <c r="A245" s="2">
        <v>1</v>
      </c>
      <c r="B245" s="98">
        <f t="shared" si="86"/>
        <v>4.676537180435969</v>
      </c>
      <c r="C245" s="99">
        <f t="shared" si="105"/>
        <v>4.6765371804359688E-3</v>
      </c>
      <c r="D245" s="2">
        <v>25</v>
      </c>
      <c r="E245" s="2">
        <v>140</v>
      </c>
      <c r="F245" s="100">
        <f t="shared" si="112"/>
        <v>1.0099999999999999E-6</v>
      </c>
      <c r="G245" s="2">
        <v>1E-4</v>
      </c>
      <c r="I245" s="2">
        <v>243</v>
      </c>
      <c r="J245" s="99" t="str">
        <f t="shared" si="106"/>
        <v>-</v>
      </c>
      <c r="K245" s="99" t="str">
        <f t="shared" si="107"/>
        <v>-</v>
      </c>
      <c r="L245" s="2">
        <f t="shared" si="108"/>
        <v>9.5269410347562378</v>
      </c>
      <c r="M245" s="2" t="str">
        <f t="shared" si="109"/>
        <v>-</v>
      </c>
      <c r="N245" s="2" t="str">
        <f t="shared" si="110"/>
        <v>-</v>
      </c>
      <c r="O245" s="99" t="str">
        <f t="shared" si="111"/>
        <v>-</v>
      </c>
      <c r="Q245" s="2">
        <v>243</v>
      </c>
      <c r="R245" s="99" t="str">
        <f t="shared" si="87"/>
        <v>-</v>
      </c>
      <c r="S245" s="99" t="str">
        <f t="shared" si="88"/>
        <v>-</v>
      </c>
      <c r="T245" s="2">
        <f t="shared" si="89"/>
        <v>5.8147833464088379</v>
      </c>
      <c r="U245" s="2" t="str">
        <f t="shared" si="90"/>
        <v>-</v>
      </c>
      <c r="V245" s="2" t="str">
        <f t="shared" si="91"/>
        <v>-</v>
      </c>
      <c r="W245" s="2" t="str">
        <f t="shared" si="92"/>
        <v>-</v>
      </c>
      <c r="Y245" s="2">
        <v>243</v>
      </c>
      <c r="Z245" s="99" t="str">
        <f t="shared" si="93"/>
        <v>-</v>
      </c>
      <c r="AA245" s="99" t="str">
        <f t="shared" si="94"/>
        <v>-</v>
      </c>
      <c r="AB245" s="2">
        <f t="shared" si="95"/>
        <v>3.7214613417016555</v>
      </c>
      <c r="AC245" s="2" t="str">
        <f t="shared" si="96"/>
        <v>-</v>
      </c>
      <c r="AD245" s="2" t="str">
        <f t="shared" si="97"/>
        <v>-</v>
      </c>
      <c r="AE245" s="2" t="str">
        <f t="shared" si="98"/>
        <v>-</v>
      </c>
      <c r="AH245" s="2">
        <v>243</v>
      </c>
      <c r="AI245" s="99">
        <f t="shared" si="99"/>
        <v>0.11060419448504767</v>
      </c>
      <c r="AJ245" s="99">
        <f t="shared" si="100"/>
        <v>0.11837865239963216</v>
      </c>
      <c r="AK245" s="2">
        <f t="shared" si="101"/>
        <v>2.3817352586890594</v>
      </c>
      <c r="AL245" s="2">
        <f t="shared" si="102"/>
        <v>117907.68607371583</v>
      </c>
      <c r="AM245" s="2">
        <f t="shared" si="103"/>
        <v>2.7779816209208674E-2</v>
      </c>
      <c r="AN245" s="2">
        <f t="shared" si="104"/>
        <v>0.16063764646378698</v>
      </c>
    </row>
    <row r="246" spans="1:40">
      <c r="A246" s="2">
        <v>1</v>
      </c>
      <c r="B246" s="98">
        <f t="shared" si="86"/>
        <v>4.6861498055439919</v>
      </c>
      <c r="C246" s="99">
        <f t="shared" si="105"/>
        <v>4.6861498055439915E-3</v>
      </c>
      <c r="D246" s="2">
        <v>25</v>
      </c>
      <c r="E246" s="2">
        <v>140</v>
      </c>
      <c r="F246" s="100">
        <f t="shared" si="112"/>
        <v>1.0099999999999999E-6</v>
      </c>
      <c r="G246" s="2">
        <v>1E-4</v>
      </c>
      <c r="I246" s="2">
        <v>244</v>
      </c>
      <c r="J246" s="99" t="str">
        <f t="shared" si="106"/>
        <v>-</v>
      </c>
      <c r="K246" s="99" t="str">
        <f t="shared" si="107"/>
        <v>-</v>
      </c>
      <c r="L246" s="2">
        <f t="shared" si="108"/>
        <v>9.5465236680295202</v>
      </c>
      <c r="M246" s="2" t="str">
        <f t="shared" si="109"/>
        <v>-</v>
      </c>
      <c r="N246" s="2" t="str">
        <f t="shared" si="110"/>
        <v>-</v>
      </c>
      <c r="O246" s="99" t="str">
        <f t="shared" si="111"/>
        <v>-</v>
      </c>
      <c r="Q246" s="2">
        <v>244</v>
      </c>
      <c r="R246" s="99" t="str">
        <f t="shared" si="87"/>
        <v>-</v>
      </c>
      <c r="S246" s="99" t="str">
        <f t="shared" si="88"/>
        <v>-</v>
      </c>
      <c r="T246" s="2">
        <f t="shared" si="89"/>
        <v>5.8267356372250507</v>
      </c>
      <c r="U246" s="2" t="str">
        <f t="shared" si="90"/>
        <v>-</v>
      </c>
      <c r="V246" s="2" t="str">
        <f t="shared" si="91"/>
        <v>-</v>
      </c>
      <c r="W246" s="2" t="str">
        <f t="shared" si="92"/>
        <v>-</v>
      </c>
      <c r="Y246" s="2">
        <v>244</v>
      </c>
      <c r="Z246" s="99" t="str">
        <f t="shared" si="93"/>
        <v>-</v>
      </c>
      <c r="AA246" s="99" t="str">
        <f t="shared" si="94"/>
        <v>-</v>
      </c>
      <c r="AB246" s="2">
        <f t="shared" si="95"/>
        <v>3.7291108078240316</v>
      </c>
      <c r="AC246" s="2" t="str">
        <f t="shared" si="96"/>
        <v>-</v>
      </c>
      <c r="AD246" s="2" t="str">
        <f t="shared" si="97"/>
        <v>-</v>
      </c>
      <c r="AE246" s="2" t="str">
        <f t="shared" si="98"/>
        <v>-</v>
      </c>
      <c r="AH246" s="2">
        <v>244</v>
      </c>
      <c r="AI246" s="99">
        <f t="shared" si="99"/>
        <v>0.11100235834048139</v>
      </c>
      <c r="AJ246" s="99">
        <f t="shared" si="100"/>
        <v>0.11882968929575063</v>
      </c>
      <c r="AK246" s="2">
        <f t="shared" si="101"/>
        <v>2.3866309170073801</v>
      </c>
      <c r="AL246" s="2">
        <f t="shared" si="102"/>
        <v>118150.04539640498</v>
      </c>
      <c r="AM246" s="2">
        <f t="shared" si="103"/>
        <v>2.7777492398842623E-2</v>
      </c>
      <c r="AN246" s="2">
        <f t="shared" si="104"/>
        <v>0.16128521393360709</v>
      </c>
    </row>
    <row r="247" spans="1:40">
      <c r="A247" s="2">
        <v>1</v>
      </c>
      <c r="B247" s="98">
        <f t="shared" si="86"/>
        <v>4.6957427527495588</v>
      </c>
      <c r="C247" s="99">
        <f t="shared" si="105"/>
        <v>4.695742752749559E-3</v>
      </c>
      <c r="D247" s="2">
        <v>25</v>
      </c>
      <c r="E247" s="2">
        <v>140</v>
      </c>
      <c r="F247" s="100">
        <f t="shared" si="112"/>
        <v>1.0099999999999999E-6</v>
      </c>
      <c r="G247" s="2">
        <v>1E-4</v>
      </c>
      <c r="I247" s="2">
        <v>245</v>
      </c>
      <c r="J247" s="99" t="str">
        <f t="shared" si="106"/>
        <v>-</v>
      </c>
      <c r="K247" s="99" t="str">
        <f t="shared" si="107"/>
        <v>-</v>
      </c>
      <c r="L247" s="2">
        <f t="shared" si="108"/>
        <v>9.5660662139028432</v>
      </c>
      <c r="M247" s="2" t="str">
        <f t="shared" si="109"/>
        <v>-</v>
      </c>
      <c r="N247" s="2" t="str">
        <f t="shared" si="110"/>
        <v>-</v>
      </c>
      <c r="O247" s="99" t="str">
        <f t="shared" si="111"/>
        <v>-</v>
      </c>
      <c r="Q247" s="2">
        <v>245</v>
      </c>
      <c r="R247" s="99" t="str">
        <f t="shared" si="87"/>
        <v>-</v>
      </c>
      <c r="S247" s="99" t="str">
        <f t="shared" si="88"/>
        <v>-</v>
      </c>
      <c r="T247" s="2">
        <f t="shared" si="89"/>
        <v>5.8386634606340611</v>
      </c>
      <c r="U247" s="2" t="str">
        <f t="shared" si="90"/>
        <v>-</v>
      </c>
      <c r="V247" s="2" t="str">
        <f t="shared" si="91"/>
        <v>-</v>
      </c>
      <c r="W247" s="2" t="str">
        <f t="shared" si="92"/>
        <v>-</v>
      </c>
      <c r="Y247" s="2">
        <v>245</v>
      </c>
      <c r="Z247" s="99" t="str">
        <f t="shared" si="93"/>
        <v>-</v>
      </c>
      <c r="AA247" s="99" t="str">
        <f t="shared" si="94"/>
        <v>-</v>
      </c>
      <c r="AB247" s="2">
        <f t="shared" si="95"/>
        <v>3.7367446148057986</v>
      </c>
      <c r="AC247" s="2" t="str">
        <f t="shared" si="96"/>
        <v>-</v>
      </c>
      <c r="AD247" s="2" t="str">
        <f t="shared" si="97"/>
        <v>-</v>
      </c>
      <c r="AE247" s="2" t="str">
        <f t="shared" si="98"/>
        <v>-</v>
      </c>
      <c r="AH247" s="2">
        <v>245</v>
      </c>
      <c r="AI247" s="99">
        <f t="shared" si="99"/>
        <v>0.11140031827016332</v>
      </c>
      <c r="AJ247" s="99">
        <f t="shared" si="100"/>
        <v>0.11928058942233444</v>
      </c>
      <c r="AK247" s="2">
        <f t="shared" si="101"/>
        <v>2.3915165534757108</v>
      </c>
      <c r="AL247" s="2">
        <f t="shared" si="102"/>
        <v>118391.90858790651</v>
      </c>
      <c r="AM247" s="2">
        <f t="shared" si="103"/>
        <v>2.7775181980580672E-2</v>
      </c>
      <c r="AN247" s="2">
        <f t="shared" si="104"/>
        <v>0.1619327488843004</v>
      </c>
    </row>
    <row r="248" spans="1:40">
      <c r="A248" s="2">
        <v>1</v>
      </c>
      <c r="B248" s="98">
        <f t="shared" si="86"/>
        <v>4.7053161424074368</v>
      </c>
      <c r="C248" s="99">
        <f t="shared" si="105"/>
        <v>4.7053161424074367E-3</v>
      </c>
      <c r="D248" s="2">
        <v>25</v>
      </c>
      <c r="E248" s="2">
        <v>140</v>
      </c>
      <c r="F248" s="100">
        <f t="shared" si="112"/>
        <v>1.0099999999999999E-6</v>
      </c>
      <c r="G248" s="2">
        <v>1E-4</v>
      </c>
      <c r="I248" s="2">
        <v>246</v>
      </c>
      <c r="J248" s="99" t="str">
        <f t="shared" si="106"/>
        <v>-</v>
      </c>
      <c r="K248" s="99" t="str">
        <f t="shared" si="107"/>
        <v>-</v>
      </c>
      <c r="L248" s="2">
        <f t="shared" si="108"/>
        <v>9.585568917560348</v>
      </c>
      <c r="M248" s="2" t="str">
        <f t="shared" si="109"/>
        <v>-</v>
      </c>
      <c r="N248" s="2" t="str">
        <f t="shared" si="110"/>
        <v>-</v>
      </c>
      <c r="O248" s="99" t="str">
        <f t="shared" si="111"/>
        <v>-</v>
      </c>
      <c r="Q248" s="2">
        <v>246</v>
      </c>
      <c r="R248" s="99" t="str">
        <f t="shared" si="87"/>
        <v>-</v>
      </c>
      <c r="S248" s="99" t="str">
        <f t="shared" si="88"/>
        <v>-</v>
      </c>
      <c r="T248" s="2">
        <f t="shared" si="89"/>
        <v>5.8505669662843935</v>
      </c>
      <c r="U248" s="2" t="str">
        <f t="shared" si="90"/>
        <v>-</v>
      </c>
      <c r="V248" s="2" t="str">
        <f t="shared" si="91"/>
        <v>-</v>
      </c>
      <c r="W248" s="2" t="str">
        <f t="shared" si="92"/>
        <v>-</v>
      </c>
      <c r="Y248" s="2">
        <v>246</v>
      </c>
      <c r="Z248" s="99" t="str">
        <f t="shared" si="93"/>
        <v>-</v>
      </c>
      <c r="AA248" s="99" t="str">
        <f t="shared" si="94"/>
        <v>-</v>
      </c>
      <c r="AB248" s="2">
        <f t="shared" si="95"/>
        <v>3.7443628584220114</v>
      </c>
      <c r="AC248" s="2" t="str">
        <f t="shared" si="96"/>
        <v>-</v>
      </c>
      <c r="AD248" s="2" t="str">
        <f t="shared" si="97"/>
        <v>-</v>
      </c>
      <c r="AE248" s="2" t="str">
        <f t="shared" si="98"/>
        <v>-</v>
      </c>
      <c r="AH248" s="2">
        <v>246</v>
      </c>
      <c r="AI248" s="99">
        <f t="shared" si="99"/>
        <v>0.11179807521025313</v>
      </c>
      <c r="AJ248" s="99">
        <f t="shared" si="100"/>
        <v>0.11973135337884913</v>
      </c>
      <c r="AK248" s="2">
        <f t="shared" si="101"/>
        <v>2.396392229390087</v>
      </c>
      <c r="AL248" s="2">
        <f t="shared" si="102"/>
        <v>118633.2786826776</v>
      </c>
      <c r="AM248" s="2">
        <f t="shared" si="103"/>
        <v>2.7772884823620135E-2</v>
      </c>
      <c r="AN248" s="2">
        <f t="shared" si="104"/>
        <v>0.16258025150621058</v>
      </c>
    </row>
    <row r="249" spans="1:40">
      <c r="A249" s="2">
        <v>1</v>
      </c>
      <c r="B249" s="98">
        <f t="shared" si="86"/>
        <v>4.7148700936505135</v>
      </c>
      <c r="C249" s="99">
        <f t="shared" si="105"/>
        <v>4.714870093650513E-3</v>
      </c>
      <c r="D249" s="2">
        <v>25</v>
      </c>
      <c r="E249" s="2">
        <v>140</v>
      </c>
      <c r="F249" s="100">
        <f t="shared" si="112"/>
        <v>1.0099999999999999E-6</v>
      </c>
      <c r="G249" s="2">
        <v>1E-4</v>
      </c>
      <c r="I249" s="2">
        <v>247</v>
      </c>
      <c r="J249" s="99" t="str">
        <f t="shared" si="106"/>
        <v>-</v>
      </c>
      <c r="K249" s="99" t="str">
        <f t="shared" si="107"/>
        <v>-</v>
      </c>
      <c r="L249" s="2">
        <f t="shared" si="108"/>
        <v>9.605032021696994</v>
      </c>
      <c r="M249" s="2" t="str">
        <f t="shared" si="109"/>
        <v>-</v>
      </c>
      <c r="N249" s="2" t="str">
        <f t="shared" si="110"/>
        <v>-</v>
      </c>
      <c r="O249" s="99" t="str">
        <f t="shared" si="111"/>
        <v>-</v>
      </c>
      <c r="Q249" s="2">
        <v>247</v>
      </c>
      <c r="R249" s="99" t="str">
        <f t="shared" si="87"/>
        <v>-</v>
      </c>
      <c r="S249" s="99" t="str">
        <f t="shared" si="88"/>
        <v>-</v>
      </c>
      <c r="T249" s="2">
        <f t="shared" si="89"/>
        <v>5.8624463023052957</v>
      </c>
      <c r="U249" s="2" t="str">
        <f t="shared" si="90"/>
        <v>-</v>
      </c>
      <c r="V249" s="2" t="str">
        <f t="shared" si="91"/>
        <v>-</v>
      </c>
      <c r="W249" s="2" t="str">
        <f t="shared" si="92"/>
        <v>-</v>
      </c>
      <c r="Y249" s="2">
        <v>247</v>
      </c>
      <c r="Z249" s="99" t="str">
        <f t="shared" si="93"/>
        <v>-</v>
      </c>
      <c r="AA249" s="99" t="str">
        <f t="shared" si="94"/>
        <v>-</v>
      </c>
      <c r="AB249" s="2">
        <f t="shared" si="95"/>
        <v>3.7519656334753888</v>
      </c>
      <c r="AC249" s="2" t="str">
        <f t="shared" si="96"/>
        <v>-</v>
      </c>
      <c r="AD249" s="2" t="str">
        <f t="shared" si="97"/>
        <v>-</v>
      </c>
      <c r="AE249" s="2" t="str">
        <f t="shared" si="98"/>
        <v>-</v>
      </c>
      <c r="AH249" s="2">
        <v>247</v>
      </c>
      <c r="AI249" s="99">
        <f t="shared" si="99"/>
        <v>0.11219563008882652</v>
      </c>
      <c r="AJ249" s="99">
        <f t="shared" si="100"/>
        <v>0.12018198175970762</v>
      </c>
      <c r="AK249" s="2">
        <f t="shared" si="101"/>
        <v>2.4012580054242485</v>
      </c>
      <c r="AL249" s="2">
        <f t="shared" si="102"/>
        <v>118874.15868436875</v>
      </c>
      <c r="AM249" s="2">
        <f t="shared" si="103"/>
        <v>2.7770600798957046E-2</v>
      </c>
      <c r="AN249" s="2">
        <f t="shared" si="104"/>
        <v>0.16322772198780361</v>
      </c>
    </row>
    <row r="250" spans="1:40">
      <c r="A250" s="2">
        <v>1</v>
      </c>
      <c r="B250" s="98">
        <f t="shared" si="86"/>
        <v>4.7244047244070861</v>
      </c>
      <c r="C250" s="99">
        <f t="shared" si="105"/>
        <v>4.7244047244070862E-3</v>
      </c>
      <c r="D250" s="2">
        <v>25</v>
      </c>
      <c r="E250" s="2">
        <v>140</v>
      </c>
      <c r="F250" s="100">
        <f t="shared" si="112"/>
        <v>1.0099999999999999E-6</v>
      </c>
      <c r="G250" s="2">
        <v>1E-4</v>
      </c>
      <c r="I250" s="2">
        <v>248</v>
      </c>
      <c r="J250" s="99" t="str">
        <f t="shared" si="106"/>
        <v>-</v>
      </c>
      <c r="K250" s="99" t="str">
        <f t="shared" si="107"/>
        <v>-</v>
      </c>
      <c r="L250" s="2">
        <f t="shared" si="108"/>
        <v>9.6244557665537762</v>
      </c>
      <c r="M250" s="2" t="str">
        <f t="shared" si="109"/>
        <v>-</v>
      </c>
      <c r="N250" s="2" t="str">
        <f t="shared" si="110"/>
        <v>-</v>
      </c>
      <c r="O250" s="99" t="str">
        <f t="shared" si="111"/>
        <v>-</v>
      </c>
      <c r="Q250" s="2">
        <v>248</v>
      </c>
      <c r="R250" s="99" t="str">
        <f t="shared" si="87"/>
        <v>-</v>
      </c>
      <c r="S250" s="99" t="str">
        <f t="shared" si="88"/>
        <v>-</v>
      </c>
      <c r="T250" s="2">
        <f t="shared" si="89"/>
        <v>5.8743016153282346</v>
      </c>
      <c r="U250" s="2" t="str">
        <f t="shared" si="90"/>
        <v>-</v>
      </c>
      <c r="V250" s="2" t="str">
        <f t="shared" si="91"/>
        <v>-</v>
      </c>
      <c r="W250" s="2" t="str">
        <f t="shared" si="92"/>
        <v>-</v>
      </c>
      <c r="Y250" s="2">
        <v>248</v>
      </c>
      <c r="Z250" s="99" t="str">
        <f t="shared" si="93"/>
        <v>-</v>
      </c>
      <c r="AA250" s="99" t="str">
        <f t="shared" si="94"/>
        <v>-</v>
      </c>
      <c r="AB250" s="2">
        <f t="shared" si="95"/>
        <v>3.7595530338100698</v>
      </c>
      <c r="AC250" s="2" t="str">
        <f t="shared" si="96"/>
        <v>-</v>
      </c>
      <c r="AD250" s="2" t="str">
        <f t="shared" si="97"/>
        <v>-</v>
      </c>
      <c r="AE250" s="2" t="str">
        <f t="shared" si="98"/>
        <v>-</v>
      </c>
      <c r="AH250" s="2">
        <v>248</v>
      </c>
      <c r="AI250" s="99">
        <f t="shared" si="99"/>
        <v>0.11259298382597645</v>
      </c>
      <c r="AJ250" s="99">
        <f t="shared" si="100"/>
        <v>0.1206324751543318</v>
      </c>
      <c r="AK250" s="2">
        <f t="shared" si="101"/>
        <v>2.4061139416384441</v>
      </c>
      <c r="AL250" s="2">
        <f t="shared" si="102"/>
        <v>119114.55156625963</v>
      </c>
      <c r="AM250" s="2">
        <f t="shared" si="103"/>
        <v>2.7768329779354235E-2</v>
      </c>
      <c r="AN250" s="2">
        <f t="shared" si="104"/>
        <v>0.1638751605156929</v>
      </c>
    </row>
    <row r="251" spans="1:40">
      <c r="A251" s="2">
        <v>1</v>
      </c>
      <c r="B251" s="98">
        <f t="shared" si="86"/>
        <v>4.7339201514178493</v>
      </c>
      <c r="C251" s="99">
        <f t="shared" si="105"/>
        <v>4.7339201514178496E-3</v>
      </c>
      <c r="D251" s="2">
        <v>25</v>
      </c>
      <c r="E251" s="2">
        <v>140</v>
      </c>
      <c r="F251" s="100">
        <f t="shared" si="112"/>
        <v>1.0099999999999999E-6</v>
      </c>
      <c r="G251" s="2">
        <v>1E-4</v>
      </c>
      <c r="I251" s="2">
        <v>249</v>
      </c>
      <c r="J251" s="99" t="str">
        <f t="shared" si="106"/>
        <v>-</v>
      </c>
      <c r="K251" s="99" t="str">
        <f t="shared" si="107"/>
        <v>-</v>
      </c>
      <c r="L251" s="2">
        <f t="shared" si="108"/>
        <v>9.6438403899523273</v>
      </c>
      <c r="M251" s="2" t="str">
        <f t="shared" si="109"/>
        <v>-</v>
      </c>
      <c r="N251" s="2" t="str">
        <f t="shared" si="110"/>
        <v>-</v>
      </c>
      <c r="O251" s="99" t="str">
        <f t="shared" si="111"/>
        <v>-</v>
      </c>
      <c r="Q251" s="2">
        <v>249</v>
      </c>
      <c r="R251" s="99" t="str">
        <f t="shared" si="87"/>
        <v>-</v>
      </c>
      <c r="S251" s="99" t="str">
        <f t="shared" si="88"/>
        <v>-</v>
      </c>
      <c r="T251" s="2">
        <f t="shared" si="89"/>
        <v>5.8861330505080138</v>
      </c>
      <c r="U251" s="2" t="str">
        <f t="shared" si="90"/>
        <v>-</v>
      </c>
      <c r="V251" s="2" t="str">
        <f t="shared" si="91"/>
        <v>-</v>
      </c>
      <c r="W251" s="2" t="str">
        <f t="shared" si="92"/>
        <v>-</v>
      </c>
      <c r="Y251" s="2">
        <v>249</v>
      </c>
      <c r="Z251" s="99" t="str">
        <f t="shared" si="93"/>
        <v>-</v>
      </c>
      <c r="AA251" s="99" t="str">
        <f t="shared" si="94"/>
        <v>-</v>
      </c>
      <c r="AB251" s="2">
        <f t="shared" si="95"/>
        <v>3.7671251523251286</v>
      </c>
      <c r="AC251" s="2" t="str">
        <f t="shared" si="96"/>
        <v>-</v>
      </c>
      <c r="AD251" s="2" t="str">
        <f t="shared" si="97"/>
        <v>-</v>
      </c>
      <c r="AE251" s="2" t="str">
        <f t="shared" si="98"/>
        <v>-</v>
      </c>
      <c r="AH251" s="2">
        <v>249</v>
      </c>
      <c r="AI251" s="99">
        <f t="shared" si="99"/>
        <v>0.11299013733391362</v>
      </c>
      <c r="AJ251" s="99">
        <f t="shared" si="100"/>
        <v>0.1210828341472148</v>
      </c>
      <c r="AK251" s="2">
        <f t="shared" si="101"/>
        <v>2.4109600974880818</v>
      </c>
      <c r="AL251" s="2">
        <f t="shared" si="102"/>
        <v>119354.46027168723</v>
      </c>
      <c r="AM251" s="2">
        <f t="shared" si="103"/>
        <v>2.7766071639310226E-2</v>
      </c>
      <c r="AN251" s="2">
        <f t="shared" si="104"/>
        <v>0.16452256727466516</v>
      </c>
    </row>
    <row r="252" spans="1:40">
      <c r="A252" s="2">
        <v>1</v>
      </c>
      <c r="B252" s="98">
        <f t="shared" si="86"/>
        <v>4.7434164902525691</v>
      </c>
      <c r="C252" s="99">
        <f t="shared" si="105"/>
        <v>4.7434164902525689E-3</v>
      </c>
      <c r="D252" s="2">
        <v>25</v>
      </c>
      <c r="E252" s="2">
        <v>140</v>
      </c>
      <c r="F252" s="100">
        <f t="shared" si="112"/>
        <v>1.0099999999999999E-6</v>
      </c>
      <c r="G252" s="2">
        <v>1E-4</v>
      </c>
      <c r="I252" s="2">
        <v>250</v>
      </c>
      <c r="J252" s="99" t="str">
        <f t="shared" si="106"/>
        <v>-</v>
      </c>
      <c r="K252" s="99" t="str">
        <f t="shared" si="107"/>
        <v>-</v>
      </c>
      <c r="L252" s="2">
        <f t="shared" si="108"/>
        <v>9.6631861273288884</v>
      </c>
      <c r="M252" s="2" t="str">
        <f t="shared" si="109"/>
        <v>-</v>
      </c>
      <c r="N252" s="2" t="str">
        <f t="shared" si="110"/>
        <v>-</v>
      </c>
      <c r="O252" s="99" t="str">
        <f t="shared" si="111"/>
        <v>-</v>
      </c>
      <c r="Q252" s="2">
        <v>250</v>
      </c>
      <c r="R252" s="99" t="str">
        <f t="shared" si="87"/>
        <v>-</v>
      </c>
      <c r="S252" s="99" t="str">
        <f t="shared" si="88"/>
        <v>-</v>
      </c>
      <c r="T252" s="2">
        <f t="shared" si="89"/>
        <v>5.8979407515435129</v>
      </c>
      <c r="U252" s="2" t="str">
        <f t="shared" si="90"/>
        <v>-</v>
      </c>
      <c r="V252" s="2" t="str">
        <f t="shared" si="91"/>
        <v>-</v>
      </c>
      <c r="W252" s="2" t="str">
        <f t="shared" si="92"/>
        <v>-</v>
      </c>
      <c r="Y252" s="2">
        <v>250</v>
      </c>
      <c r="Z252" s="99" t="str">
        <f t="shared" si="93"/>
        <v>-</v>
      </c>
      <c r="AA252" s="99" t="str">
        <f t="shared" si="94"/>
        <v>-</v>
      </c>
      <c r="AB252" s="2">
        <f t="shared" si="95"/>
        <v>3.7746820809878474</v>
      </c>
      <c r="AC252" s="2" t="str">
        <f t="shared" si="96"/>
        <v>-</v>
      </c>
      <c r="AD252" s="2" t="str">
        <f t="shared" si="97"/>
        <v>-</v>
      </c>
      <c r="AE252" s="2" t="str">
        <f t="shared" si="98"/>
        <v>-</v>
      </c>
      <c r="AH252" s="2">
        <v>250</v>
      </c>
      <c r="AI252" s="99">
        <f t="shared" si="99"/>
        <v>0.11338709151706601</v>
      </c>
      <c r="AJ252" s="99">
        <f t="shared" si="100"/>
        <v>0.12153305931798263</v>
      </c>
      <c r="AK252" s="2">
        <f t="shared" si="101"/>
        <v>2.4157965318322221</v>
      </c>
      <c r="AL252" s="2">
        <f t="shared" si="102"/>
        <v>119593.88771446646</v>
      </c>
      <c r="AM252" s="2">
        <f t="shared" si="103"/>
        <v>2.7763826255028726E-2</v>
      </c>
      <c r="AN252" s="2">
        <f t="shared" si="104"/>
        <v>0.16516994244770536</v>
      </c>
    </row>
    <row r="253" spans="1:40">
      <c r="A253" s="2">
        <v>1</v>
      </c>
      <c r="B253" s="98">
        <f t="shared" si="86"/>
        <v>4.7528938553264579</v>
      </c>
      <c r="C253" s="99">
        <f t="shared" si="105"/>
        <v>4.7528938553264583E-3</v>
      </c>
      <c r="D253" s="2">
        <v>25</v>
      </c>
      <c r="E253" s="2">
        <v>140</v>
      </c>
      <c r="F253" s="100">
        <f t="shared" si="112"/>
        <v>1.0099999999999999E-6</v>
      </c>
      <c r="G253" s="2">
        <v>1E-4</v>
      </c>
      <c r="I253" s="2">
        <v>251</v>
      </c>
      <c r="J253" s="99" t="str">
        <f t="shared" si="106"/>
        <v>-</v>
      </c>
      <c r="K253" s="99" t="str">
        <f t="shared" si="107"/>
        <v>-</v>
      </c>
      <c r="L253" s="2">
        <f t="shared" si="108"/>
        <v>9.6824932117676745</v>
      </c>
      <c r="M253" s="2" t="str">
        <f t="shared" si="109"/>
        <v>-</v>
      </c>
      <c r="N253" s="2" t="str">
        <f t="shared" si="110"/>
        <v>-</v>
      </c>
      <c r="O253" s="99" t="str">
        <f t="shared" si="111"/>
        <v>-</v>
      </c>
      <c r="Q253" s="2">
        <v>251</v>
      </c>
      <c r="R253" s="99" t="str">
        <f t="shared" si="87"/>
        <v>-</v>
      </c>
      <c r="S253" s="99" t="str">
        <f t="shared" si="88"/>
        <v>-</v>
      </c>
      <c r="T253" s="2">
        <f t="shared" si="89"/>
        <v>5.909724860698045</v>
      </c>
      <c r="U253" s="2" t="str">
        <f t="shared" si="90"/>
        <v>-</v>
      </c>
      <c r="V253" s="2" t="str">
        <f t="shared" si="91"/>
        <v>-</v>
      </c>
      <c r="W253" s="2" t="str">
        <f t="shared" si="92"/>
        <v>-</v>
      </c>
      <c r="Y253" s="2">
        <v>251</v>
      </c>
      <c r="Z253" s="99" t="str">
        <f t="shared" si="93"/>
        <v>-</v>
      </c>
      <c r="AA253" s="99" t="str">
        <f t="shared" si="94"/>
        <v>-</v>
      </c>
      <c r="AB253" s="2">
        <f t="shared" si="95"/>
        <v>3.7822239108467484</v>
      </c>
      <c r="AC253" s="2" t="str">
        <f t="shared" si="96"/>
        <v>-</v>
      </c>
      <c r="AD253" s="2" t="str">
        <f t="shared" si="97"/>
        <v>-</v>
      </c>
      <c r="AE253" s="2" t="str">
        <f t="shared" si="98"/>
        <v>-</v>
      </c>
      <c r="AH253" s="2">
        <v>251</v>
      </c>
      <c r="AI253" s="99">
        <f t="shared" si="99"/>
        <v>0.11378384727217573</v>
      </c>
      <c r="AJ253" s="99">
        <f t="shared" si="100"/>
        <v>0.12198315124145295</v>
      </c>
      <c r="AK253" s="2">
        <f t="shared" si="101"/>
        <v>2.4206233029419186</v>
      </c>
      <c r="AL253" s="2">
        <f t="shared" si="102"/>
        <v>119832.83677930293</v>
      </c>
      <c r="AM253" s="2">
        <f t="shared" si="103"/>
        <v>2.7761593504388754E-2</v>
      </c>
      <c r="AN253" s="2">
        <f t="shared" si="104"/>
        <v>0.1658172862160214</v>
      </c>
    </row>
    <row r="254" spans="1:40">
      <c r="A254" s="2">
        <v>1</v>
      </c>
      <c r="B254" s="98">
        <f t="shared" si="86"/>
        <v>4.7623523599162629</v>
      </c>
      <c r="C254" s="99">
        <f t="shared" si="105"/>
        <v>4.7623523599162627E-3</v>
      </c>
      <c r="D254" s="2">
        <v>25</v>
      </c>
      <c r="E254" s="2">
        <v>140</v>
      </c>
      <c r="F254" s="100">
        <f t="shared" si="112"/>
        <v>1.0099999999999999E-6</v>
      </c>
      <c r="G254" s="2">
        <v>1E-4</v>
      </c>
      <c r="I254" s="2">
        <v>252</v>
      </c>
      <c r="J254" s="99" t="str">
        <f t="shared" si="106"/>
        <v>-</v>
      </c>
      <c r="K254" s="99" t="str">
        <f t="shared" si="107"/>
        <v>-</v>
      </c>
      <c r="L254" s="2">
        <f t="shared" si="108"/>
        <v>9.7017618740336378</v>
      </c>
      <c r="M254" s="2" t="str">
        <f t="shared" si="109"/>
        <v>-</v>
      </c>
      <c r="N254" s="2" t="str">
        <f t="shared" si="110"/>
        <v>-</v>
      </c>
      <c r="O254" s="99" t="str">
        <f t="shared" si="111"/>
        <v>-</v>
      </c>
      <c r="Q254" s="2">
        <v>252</v>
      </c>
      <c r="R254" s="99" t="str">
        <f t="shared" si="87"/>
        <v>-</v>
      </c>
      <c r="S254" s="99" t="str">
        <f t="shared" si="88"/>
        <v>-</v>
      </c>
      <c r="T254" s="2">
        <f t="shared" si="89"/>
        <v>5.9214855188193605</v>
      </c>
      <c r="U254" s="2" t="str">
        <f t="shared" si="90"/>
        <v>-</v>
      </c>
      <c r="V254" s="2" t="str">
        <f t="shared" si="91"/>
        <v>-</v>
      </c>
      <c r="W254" s="2" t="str">
        <f t="shared" si="92"/>
        <v>-</v>
      </c>
      <c r="Y254" s="2">
        <v>252</v>
      </c>
      <c r="Z254" s="99" t="str">
        <f t="shared" si="93"/>
        <v>-</v>
      </c>
      <c r="AA254" s="99" t="str">
        <f t="shared" si="94"/>
        <v>-</v>
      </c>
      <c r="AB254" s="2">
        <f t="shared" si="95"/>
        <v>3.7897507320443902</v>
      </c>
      <c r="AC254" s="2" t="str">
        <f t="shared" si="96"/>
        <v>-</v>
      </c>
      <c r="AD254" s="2" t="str">
        <f t="shared" si="97"/>
        <v>-</v>
      </c>
      <c r="AE254" s="2" t="str">
        <f t="shared" si="98"/>
        <v>-</v>
      </c>
      <c r="AH254" s="2">
        <v>252</v>
      </c>
      <c r="AI254" s="99">
        <f t="shared" si="99"/>
        <v>0.11418040548839486</v>
      </c>
      <c r="AJ254" s="99">
        <f t="shared" si="100"/>
        <v>0.12243311048769447</v>
      </c>
      <c r="AK254" s="2">
        <f t="shared" si="101"/>
        <v>2.4254404685084094</v>
      </c>
      <c r="AL254" s="2">
        <f t="shared" si="102"/>
        <v>120071.31032219852</v>
      </c>
      <c r="AM254" s="2">
        <f t="shared" si="103"/>
        <v>2.775937326691548E-2</v>
      </c>
      <c r="AN254" s="2">
        <f t="shared" si="104"/>
        <v>0.16646459875906841</v>
      </c>
    </row>
    <row r="255" spans="1:40">
      <c r="A255" s="2">
        <v>1</v>
      </c>
      <c r="B255" s="98">
        <f t="shared" si="86"/>
        <v>4.7717921161760595</v>
      </c>
      <c r="C255" s="99">
        <f t="shared" si="105"/>
        <v>4.7717921161760596E-3</v>
      </c>
      <c r="D255" s="2">
        <v>25</v>
      </c>
      <c r="E255" s="2">
        <v>140</v>
      </c>
      <c r="F255" s="100">
        <f t="shared" si="112"/>
        <v>1.0099999999999999E-6</v>
      </c>
      <c r="G255" s="2">
        <v>1E-4</v>
      </c>
      <c r="I255" s="2">
        <v>253</v>
      </c>
      <c r="J255" s="99" t="str">
        <f t="shared" si="106"/>
        <v>-</v>
      </c>
      <c r="K255" s="99" t="str">
        <f t="shared" si="107"/>
        <v>-</v>
      </c>
      <c r="L255" s="2">
        <f t="shared" si="108"/>
        <v>9.7209923426046529</v>
      </c>
      <c r="M255" s="2" t="str">
        <f t="shared" si="109"/>
        <v>-</v>
      </c>
      <c r="N255" s="2" t="str">
        <f t="shared" si="110"/>
        <v>-</v>
      </c>
      <c r="O255" s="99" t="str">
        <f t="shared" si="111"/>
        <v>-</v>
      </c>
      <c r="Q255" s="2">
        <v>253</v>
      </c>
      <c r="R255" s="99" t="str">
        <f t="shared" si="87"/>
        <v>-</v>
      </c>
      <c r="S255" s="99" t="str">
        <f t="shared" si="88"/>
        <v>-</v>
      </c>
      <c r="T255" s="2">
        <f t="shared" si="89"/>
        <v>5.9332228653592862</v>
      </c>
      <c r="U255" s="2" t="str">
        <f t="shared" si="90"/>
        <v>-</v>
      </c>
      <c r="V255" s="2" t="str">
        <f t="shared" si="91"/>
        <v>-</v>
      </c>
      <c r="W255" s="2" t="str">
        <f t="shared" si="92"/>
        <v>-</v>
      </c>
      <c r="Y255" s="2">
        <v>253</v>
      </c>
      <c r="Z255" s="99" t="str">
        <f t="shared" si="93"/>
        <v>-</v>
      </c>
      <c r="AA255" s="99" t="str">
        <f t="shared" si="94"/>
        <v>-</v>
      </c>
      <c r="AB255" s="2">
        <f t="shared" si="95"/>
        <v>3.7972626338299427</v>
      </c>
      <c r="AC255" s="2" t="str">
        <f t="shared" si="96"/>
        <v>-</v>
      </c>
      <c r="AD255" s="2" t="str">
        <f t="shared" si="97"/>
        <v>-</v>
      </c>
      <c r="AE255" s="2" t="str">
        <f t="shared" si="98"/>
        <v>-</v>
      </c>
      <c r="AH255" s="2">
        <v>253</v>
      </c>
      <c r="AI255" s="99">
        <f t="shared" si="99"/>
        <v>0.11457676704737914</v>
      </c>
      <c r="AJ255" s="99">
        <f t="shared" si="100"/>
        <v>0.1228829376220852</v>
      </c>
      <c r="AK255" s="2">
        <f t="shared" si="101"/>
        <v>2.4302480856511632</v>
      </c>
      <c r="AL255" s="2">
        <f t="shared" si="102"/>
        <v>120309.31117084969</v>
      </c>
      <c r="AM255" s="2">
        <f t="shared" si="103"/>
        <v>2.7757165423751631E-2</v>
      </c>
      <c r="AN255" s="2">
        <f t="shared" si="104"/>
        <v>0.16711188025457274</v>
      </c>
    </row>
    <row r="256" spans="1:40">
      <c r="A256" s="2">
        <v>1</v>
      </c>
      <c r="B256" s="98">
        <f t="shared" si="86"/>
        <v>4.7812132351527685</v>
      </c>
      <c r="C256" s="99">
        <f t="shared" si="105"/>
        <v>4.7812132351527682E-3</v>
      </c>
      <c r="D256" s="2">
        <v>25</v>
      </c>
      <c r="E256" s="2">
        <v>140</v>
      </c>
      <c r="F256" s="100">
        <f t="shared" si="112"/>
        <v>1.0099999999999999E-6</v>
      </c>
      <c r="G256" s="2">
        <v>1E-4</v>
      </c>
      <c r="I256" s="2">
        <v>254</v>
      </c>
      <c r="J256" s="99" t="str">
        <f t="shared" si="106"/>
        <v>-</v>
      </c>
      <c r="K256" s="99" t="str">
        <f t="shared" si="107"/>
        <v>-</v>
      </c>
      <c r="L256" s="2">
        <f t="shared" si="108"/>
        <v>9.7401848437031155</v>
      </c>
      <c r="M256" s="2" t="str">
        <f t="shared" si="109"/>
        <v>-</v>
      </c>
      <c r="N256" s="2" t="str">
        <f t="shared" si="110"/>
        <v>-</v>
      </c>
      <c r="O256" s="99" t="str">
        <f t="shared" si="111"/>
        <v>-</v>
      </c>
      <c r="Q256" s="2">
        <v>254</v>
      </c>
      <c r="R256" s="99" t="str">
        <f t="shared" si="87"/>
        <v>-</v>
      </c>
      <c r="S256" s="99" t="str">
        <f t="shared" si="88"/>
        <v>-</v>
      </c>
      <c r="T256" s="2">
        <f t="shared" si="89"/>
        <v>5.9449370383930171</v>
      </c>
      <c r="U256" s="2" t="str">
        <f t="shared" si="90"/>
        <v>-</v>
      </c>
      <c r="V256" s="2" t="str">
        <f t="shared" si="91"/>
        <v>-</v>
      </c>
      <c r="W256" s="2" t="str">
        <f t="shared" si="92"/>
        <v>-</v>
      </c>
      <c r="Y256" s="2">
        <v>254</v>
      </c>
      <c r="Z256" s="99" t="str">
        <f t="shared" si="93"/>
        <v>-</v>
      </c>
      <c r="AA256" s="99" t="str">
        <f t="shared" si="94"/>
        <v>-</v>
      </c>
      <c r="AB256" s="2">
        <f t="shared" si="95"/>
        <v>3.8047597045715302</v>
      </c>
      <c r="AC256" s="2" t="str">
        <f t="shared" si="96"/>
        <v>-</v>
      </c>
      <c r="AD256" s="2" t="str">
        <f t="shared" si="97"/>
        <v>-</v>
      </c>
      <c r="AE256" s="2" t="str">
        <f t="shared" si="98"/>
        <v>-</v>
      </c>
      <c r="AH256" s="2">
        <v>254</v>
      </c>
      <c r="AI256" s="99">
        <f t="shared" si="99"/>
        <v>0.11497293282338178</v>
      </c>
      <c r="AJ256" s="99">
        <f t="shared" si="100"/>
        <v>0.12333263320536857</v>
      </c>
      <c r="AK256" s="2">
        <f t="shared" si="101"/>
        <v>2.4350462109257789</v>
      </c>
      <c r="AL256" s="2">
        <f t="shared" si="102"/>
        <v>120546.84212503857</v>
      </c>
      <c r="AM256" s="2">
        <f t="shared" si="103"/>
        <v>2.7754969857629506E-2</v>
      </c>
      <c r="AN256" s="2">
        <f t="shared" si="104"/>
        <v>0.16775913087855485</v>
      </c>
    </row>
    <row r="257" spans="1:40">
      <c r="A257" s="2">
        <v>1</v>
      </c>
      <c r="B257" s="98">
        <f t="shared" si="86"/>
        <v>4.7906158268013934</v>
      </c>
      <c r="C257" s="99">
        <f t="shared" si="105"/>
        <v>4.7906158268013936E-3</v>
      </c>
      <c r="D257" s="2">
        <v>25</v>
      </c>
      <c r="E257" s="2">
        <v>140</v>
      </c>
      <c r="F257" s="100">
        <f t="shared" si="112"/>
        <v>1.0099999999999999E-6</v>
      </c>
      <c r="G257" s="2">
        <v>1E-4</v>
      </c>
      <c r="I257" s="2">
        <v>255</v>
      </c>
      <c r="J257" s="99" t="str">
        <f t="shared" si="106"/>
        <v>-</v>
      </c>
      <c r="K257" s="99" t="str">
        <f t="shared" si="107"/>
        <v>-</v>
      </c>
      <c r="L257" s="2">
        <f t="shared" si="108"/>
        <v>9.7593396013270031</v>
      </c>
      <c r="M257" s="2" t="str">
        <f t="shared" si="109"/>
        <v>-</v>
      </c>
      <c r="N257" s="2" t="str">
        <f t="shared" si="110"/>
        <v>-</v>
      </c>
      <c r="O257" s="99" t="str">
        <f t="shared" si="111"/>
        <v>-</v>
      </c>
      <c r="Q257" s="2">
        <v>255</v>
      </c>
      <c r="R257" s="99" t="str">
        <f t="shared" si="87"/>
        <v>-</v>
      </c>
      <c r="S257" s="99" t="str">
        <f t="shared" si="88"/>
        <v>-</v>
      </c>
      <c r="T257" s="2">
        <f t="shared" si="89"/>
        <v>5.9566281746380652</v>
      </c>
      <c r="U257" s="2" t="str">
        <f t="shared" si="90"/>
        <v>-</v>
      </c>
      <c r="V257" s="2" t="str">
        <f t="shared" si="91"/>
        <v>-</v>
      </c>
      <c r="W257" s="2" t="str">
        <f t="shared" si="92"/>
        <v>-</v>
      </c>
      <c r="Y257" s="2">
        <v>255</v>
      </c>
      <c r="Z257" s="99" t="str">
        <f t="shared" si="93"/>
        <v>-</v>
      </c>
      <c r="AA257" s="99" t="str">
        <f t="shared" si="94"/>
        <v>-</v>
      </c>
      <c r="AB257" s="2">
        <f t="shared" si="95"/>
        <v>3.8122420317683612</v>
      </c>
      <c r="AC257" s="2" t="str">
        <f t="shared" si="96"/>
        <v>-</v>
      </c>
      <c r="AD257" s="2" t="str">
        <f t="shared" si="97"/>
        <v>-</v>
      </c>
      <c r="AE257" s="2" t="str">
        <f t="shared" si="98"/>
        <v>-</v>
      </c>
      <c r="AH257" s="2">
        <v>255</v>
      </c>
      <c r="AI257" s="99">
        <f t="shared" si="99"/>
        <v>0.11536890368334221</v>
      </c>
      <c r="AJ257" s="99">
        <f t="shared" si="100"/>
        <v>0.12378219779370989</v>
      </c>
      <c r="AK257" s="2">
        <f t="shared" si="101"/>
        <v>2.4398349003317508</v>
      </c>
      <c r="AL257" s="2">
        <f t="shared" si="102"/>
        <v>120783.9059570174</v>
      </c>
      <c r="AM257" s="2">
        <f t="shared" si="103"/>
        <v>2.775278645284365E-2</v>
      </c>
      <c r="AN257" s="2">
        <f t="shared" si="104"/>
        <v>0.16840635080535291</v>
      </c>
    </row>
    <row r="258" spans="1:40">
      <c r="A258" s="2">
        <v>1</v>
      </c>
      <c r="B258" s="98">
        <f t="shared" si="86"/>
        <v>4.8</v>
      </c>
      <c r="C258" s="99">
        <f t="shared" si="105"/>
        <v>4.7999999999999996E-3</v>
      </c>
      <c r="D258" s="2">
        <v>25</v>
      </c>
      <c r="E258" s="2">
        <v>140</v>
      </c>
      <c r="F258" s="100">
        <f t="shared" si="112"/>
        <v>1.0099999999999999E-6</v>
      </c>
      <c r="G258" s="2">
        <v>1E-4</v>
      </c>
      <c r="I258" s="2">
        <v>256</v>
      </c>
      <c r="J258" s="99" t="str">
        <f t="shared" si="106"/>
        <v>-</v>
      </c>
      <c r="K258" s="99" t="str">
        <f t="shared" si="107"/>
        <v>-</v>
      </c>
      <c r="L258" s="2">
        <f t="shared" si="108"/>
        <v>9.7784568372803644</v>
      </c>
      <c r="M258" s="2" t="str">
        <f t="shared" si="109"/>
        <v>-</v>
      </c>
      <c r="N258" s="2" t="str">
        <f t="shared" si="110"/>
        <v>-</v>
      </c>
      <c r="O258" s="99" t="str">
        <f t="shared" si="111"/>
        <v>-</v>
      </c>
      <c r="Q258" s="2">
        <v>256</v>
      </c>
      <c r="R258" s="99" t="str">
        <f t="shared" si="87"/>
        <v>-</v>
      </c>
      <c r="S258" s="99" t="str">
        <f t="shared" si="88"/>
        <v>-</v>
      </c>
      <c r="T258" s="2">
        <f t="shared" si="89"/>
        <v>5.9682964094728801</v>
      </c>
      <c r="U258" s="2" t="str">
        <f t="shared" si="90"/>
        <v>-</v>
      </c>
      <c r="V258" s="2" t="str">
        <f t="shared" si="91"/>
        <v>-</v>
      </c>
      <c r="W258" s="2" t="str">
        <f t="shared" si="92"/>
        <v>-</v>
      </c>
      <c r="Y258" s="2">
        <v>256</v>
      </c>
      <c r="Z258" s="99" t="str">
        <f t="shared" si="93"/>
        <v>-</v>
      </c>
      <c r="AA258" s="99" t="str">
        <f t="shared" si="94"/>
        <v>-</v>
      </c>
      <c r="AB258" s="2">
        <f t="shared" si="95"/>
        <v>3.8197097020626427</v>
      </c>
      <c r="AC258" s="2" t="str">
        <f t="shared" si="96"/>
        <v>-</v>
      </c>
      <c r="AD258" s="2" t="str">
        <f t="shared" si="97"/>
        <v>-</v>
      </c>
      <c r="AE258" s="2" t="str">
        <f t="shared" si="98"/>
        <v>-</v>
      </c>
      <c r="AH258" s="2">
        <v>256</v>
      </c>
      <c r="AI258" s="99">
        <f t="shared" si="99"/>
        <v>0.11576468048697817</v>
      </c>
      <c r="AJ258" s="99">
        <f t="shared" si="100"/>
        <v>0.12423163193875167</v>
      </c>
      <c r="AK258" s="2">
        <f t="shared" si="101"/>
        <v>2.4446142093200911</v>
      </c>
      <c r="AL258" s="2">
        <f t="shared" si="102"/>
        <v>121020.50541188572</v>
      </c>
      <c r="AM258" s="2">
        <f t="shared" si="103"/>
        <v>2.7750615095223957E-2</v>
      </c>
      <c r="AN258" s="2">
        <f t="shared" si="104"/>
        <v>0.16905354020764474</v>
      </c>
    </row>
    <row r="259" spans="1:40">
      <c r="A259" s="2">
        <v>1</v>
      </c>
      <c r="B259" s="98">
        <f t="shared" ref="B259:B322" si="113">0.3*SQRT(I259)</f>
        <v>4.8093658625644196</v>
      </c>
      <c r="C259" s="99">
        <f t="shared" si="105"/>
        <v>4.8093658625644195E-3</v>
      </c>
      <c r="D259" s="2">
        <v>25</v>
      </c>
      <c r="E259" s="2">
        <v>140</v>
      </c>
      <c r="F259" s="100">
        <f t="shared" si="112"/>
        <v>1.0099999999999999E-6</v>
      </c>
      <c r="G259" s="2">
        <v>1E-4</v>
      </c>
      <c r="I259" s="2">
        <v>257</v>
      </c>
      <c r="J259" s="99" t="str">
        <f t="shared" si="106"/>
        <v>-</v>
      </c>
      <c r="K259" s="99" t="str">
        <f t="shared" si="107"/>
        <v>-</v>
      </c>
      <c r="L259" s="2">
        <f t="shared" si="108"/>
        <v>9.7975367712032977</v>
      </c>
      <c r="M259" s="2" t="str">
        <f t="shared" si="109"/>
        <v>-</v>
      </c>
      <c r="N259" s="2" t="str">
        <f t="shared" si="110"/>
        <v>-</v>
      </c>
      <c r="O259" s="99" t="str">
        <f t="shared" si="111"/>
        <v>-</v>
      </c>
      <c r="Q259" s="2">
        <v>257</v>
      </c>
      <c r="R259" s="99" t="str">
        <f t="shared" ref="R259:R322" si="114">IF(T259&gt;3,"-",(0.000874*(C259^1.75))/(($R$1/1000)^4.75))</f>
        <v>-</v>
      </c>
      <c r="S259" s="99" t="str">
        <f t="shared" ref="S259:S322" si="115">IF(T259&gt;3,"-",(10.646*C259^1.852)/(E259^1.852*($R$1/1000)^4.87))</f>
        <v>-</v>
      </c>
      <c r="T259" s="2">
        <f t="shared" ref="T259:T322" si="116">(4*C259)/(3.1416*($R$1/1000)^2)</f>
        <v>5.9799418769551389</v>
      </c>
      <c r="U259" s="2" t="str">
        <f t="shared" ref="U259:U322" si="117">IF(T259&gt;3,"-",(T259*($R$1/1000)/F259))</f>
        <v>-</v>
      </c>
      <c r="V259" s="2" t="str">
        <f t="shared" ref="V259:V322" si="118">IF(T259&gt;3,"-",(0.25/(LOG(0.27*(G259/($R$1/1000))+(5.74/U259^0.9))^2)))</f>
        <v>-</v>
      </c>
      <c r="W259" s="2" t="str">
        <f t="shared" ref="W259:W322" si="119">IF(T259&gt;3,"-",(V259*(A259/($R$1/1000))*(T259^2/(2*9.81))))</f>
        <v>-</v>
      </c>
      <c r="Y259" s="2">
        <v>257</v>
      </c>
      <c r="Z259" s="99" t="str">
        <f t="shared" ref="Z259:Z322" si="120">IF(AB259&gt;3,"-",(0.000874*(C259^1.75))/(($Z$1/1000)^4.75))</f>
        <v>-</v>
      </c>
      <c r="AA259" s="99" t="str">
        <f t="shared" ref="AA259:AA322" si="121">IF(AB259&gt;3,"-",(10.646*$C259^1.852)/($E259^1.852*($Z$1/1000)^4.87))</f>
        <v>-</v>
      </c>
      <c r="AB259" s="2">
        <f t="shared" ref="AB259:AB322" si="122">(4*$C259)/(3.1416*($Z$1/1000)^2)</f>
        <v>3.8271628012512888</v>
      </c>
      <c r="AC259" s="2" t="str">
        <f t="shared" ref="AC259:AC322" si="123">IF(AB259&gt;3,"-",(AB259*($Z$1/1000)/F259))</f>
        <v>-</v>
      </c>
      <c r="AD259" s="2" t="str">
        <f t="shared" ref="AD259:AD322" si="124">IF(AB259&gt;3,"-",(0.25/(LOG(0.27*(G259/($R$1/1000))+(5.74/AC259^0.9))^2)))</f>
        <v>-</v>
      </c>
      <c r="AE259" s="2" t="str">
        <f t="shared" ref="AE259:AE322" si="125">IF(AB259&gt;3,"-",(AD259*($A259/($Z$1/1000))*(AB259^2/(2*9.81))))</f>
        <v>-</v>
      </c>
      <c r="AH259" s="2">
        <v>257</v>
      </c>
      <c r="AI259" s="99">
        <f t="shared" ref="AI259:AI322" si="126">IF(AK259&gt;3,"-",(0.000874*(C259^1.75))/(($AI$1/1000)^4.75))</f>
        <v>0.11616026408687254</v>
      </c>
      <c r="AJ259" s="99">
        <f t="shared" ref="AJ259:AJ322" si="127">IF(AK259&gt;3,"-",(10.646*$C259^1.852)/($E259^1.852*($AI$1/1000)^4.87))</f>
        <v>0.12468093618766873</v>
      </c>
      <c r="AK259" s="2">
        <f t="shared" ref="AK259:AK322" si="128">(4*$C259)/(3.1416*($AI$1/1000)^2)</f>
        <v>2.4493841928008244</v>
      </c>
      <c r="AL259" s="2">
        <f t="shared" ref="AL259:AL322" si="129">IF(AK259&gt;3,"-",(AK259*($AI$1/1000)/F259))</f>
        <v>121256.64320796162</v>
      </c>
      <c r="AM259" s="2">
        <f t="shared" ref="AM259:AM322" si="130">IF(AK259&gt;3,"-",(0.25/(LOG(0.27*(G259/($R$1/1000))+(5.74/AL259^0.9))^2)))</f>
        <v>2.7748455672109526E-2</v>
      </c>
      <c r="AN259" s="2">
        <f t="shared" ref="AN259:AN322" si="131">IF(AK259&gt;3,"-",(AM259*($A259/($AI$1/1000))*(AK259^2/(2*9.81))))</f>
        <v>0.16970069925647072</v>
      </c>
    </row>
    <row r="260" spans="1:40">
      <c r="A260" s="2">
        <v>1</v>
      </c>
      <c r="B260" s="98">
        <f t="shared" si="113"/>
        <v>4.818713521262703</v>
      </c>
      <c r="C260" s="99">
        <f t="shared" ref="C260:C323" si="132">B260/1000</f>
        <v>4.8187135212627028E-3</v>
      </c>
      <c r="D260" s="2">
        <v>25</v>
      </c>
      <c r="E260" s="2">
        <v>140</v>
      </c>
      <c r="F260" s="100">
        <f t="shared" si="112"/>
        <v>1.0099999999999999E-6</v>
      </c>
      <c r="G260" s="2">
        <v>1E-4</v>
      </c>
      <c r="I260" s="2">
        <v>258</v>
      </c>
      <c r="J260" s="99" t="str">
        <f t="shared" ref="J260:J323" si="133">IF(L260&gt;3,"-",(0.000874*(C260^1.75))/(($J$1/1000)^4.75))</f>
        <v>-</v>
      </c>
      <c r="K260" s="99" t="str">
        <f t="shared" ref="K260:K323" si="134">IF(L260&gt;3,"-",(10.646*C260^1.852)/(E260^1.852*($J$1/1000)^4.87))</f>
        <v>-</v>
      </c>
      <c r="L260" s="2">
        <f t="shared" ref="L260:L323" si="135">(4*C260)/(3.1416*($J$1/1000)^2)</f>
        <v>9.8165796206013791</v>
      </c>
      <c r="M260" s="2" t="str">
        <f t="shared" ref="M260:M323" si="136">IF(L260&gt;3,"-",L260*($J$1/1000)/F260)</f>
        <v>-</v>
      </c>
      <c r="N260" s="2" t="str">
        <f t="shared" ref="N260:N323" si="137">IF(L260&gt;3,"-",(0.25/(LOG(0.27*(G260/($J$1/1000))+(5.74/M260^0.9))^2)))</f>
        <v>-</v>
      </c>
      <c r="O260" s="99" t="str">
        <f t="shared" ref="O260:O323" si="138">IF(L260&gt;3,"-",(N260*(A260/($J$1/1000))*(L260^2/(2*9.81))))</f>
        <v>-</v>
      </c>
      <c r="Q260" s="2">
        <v>258</v>
      </c>
      <c r="R260" s="99" t="str">
        <f t="shared" si="114"/>
        <v>-</v>
      </c>
      <c r="S260" s="99" t="str">
        <f t="shared" si="115"/>
        <v>-</v>
      </c>
      <c r="T260" s="2">
        <f t="shared" si="116"/>
        <v>5.9915647098397109</v>
      </c>
      <c r="U260" s="2" t="str">
        <f t="shared" si="117"/>
        <v>-</v>
      </c>
      <c r="V260" s="2" t="str">
        <f t="shared" si="118"/>
        <v>-</v>
      </c>
      <c r="W260" s="2" t="str">
        <f t="shared" si="119"/>
        <v>-</v>
      </c>
      <c r="Y260" s="2">
        <v>258</v>
      </c>
      <c r="Z260" s="99" t="str">
        <f t="shared" si="120"/>
        <v>-</v>
      </c>
      <c r="AA260" s="99" t="str">
        <f t="shared" si="121"/>
        <v>-</v>
      </c>
      <c r="AB260" s="2">
        <f t="shared" si="122"/>
        <v>3.8346014142974143</v>
      </c>
      <c r="AC260" s="2" t="str">
        <f t="shared" si="123"/>
        <v>-</v>
      </c>
      <c r="AD260" s="2" t="str">
        <f t="shared" si="124"/>
        <v>-</v>
      </c>
      <c r="AE260" s="2" t="str">
        <f t="shared" si="125"/>
        <v>-</v>
      </c>
      <c r="AH260" s="2">
        <v>258</v>
      </c>
      <c r="AI260" s="99">
        <f t="shared" si="126"/>
        <v>0.11655565532855984</v>
      </c>
      <c r="AJ260" s="99">
        <f t="shared" si="127"/>
        <v>0.12513011108321936</v>
      </c>
      <c r="AK260" s="2">
        <f t="shared" si="128"/>
        <v>2.4541449051503448</v>
      </c>
      <c r="AL260" s="2">
        <f t="shared" si="129"/>
        <v>121492.32203714582</v>
      </c>
      <c r="AM260" s="2">
        <f t="shared" si="130"/>
        <v>2.7746308072322881E-2</v>
      </c>
      <c r="AN260" s="2">
        <f t="shared" si="131"/>
        <v>0.17034782812125468</v>
      </c>
    </row>
    <row r="261" spans="1:40">
      <c r="A261" s="2">
        <v>1</v>
      </c>
      <c r="B261" s="98">
        <f t="shared" si="113"/>
        <v>4.8280430818293238</v>
      </c>
      <c r="C261" s="99">
        <f t="shared" si="132"/>
        <v>4.8280430818293234E-3</v>
      </c>
      <c r="D261" s="2">
        <v>25</v>
      </c>
      <c r="E261" s="2">
        <v>140</v>
      </c>
      <c r="F261" s="100">
        <f t="shared" ref="F261:F324" si="139">1.01*10^-6</f>
        <v>1.0099999999999999E-6</v>
      </c>
      <c r="G261" s="2">
        <v>1E-4</v>
      </c>
      <c r="I261" s="2">
        <v>259</v>
      </c>
      <c r="J261" s="99" t="str">
        <f t="shared" si="133"/>
        <v>-</v>
      </c>
      <c r="K261" s="99" t="str">
        <f t="shared" si="134"/>
        <v>-</v>
      </c>
      <c r="L261" s="2">
        <f t="shared" si="135"/>
        <v>9.835585600874607</v>
      </c>
      <c r="M261" s="2" t="str">
        <f t="shared" si="136"/>
        <v>-</v>
      </c>
      <c r="N261" s="2" t="str">
        <f t="shared" si="137"/>
        <v>-</v>
      </c>
      <c r="O261" s="99" t="str">
        <f t="shared" si="138"/>
        <v>-</v>
      </c>
      <c r="Q261" s="2">
        <v>259</v>
      </c>
      <c r="R261" s="99" t="str">
        <f t="shared" si="114"/>
        <v>-</v>
      </c>
      <c r="S261" s="99" t="str">
        <f t="shared" si="115"/>
        <v>-</v>
      </c>
      <c r="T261" s="2">
        <f t="shared" si="116"/>
        <v>6.0031650395963192</v>
      </c>
      <c r="U261" s="2" t="str">
        <f t="shared" si="117"/>
        <v>-</v>
      </c>
      <c r="V261" s="2" t="str">
        <f t="shared" si="118"/>
        <v>-</v>
      </c>
      <c r="W261" s="2" t="str">
        <f t="shared" si="119"/>
        <v>-</v>
      </c>
      <c r="Y261" s="2">
        <v>259</v>
      </c>
      <c r="Z261" s="99" t="str">
        <f t="shared" si="120"/>
        <v>-</v>
      </c>
      <c r="AA261" s="99" t="str">
        <f t="shared" si="121"/>
        <v>-</v>
      </c>
      <c r="AB261" s="2">
        <f t="shared" si="122"/>
        <v>3.8420256253416438</v>
      </c>
      <c r="AC261" s="2" t="str">
        <f t="shared" si="123"/>
        <v>-</v>
      </c>
      <c r="AD261" s="2" t="str">
        <f t="shared" si="124"/>
        <v>-</v>
      </c>
      <c r="AE261" s="2" t="str">
        <f t="shared" si="125"/>
        <v>-</v>
      </c>
      <c r="AH261" s="2">
        <v>259</v>
      </c>
      <c r="AI261" s="99">
        <f t="shared" si="126"/>
        <v>0.1169508550506129</v>
      </c>
      <c r="AJ261" s="99">
        <f t="shared" si="127"/>
        <v>0.12557915716380036</v>
      </c>
      <c r="AK261" s="2">
        <f t="shared" si="128"/>
        <v>2.4588964002186517</v>
      </c>
      <c r="AL261" s="2">
        <f t="shared" si="129"/>
        <v>121727.54456527982</v>
      </c>
      <c r="AM261" s="2">
        <f t="shared" si="130"/>
        <v>2.7744172186144885E-2</v>
      </c>
      <c r="AN261" s="2">
        <f t="shared" si="131"/>
        <v>0.17099492696982649</v>
      </c>
    </row>
    <row r="262" spans="1:40">
      <c r="A262" s="2">
        <v>1</v>
      </c>
      <c r="B262" s="98">
        <f t="shared" si="113"/>
        <v>4.8373546489791295</v>
      </c>
      <c r="C262" s="99">
        <f t="shared" si="132"/>
        <v>4.8373546489791294E-3</v>
      </c>
      <c r="D262" s="2">
        <v>25</v>
      </c>
      <c r="E262" s="2">
        <v>140</v>
      </c>
      <c r="F262" s="100">
        <f t="shared" si="139"/>
        <v>1.0099999999999999E-6</v>
      </c>
      <c r="G262" s="2">
        <v>1E-4</v>
      </c>
      <c r="I262" s="2">
        <v>260</v>
      </c>
      <c r="J262" s="99" t="str">
        <f t="shared" si="133"/>
        <v>-</v>
      </c>
      <c r="K262" s="99" t="str">
        <f t="shared" si="134"/>
        <v>-</v>
      </c>
      <c r="L262" s="2">
        <f t="shared" si="135"/>
        <v>9.854554925345818</v>
      </c>
      <c r="M262" s="2" t="str">
        <f t="shared" si="136"/>
        <v>-</v>
      </c>
      <c r="N262" s="2" t="str">
        <f t="shared" si="137"/>
        <v>-</v>
      </c>
      <c r="O262" s="99" t="str">
        <f t="shared" si="138"/>
        <v>-</v>
      </c>
      <c r="Q262" s="2">
        <v>260</v>
      </c>
      <c r="R262" s="99" t="str">
        <f t="shared" si="114"/>
        <v>-</v>
      </c>
      <c r="S262" s="99" t="str">
        <f t="shared" si="115"/>
        <v>-</v>
      </c>
      <c r="T262" s="2">
        <f t="shared" si="116"/>
        <v>6.014742996426893</v>
      </c>
      <c r="U262" s="2" t="str">
        <f t="shared" si="117"/>
        <v>-</v>
      </c>
      <c r="V262" s="2" t="str">
        <f t="shared" si="118"/>
        <v>-</v>
      </c>
      <c r="W262" s="2" t="str">
        <f t="shared" si="119"/>
        <v>-</v>
      </c>
      <c r="Y262" s="2">
        <v>260</v>
      </c>
      <c r="Z262" s="99" t="str">
        <f t="shared" si="120"/>
        <v>-</v>
      </c>
      <c r="AA262" s="99" t="str">
        <f t="shared" si="121"/>
        <v>-</v>
      </c>
      <c r="AB262" s="2">
        <f t="shared" si="122"/>
        <v>3.8494355177132107</v>
      </c>
      <c r="AC262" s="2" t="str">
        <f t="shared" si="123"/>
        <v>-</v>
      </c>
      <c r="AD262" s="2" t="str">
        <f t="shared" si="124"/>
        <v>-</v>
      </c>
      <c r="AE262" s="2" t="str">
        <f t="shared" si="125"/>
        <v>-</v>
      </c>
      <c r="AH262" s="2">
        <v>260</v>
      </c>
      <c r="AI262" s="99">
        <f t="shared" si="126"/>
        <v>0.11734586408472475</v>
      </c>
      <c r="AJ262" s="99">
        <f t="shared" si="127"/>
        <v>0.12602807496349724</v>
      </c>
      <c r="AK262" s="2">
        <f t="shared" si="128"/>
        <v>2.4636387313364545</v>
      </c>
      <c r="AL262" s="2">
        <f t="shared" si="129"/>
        <v>121962.31343249777</v>
      </c>
      <c r="AM262" s="2">
        <f t="shared" si="130"/>
        <v>2.7742047905290047E-2</v>
      </c>
      <c r="AN262" s="2">
        <f t="shared" si="131"/>
        <v>0.17164199596844221</v>
      </c>
    </row>
    <row r="263" spans="1:40">
      <c r="A263" s="2">
        <v>1</v>
      </c>
      <c r="B263" s="98">
        <f t="shared" si="113"/>
        <v>4.8466483264210529</v>
      </c>
      <c r="C263" s="99">
        <f t="shared" si="132"/>
        <v>4.8466483264210528E-3</v>
      </c>
      <c r="D263" s="2">
        <v>25</v>
      </c>
      <c r="E263" s="2">
        <v>140</v>
      </c>
      <c r="F263" s="100">
        <f t="shared" si="139"/>
        <v>1.0099999999999999E-6</v>
      </c>
      <c r="G263" s="2">
        <v>1E-4</v>
      </c>
      <c r="I263" s="2">
        <v>261</v>
      </c>
      <c r="J263" s="99" t="str">
        <f t="shared" si="133"/>
        <v>-</v>
      </c>
      <c r="K263" s="99" t="str">
        <f t="shared" si="134"/>
        <v>-</v>
      </c>
      <c r="L263" s="2">
        <f t="shared" si="135"/>
        <v>9.8734878052886206</v>
      </c>
      <c r="M263" s="2" t="str">
        <f t="shared" si="136"/>
        <v>-</v>
      </c>
      <c r="N263" s="2" t="str">
        <f t="shared" si="137"/>
        <v>-</v>
      </c>
      <c r="O263" s="99" t="str">
        <f t="shared" si="138"/>
        <v>-</v>
      </c>
      <c r="Q263" s="2">
        <v>261</v>
      </c>
      <c r="R263" s="99" t="str">
        <f t="shared" si="114"/>
        <v>-</v>
      </c>
      <c r="S263" s="99" t="str">
        <f t="shared" si="115"/>
        <v>-</v>
      </c>
      <c r="T263" s="2">
        <f t="shared" si="116"/>
        <v>6.0262987092826075</v>
      </c>
      <c r="U263" s="2" t="str">
        <f t="shared" si="117"/>
        <v>-</v>
      </c>
      <c r="V263" s="2" t="str">
        <f t="shared" si="118"/>
        <v>-</v>
      </c>
      <c r="W263" s="2" t="str">
        <f t="shared" si="119"/>
        <v>-</v>
      </c>
      <c r="Y263" s="2">
        <v>261</v>
      </c>
      <c r="Z263" s="99" t="str">
        <f t="shared" si="120"/>
        <v>-</v>
      </c>
      <c r="AA263" s="99" t="str">
        <f t="shared" si="121"/>
        <v>-</v>
      </c>
      <c r="AB263" s="2">
        <f t="shared" si="122"/>
        <v>3.8568311739408681</v>
      </c>
      <c r="AC263" s="2" t="str">
        <f t="shared" si="123"/>
        <v>-</v>
      </c>
      <c r="AD263" s="2" t="str">
        <f t="shared" si="124"/>
        <v>-</v>
      </c>
      <c r="AE263" s="2" t="str">
        <f t="shared" si="125"/>
        <v>-</v>
      </c>
      <c r="AH263" s="2">
        <v>261</v>
      </c>
      <c r="AI263" s="99">
        <f t="shared" si="126"/>
        <v>0.11774068325579383</v>
      </c>
      <c r="AJ263" s="99">
        <f t="shared" si="127"/>
        <v>0.12647686501213634</v>
      </c>
      <c r="AK263" s="2">
        <f t="shared" si="128"/>
        <v>2.4683719513221551</v>
      </c>
      <c r="AL263" s="2">
        <f t="shared" si="129"/>
        <v>122196.63125357206</v>
      </c>
      <c r="AM263" s="2">
        <f t="shared" si="130"/>
        <v>2.7739935122882413E-2</v>
      </c>
      <c r="AN263" s="2">
        <f t="shared" si="131"/>
        <v>0.17228903528180498</v>
      </c>
    </row>
    <row r="264" spans="1:40">
      <c r="A264" s="2">
        <v>1</v>
      </c>
      <c r="B264" s="98">
        <f t="shared" si="113"/>
        <v>4.8559242168715935</v>
      </c>
      <c r="C264" s="99">
        <f t="shared" si="132"/>
        <v>4.8559242168715938E-3</v>
      </c>
      <c r="D264" s="2">
        <v>25</v>
      </c>
      <c r="E264" s="2">
        <v>140</v>
      </c>
      <c r="F264" s="100">
        <f t="shared" si="139"/>
        <v>1.0099999999999999E-6</v>
      </c>
      <c r="G264" s="2">
        <v>1E-4</v>
      </c>
      <c r="I264" s="2">
        <v>262</v>
      </c>
      <c r="J264" s="99" t="str">
        <f t="shared" si="133"/>
        <v>-</v>
      </c>
      <c r="K264" s="99" t="str">
        <f t="shared" si="134"/>
        <v>-</v>
      </c>
      <c r="L264" s="2">
        <f t="shared" si="135"/>
        <v>9.8923844499548625</v>
      </c>
      <c r="M264" s="2" t="str">
        <f t="shared" si="136"/>
        <v>-</v>
      </c>
      <c r="N264" s="2" t="str">
        <f t="shared" si="137"/>
        <v>-</v>
      </c>
      <c r="O264" s="99" t="str">
        <f t="shared" si="138"/>
        <v>-</v>
      </c>
      <c r="Q264" s="2">
        <v>262</v>
      </c>
      <c r="R264" s="99" t="str">
        <f t="shared" si="114"/>
        <v>-</v>
      </c>
      <c r="S264" s="99" t="str">
        <f t="shared" si="115"/>
        <v>-</v>
      </c>
      <c r="T264" s="2">
        <f t="shared" si="116"/>
        <v>6.0378323058806549</v>
      </c>
      <c r="U264" s="2" t="str">
        <f t="shared" si="117"/>
        <v>-</v>
      </c>
      <c r="V264" s="2" t="str">
        <f t="shared" si="118"/>
        <v>-</v>
      </c>
      <c r="W264" s="2" t="str">
        <f t="shared" si="119"/>
        <v>-</v>
      </c>
      <c r="Y264" s="2">
        <v>262</v>
      </c>
      <c r="Z264" s="99" t="str">
        <f t="shared" si="120"/>
        <v>-</v>
      </c>
      <c r="AA264" s="99" t="str">
        <f t="shared" si="121"/>
        <v>-</v>
      </c>
      <c r="AB264" s="2">
        <f t="shared" si="122"/>
        <v>3.8642126757636186</v>
      </c>
      <c r="AC264" s="2" t="str">
        <f t="shared" si="123"/>
        <v>-</v>
      </c>
      <c r="AD264" s="2" t="str">
        <f t="shared" si="124"/>
        <v>-</v>
      </c>
      <c r="AE264" s="2" t="str">
        <f t="shared" si="125"/>
        <v>-</v>
      </c>
      <c r="AH264" s="2">
        <v>262</v>
      </c>
      <c r="AI264" s="99">
        <f t="shared" si="126"/>
        <v>0.11813531338200299</v>
      </c>
      <c r="AJ264" s="99">
        <f t="shared" si="127"/>
        <v>0.12692552783533367</v>
      </c>
      <c r="AK264" s="2">
        <f t="shared" si="128"/>
        <v>2.4730961124887156</v>
      </c>
      <c r="AL264" s="2">
        <f t="shared" si="129"/>
        <v>122430.50061825327</v>
      </c>
      <c r="AM264" s="2">
        <f t="shared" si="130"/>
        <v>2.7737833733431954E-2</v>
      </c>
      <c r="AN264" s="2">
        <f t="shared" si="131"/>
        <v>0.17293604507308599</v>
      </c>
    </row>
    <row r="265" spans="1:40">
      <c r="A265" s="2">
        <v>1</v>
      </c>
      <c r="B265" s="98">
        <f t="shared" si="113"/>
        <v>4.8651824220680568</v>
      </c>
      <c r="C265" s="99">
        <f t="shared" si="132"/>
        <v>4.8651824220680567E-3</v>
      </c>
      <c r="D265" s="2">
        <v>25</v>
      </c>
      <c r="E265" s="2">
        <v>140</v>
      </c>
      <c r="F265" s="100">
        <f t="shared" si="139"/>
        <v>1.0099999999999999E-6</v>
      </c>
      <c r="G265" s="2">
        <v>1E-4</v>
      </c>
      <c r="I265" s="2">
        <v>263</v>
      </c>
      <c r="J265" s="99" t="str">
        <f t="shared" si="133"/>
        <v>-</v>
      </c>
      <c r="K265" s="99" t="str">
        <f t="shared" si="134"/>
        <v>-</v>
      </c>
      <c r="L265" s="2">
        <f t="shared" si="135"/>
        <v>9.911245066601591</v>
      </c>
      <c r="M265" s="2" t="str">
        <f t="shared" si="136"/>
        <v>-</v>
      </c>
      <c r="N265" s="2" t="str">
        <f t="shared" si="137"/>
        <v>-</v>
      </c>
      <c r="O265" s="99" t="str">
        <f t="shared" si="138"/>
        <v>-</v>
      </c>
      <c r="Q265" s="2">
        <v>263</v>
      </c>
      <c r="R265" s="99" t="str">
        <f t="shared" si="114"/>
        <v>-</v>
      </c>
      <c r="S265" s="99" t="str">
        <f t="shared" si="115"/>
        <v>-</v>
      </c>
      <c r="T265" s="2">
        <f t="shared" si="116"/>
        <v>6.0493439127206994</v>
      </c>
      <c r="U265" s="2" t="str">
        <f t="shared" si="117"/>
        <v>-</v>
      </c>
      <c r="V265" s="2" t="str">
        <f t="shared" si="118"/>
        <v>-</v>
      </c>
      <c r="W265" s="2" t="str">
        <f t="shared" si="119"/>
        <v>-</v>
      </c>
      <c r="Y265" s="2">
        <v>263</v>
      </c>
      <c r="Z265" s="99" t="str">
        <f t="shared" si="120"/>
        <v>-</v>
      </c>
      <c r="AA265" s="99" t="str">
        <f t="shared" si="121"/>
        <v>-</v>
      </c>
      <c r="AB265" s="2">
        <f t="shared" si="122"/>
        <v>3.871580104141247</v>
      </c>
      <c r="AC265" s="2" t="str">
        <f t="shared" si="123"/>
        <v>-</v>
      </c>
      <c r="AD265" s="2" t="str">
        <f t="shared" si="124"/>
        <v>-</v>
      </c>
      <c r="AE265" s="2" t="str">
        <f t="shared" si="125"/>
        <v>-</v>
      </c>
      <c r="AH265" s="2">
        <v>263</v>
      </c>
      <c r="AI265" s="99">
        <f t="shared" si="126"/>
        <v>0.11852975527490113</v>
      </c>
      <c r="AJ265" s="99">
        <f t="shared" si="127"/>
        <v>0.12737406395454534</v>
      </c>
      <c r="AK265" s="2">
        <f t="shared" si="128"/>
        <v>2.4778112666503977</v>
      </c>
      <c r="AL265" s="2">
        <f t="shared" si="129"/>
        <v>122663.92409160387</v>
      </c>
      <c r="AM265" s="2">
        <f t="shared" si="130"/>
        <v>2.7735743632811373E-2</v>
      </c>
      <c r="AN265" s="2">
        <f t="shared" si="131"/>
        <v>0.17358302550394344</v>
      </c>
    </row>
    <row r="266" spans="1:40">
      <c r="A266" s="2">
        <v>1</v>
      </c>
      <c r="B266" s="98">
        <f t="shared" si="113"/>
        <v>4.8744230427815767</v>
      </c>
      <c r="C266" s="99">
        <f t="shared" si="132"/>
        <v>4.874423042781577E-3</v>
      </c>
      <c r="D266" s="2">
        <v>25</v>
      </c>
      <c r="E266" s="2">
        <v>140</v>
      </c>
      <c r="F266" s="100">
        <f t="shared" si="139"/>
        <v>1.0099999999999999E-6</v>
      </c>
      <c r="G266" s="2">
        <v>1E-4</v>
      </c>
      <c r="I266" s="2">
        <v>264</v>
      </c>
      <c r="J266" s="99" t="str">
        <f t="shared" si="133"/>
        <v>-</v>
      </c>
      <c r="K266" s="99" t="str">
        <f t="shared" si="134"/>
        <v>-</v>
      </c>
      <c r="L266" s="2">
        <f t="shared" si="135"/>
        <v>9.9300698605175981</v>
      </c>
      <c r="M266" s="2" t="str">
        <f t="shared" si="136"/>
        <v>-</v>
      </c>
      <c r="N266" s="2" t="str">
        <f t="shared" si="137"/>
        <v>-</v>
      </c>
      <c r="O266" s="99" t="str">
        <f t="shared" si="138"/>
        <v>-</v>
      </c>
      <c r="Q266" s="2">
        <v>264</v>
      </c>
      <c r="R266" s="99" t="str">
        <f t="shared" si="114"/>
        <v>-</v>
      </c>
      <c r="S266" s="99" t="str">
        <f t="shared" si="115"/>
        <v>-</v>
      </c>
      <c r="T266" s="2">
        <f t="shared" si="116"/>
        <v>6.0608336551010753</v>
      </c>
      <c r="U266" s="2" t="str">
        <f t="shared" si="117"/>
        <v>-</v>
      </c>
      <c r="V266" s="2" t="str">
        <f t="shared" si="118"/>
        <v>-</v>
      </c>
      <c r="W266" s="2" t="str">
        <f t="shared" si="119"/>
        <v>-</v>
      </c>
      <c r="Y266" s="2">
        <v>264</v>
      </c>
      <c r="Z266" s="99" t="str">
        <f t="shared" si="120"/>
        <v>-</v>
      </c>
      <c r="AA266" s="99" t="str">
        <f t="shared" si="121"/>
        <v>-</v>
      </c>
      <c r="AB266" s="2">
        <f t="shared" si="122"/>
        <v>3.8789335392646875</v>
      </c>
      <c r="AC266" s="2" t="str">
        <f t="shared" si="123"/>
        <v>-</v>
      </c>
      <c r="AD266" s="2" t="str">
        <f t="shared" si="124"/>
        <v>-</v>
      </c>
      <c r="AE266" s="2" t="str">
        <f t="shared" si="125"/>
        <v>-</v>
      </c>
      <c r="AH266" s="2">
        <v>264</v>
      </c>
      <c r="AI266" s="99">
        <f t="shared" si="126"/>
        <v>0.11892400973948146</v>
      </c>
      <c r="AJ266" s="99">
        <f t="shared" si="127"/>
        <v>0.12782247388711601</v>
      </c>
      <c r="AK266" s="2">
        <f t="shared" si="128"/>
        <v>2.4825174651293995</v>
      </c>
      <c r="AL266" s="2">
        <f t="shared" si="129"/>
        <v>122896.90421432673</v>
      </c>
      <c r="AM266" s="2">
        <f t="shared" si="130"/>
        <v>2.7733664718233474E-2</v>
      </c>
      <c r="AN266" s="2">
        <f t="shared" si="131"/>
        <v>0.1742299767345433</v>
      </c>
    </row>
    <row r="267" spans="1:40">
      <c r="A267" s="2">
        <v>1</v>
      </c>
      <c r="B267" s="98">
        <f t="shared" si="113"/>
        <v>4.8836461788299115</v>
      </c>
      <c r="C267" s="99">
        <f t="shared" si="132"/>
        <v>4.8836461788299111E-3</v>
      </c>
      <c r="D267" s="2">
        <v>25</v>
      </c>
      <c r="E267" s="2">
        <v>140</v>
      </c>
      <c r="F267" s="100">
        <f t="shared" si="139"/>
        <v>1.0099999999999999E-6</v>
      </c>
      <c r="G267" s="2">
        <v>1E-4</v>
      </c>
      <c r="I267" s="2">
        <v>265</v>
      </c>
      <c r="J267" s="99" t="str">
        <f t="shared" si="133"/>
        <v>-</v>
      </c>
      <c r="K267" s="99" t="str">
        <f t="shared" si="134"/>
        <v>-</v>
      </c>
      <c r="L267" s="2">
        <f t="shared" si="135"/>
        <v>9.9488590350494732</v>
      </c>
      <c r="M267" s="2" t="str">
        <f t="shared" si="136"/>
        <v>-</v>
      </c>
      <c r="N267" s="2" t="str">
        <f t="shared" si="137"/>
        <v>-</v>
      </c>
      <c r="O267" s="99" t="str">
        <f t="shared" si="138"/>
        <v>-</v>
      </c>
      <c r="Q267" s="2">
        <v>265</v>
      </c>
      <c r="R267" s="99" t="str">
        <f t="shared" si="114"/>
        <v>-</v>
      </c>
      <c r="S267" s="99" t="str">
        <f t="shared" si="115"/>
        <v>-</v>
      </c>
      <c r="T267" s="2">
        <f t="shared" si="116"/>
        <v>6.0723016571346902</v>
      </c>
      <c r="U267" s="2" t="str">
        <f t="shared" si="117"/>
        <v>-</v>
      </c>
      <c r="V267" s="2" t="str">
        <f t="shared" si="118"/>
        <v>-</v>
      </c>
      <c r="W267" s="2" t="str">
        <f t="shared" si="119"/>
        <v>-</v>
      </c>
      <c r="Y267" s="2">
        <v>265</v>
      </c>
      <c r="Z267" s="99" t="str">
        <f t="shared" si="120"/>
        <v>-</v>
      </c>
      <c r="AA267" s="99" t="str">
        <f t="shared" si="121"/>
        <v>-</v>
      </c>
      <c r="AB267" s="2">
        <f t="shared" si="122"/>
        <v>3.886273060566201</v>
      </c>
      <c r="AC267" s="2" t="str">
        <f t="shared" si="123"/>
        <v>-</v>
      </c>
      <c r="AD267" s="2" t="str">
        <f t="shared" si="124"/>
        <v>-</v>
      </c>
      <c r="AE267" s="2" t="str">
        <f t="shared" si="125"/>
        <v>-</v>
      </c>
      <c r="AH267" s="2">
        <v>265</v>
      </c>
      <c r="AI267" s="99">
        <f t="shared" si="126"/>
        <v>0.1193180775742588</v>
      </c>
      <c r="AJ267" s="99">
        <f t="shared" si="127"/>
        <v>0.12827075814632594</v>
      </c>
      <c r="AK267" s="2">
        <f t="shared" si="128"/>
        <v>2.4872147587623683</v>
      </c>
      <c r="AL267" s="2">
        <f t="shared" si="129"/>
        <v>123129.44350308756</v>
      </c>
      <c r="AM267" s="2">
        <f t="shared" si="130"/>
        <v>2.7731596888228894E-2</v>
      </c>
      <c r="AN267" s="2">
        <f t="shared" si="131"/>
        <v>0.1748768989235778</v>
      </c>
    </row>
    <row r="268" spans="1:40">
      <c r="A268" s="2">
        <v>1</v>
      </c>
      <c r="B268" s="98">
        <f t="shared" si="113"/>
        <v>4.8928519290900265</v>
      </c>
      <c r="C268" s="99">
        <f t="shared" si="132"/>
        <v>4.8928519290900264E-3</v>
      </c>
      <c r="D268" s="2">
        <v>25</v>
      </c>
      <c r="E268" s="2">
        <v>140</v>
      </c>
      <c r="F268" s="100">
        <f t="shared" si="139"/>
        <v>1.0099999999999999E-6</v>
      </c>
      <c r="G268" s="2">
        <v>1E-4</v>
      </c>
      <c r="I268" s="2">
        <v>266</v>
      </c>
      <c r="J268" s="99" t="str">
        <f t="shared" si="133"/>
        <v>-</v>
      </c>
      <c r="K268" s="99" t="str">
        <f t="shared" si="134"/>
        <v>-</v>
      </c>
      <c r="L268" s="2">
        <f t="shared" si="135"/>
        <v>9.9676127916272481</v>
      </c>
      <c r="M268" s="2" t="str">
        <f t="shared" si="136"/>
        <v>-</v>
      </c>
      <c r="N268" s="2" t="str">
        <f t="shared" si="137"/>
        <v>-</v>
      </c>
      <c r="O268" s="99" t="str">
        <f t="shared" si="138"/>
        <v>-</v>
      </c>
      <c r="Q268" s="2">
        <v>266</v>
      </c>
      <c r="R268" s="99" t="str">
        <f t="shared" si="114"/>
        <v>-</v>
      </c>
      <c r="S268" s="99" t="str">
        <f t="shared" si="115"/>
        <v>-</v>
      </c>
      <c r="T268" s="2">
        <f t="shared" si="116"/>
        <v>6.0837480417646796</v>
      </c>
      <c r="U268" s="2" t="str">
        <f t="shared" si="117"/>
        <v>-</v>
      </c>
      <c r="V268" s="2" t="str">
        <f t="shared" si="118"/>
        <v>-</v>
      </c>
      <c r="W268" s="2" t="str">
        <f t="shared" si="119"/>
        <v>-</v>
      </c>
      <c r="Y268" s="2">
        <v>266</v>
      </c>
      <c r="Z268" s="99" t="str">
        <f t="shared" si="120"/>
        <v>-</v>
      </c>
      <c r="AA268" s="99" t="str">
        <f t="shared" si="121"/>
        <v>-</v>
      </c>
      <c r="AB268" s="2">
        <f t="shared" si="122"/>
        <v>3.8935987467293942</v>
      </c>
      <c r="AC268" s="2" t="str">
        <f t="shared" si="123"/>
        <v>-</v>
      </c>
      <c r="AD268" s="2" t="str">
        <f t="shared" si="124"/>
        <v>-</v>
      </c>
      <c r="AE268" s="2" t="str">
        <f t="shared" si="125"/>
        <v>-</v>
      </c>
      <c r="AH268" s="2">
        <v>266</v>
      </c>
      <c r="AI268" s="99">
        <f t="shared" si="126"/>
        <v>0.11971195957134616</v>
      </c>
      <c r="AJ268" s="99">
        <f t="shared" si="127"/>
        <v>0.12871891724143961</v>
      </c>
      <c r="AK268" s="2">
        <f t="shared" si="128"/>
        <v>2.491903197906812</v>
      </c>
      <c r="AL268" s="2">
        <f t="shared" si="129"/>
        <v>123361.5444508323</v>
      </c>
      <c r="AM268" s="2">
        <f t="shared" si="130"/>
        <v>2.7729540042624398E-2</v>
      </c>
      <c r="AN268" s="2">
        <f t="shared" si="131"/>
        <v>0.17552379222828529</v>
      </c>
    </row>
    <row r="269" spans="1:40">
      <c r="A269" s="2">
        <v>1</v>
      </c>
      <c r="B269" s="98">
        <f t="shared" si="113"/>
        <v>4.9020403915104573</v>
      </c>
      <c r="C269" s="99">
        <f t="shared" si="132"/>
        <v>4.9020403915104576E-3</v>
      </c>
      <c r="D269" s="2">
        <v>25</v>
      </c>
      <c r="E269" s="2">
        <v>140</v>
      </c>
      <c r="F269" s="100">
        <f t="shared" si="139"/>
        <v>1.0099999999999999E-6</v>
      </c>
      <c r="G269" s="2">
        <v>1E-4</v>
      </c>
      <c r="I269" s="2">
        <v>267</v>
      </c>
      <c r="J269" s="99" t="str">
        <f t="shared" si="133"/>
        <v>-</v>
      </c>
      <c r="K269" s="99" t="str">
        <f t="shared" si="134"/>
        <v>-</v>
      </c>
      <c r="L269" s="2">
        <f t="shared" si="135"/>
        <v>9.9863313297895733</v>
      </c>
      <c r="M269" s="2" t="str">
        <f t="shared" si="136"/>
        <v>-</v>
      </c>
      <c r="N269" s="2" t="str">
        <f t="shared" si="137"/>
        <v>-</v>
      </c>
      <c r="O269" s="99" t="str">
        <f t="shared" si="138"/>
        <v>-</v>
      </c>
      <c r="Q269" s="2">
        <v>267</v>
      </c>
      <c r="R269" s="99" t="str">
        <f t="shared" si="114"/>
        <v>-</v>
      </c>
      <c r="S269" s="99" t="str">
        <f t="shared" si="115"/>
        <v>-</v>
      </c>
      <c r="T269" s="2">
        <f t="shared" si="116"/>
        <v>6.0951729307797704</v>
      </c>
      <c r="U269" s="2" t="str">
        <f t="shared" si="117"/>
        <v>-</v>
      </c>
      <c r="V269" s="2" t="str">
        <f t="shared" si="118"/>
        <v>-</v>
      </c>
      <c r="W269" s="2" t="str">
        <f t="shared" si="119"/>
        <v>-</v>
      </c>
      <c r="Y269" s="2">
        <v>267</v>
      </c>
      <c r="Z269" s="99" t="str">
        <f t="shared" si="120"/>
        <v>-</v>
      </c>
      <c r="AA269" s="99" t="str">
        <f t="shared" si="121"/>
        <v>-</v>
      </c>
      <c r="AB269" s="2">
        <f t="shared" si="122"/>
        <v>3.9009106756990524</v>
      </c>
      <c r="AC269" s="2" t="str">
        <f t="shared" si="123"/>
        <v>-</v>
      </c>
      <c r="AD269" s="2" t="str">
        <f t="shared" si="124"/>
        <v>-</v>
      </c>
      <c r="AE269" s="2" t="str">
        <f t="shared" si="125"/>
        <v>-</v>
      </c>
      <c r="AH269" s="2">
        <v>267</v>
      </c>
      <c r="AI269" s="99">
        <f t="shared" si="126"/>
        <v>0.12010565651653118</v>
      </c>
      <c r="AJ269" s="99">
        <f t="shared" si="127"/>
        <v>0.12916695167775102</v>
      </c>
      <c r="AK269" s="2">
        <f t="shared" si="128"/>
        <v>2.4965828324473933</v>
      </c>
      <c r="AL269" s="2">
        <f t="shared" si="129"/>
        <v>123593.2095270987</v>
      </c>
      <c r="AM269" s="2">
        <f t="shared" si="130"/>
        <v>2.7727494082521519E-2</v>
      </c>
      <c r="AN269" s="2">
        <f t="shared" si="131"/>
        <v>0.17617065680446836</v>
      </c>
    </row>
    <row r="270" spans="1:40">
      <c r="A270" s="2">
        <v>1</v>
      </c>
      <c r="B270" s="98">
        <f t="shared" si="113"/>
        <v>4.9112116631234697</v>
      </c>
      <c r="C270" s="99">
        <f t="shared" si="132"/>
        <v>4.9112116631234697E-3</v>
      </c>
      <c r="D270" s="2">
        <v>25</v>
      </c>
      <c r="E270" s="2">
        <v>140</v>
      </c>
      <c r="F270" s="100">
        <f t="shared" si="139"/>
        <v>1.0099999999999999E-6</v>
      </c>
      <c r="G270" s="2">
        <v>1E-4</v>
      </c>
      <c r="I270" s="2">
        <v>268</v>
      </c>
      <c r="J270" s="99" t="str">
        <f t="shared" si="133"/>
        <v>-</v>
      </c>
      <c r="K270" s="99" t="str">
        <f t="shared" si="134"/>
        <v>-</v>
      </c>
      <c r="L270" s="2">
        <f t="shared" si="135"/>
        <v>10.005014847208493</v>
      </c>
      <c r="M270" s="2" t="str">
        <f t="shared" si="136"/>
        <v>-</v>
      </c>
      <c r="N270" s="2" t="str">
        <f t="shared" si="137"/>
        <v>-</v>
      </c>
      <c r="O270" s="99" t="str">
        <f t="shared" si="138"/>
        <v>-</v>
      </c>
      <c r="Q270" s="2">
        <v>268</v>
      </c>
      <c r="R270" s="99" t="str">
        <f t="shared" si="114"/>
        <v>-</v>
      </c>
      <c r="S270" s="99" t="str">
        <f t="shared" si="115"/>
        <v>-</v>
      </c>
      <c r="T270" s="2">
        <f t="shared" si="116"/>
        <v>6.106576444829404</v>
      </c>
      <c r="U270" s="2" t="str">
        <f t="shared" si="117"/>
        <v>-</v>
      </c>
      <c r="V270" s="2" t="str">
        <f t="shared" si="118"/>
        <v>-</v>
      </c>
      <c r="W270" s="2" t="str">
        <f t="shared" si="119"/>
        <v>-</v>
      </c>
      <c r="Y270" s="2">
        <v>268</v>
      </c>
      <c r="Z270" s="99" t="str">
        <f t="shared" si="120"/>
        <v>-</v>
      </c>
      <c r="AA270" s="99" t="str">
        <f t="shared" si="121"/>
        <v>-</v>
      </c>
      <c r="AB270" s="2">
        <f t="shared" si="122"/>
        <v>3.9082089246908178</v>
      </c>
      <c r="AC270" s="2" t="str">
        <f t="shared" si="123"/>
        <v>-</v>
      </c>
      <c r="AD270" s="2" t="str">
        <f t="shared" si="124"/>
        <v>-</v>
      </c>
      <c r="AE270" s="2" t="str">
        <f t="shared" si="125"/>
        <v>-</v>
      </c>
      <c r="AH270" s="2">
        <v>268</v>
      </c>
      <c r="AI270" s="99">
        <f t="shared" si="126"/>
        <v>0.12049916918934696</v>
      </c>
      <c r="AJ270" s="99">
        <f t="shared" si="127"/>
        <v>0.1296148619566293</v>
      </c>
      <c r="AK270" s="2">
        <f t="shared" si="128"/>
        <v>2.5012537118021232</v>
      </c>
      <c r="AL270" s="2">
        <f t="shared" si="129"/>
        <v>123824.44117832296</v>
      </c>
      <c r="AM270" s="2">
        <f t="shared" si="130"/>
        <v>2.7725458910275662E-2</v>
      </c>
      <c r="AN270" s="2">
        <f t="shared" si="131"/>
        <v>0.17681749280651218</v>
      </c>
    </row>
    <row r="271" spans="1:40">
      <c r="A271" s="2">
        <v>1</v>
      </c>
      <c r="B271" s="98">
        <f t="shared" si="113"/>
        <v>4.920365840057018</v>
      </c>
      <c r="C271" s="99">
        <f t="shared" si="132"/>
        <v>4.9203658400570182E-3</v>
      </c>
      <c r="D271" s="2">
        <v>25</v>
      </c>
      <c r="E271" s="2">
        <v>140</v>
      </c>
      <c r="F271" s="100">
        <f t="shared" si="139"/>
        <v>1.0099999999999999E-6</v>
      </c>
      <c r="G271" s="2">
        <v>1E-4</v>
      </c>
      <c r="I271" s="2">
        <v>269</v>
      </c>
      <c r="J271" s="99" t="str">
        <f t="shared" si="133"/>
        <v>-</v>
      </c>
      <c r="K271" s="99" t="str">
        <f t="shared" si="134"/>
        <v>-</v>
      </c>
      <c r="L271" s="2">
        <f t="shared" si="135"/>
        <v>10.023663539713812</v>
      </c>
      <c r="M271" s="2" t="str">
        <f t="shared" si="136"/>
        <v>-</v>
      </c>
      <c r="N271" s="2" t="str">
        <f t="shared" si="137"/>
        <v>-</v>
      </c>
      <c r="O271" s="99" t="str">
        <f t="shared" si="138"/>
        <v>-</v>
      </c>
      <c r="Q271" s="2">
        <v>269</v>
      </c>
      <c r="R271" s="99" t="str">
        <f t="shared" si="114"/>
        <v>-</v>
      </c>
      <c r="S271" s="99" t="str">
        <f t="shared" si="115"/>
        <v>-</v>
      </c>
      <c r="T271" s="2">
        <f t="shared" si="116"/>
        <v>6.1179587034386076</v>
      </c>
      <c r="U271" s="2" t="str">
        <f t="shared" si="117"/>
        <v>-</v>
      </c>
      <c r="V271" s="2" t="str">
        <f t="shared" si="118"/>
        <v>-</v>
      </c>
      <c r="W271" s="2" t="str">
        <f t="shared" si="119"/>
        <v>-</v>
      </c>
      <c r="Y271" s="2">
        <v>269</v>
      </c>
      <c r="Z271" s="99" t="str">
        <f t="shared" si="120"/>
        <v>-</v>
      </c>
      <c r="AA271" s="99" t="str">
        <f t="shared" si="121"/>
        <v>-</v>
      </c>
      <c r="AB271" s="2">
        <f t="shared" si="122"/>
        <v>3.9154935702007081</v>
      </c>
      <c r="AC271" s="2" t="str">
        <f t="shared" si="123"/>
        <v>-</v>
      </c>
      <c r="AD271" s="2" t="str">
        <f t="shared" si="124"/>
        <v>-</v>
      </c>
      <c r="AE271" s="2" t="str">
        <f t="shared" si="125"/>
        <v>-</v>
      </c>
      <c r="AH271" s="2">
        <v>269</v>
      </c>
      <c r="AI271" s="99">
        <f t="shared" si="126"/>
        <v>0.12089249836314912</v>
      </c>
      <c r="AJ271" s="99">
        <f t="shared" si="127"/>
        <v>0.13006264857556463</v>
      </c>
      <c r="AK271" s="2">
        <f t="shared" si="128"/>
        <v>2.5059158849284531</v>
      </c>
      <c r="AL271" s="2">
        <f t="shared" si="129"/>
        <v>124055.24182814125</v>
      </c>
      <c r="AM271" s="2">
        <f t="shared" si="130"/>
        <v>2.772343442947563E-2</v>
      </c>
      <c r="AN271" s="2">
        <f t="shared" si="131"/>
        <v>0.17746430038740307</v>
      </c>
    </row>
    <row r="272" spans="1:40">
      <c r="A272" s="2">
        <v>1</v>
      </c>
      <c r="B272" s="98">
        <f t="shared" si="113"/>
        <v>4.9295030175464944</v>
      </c>
      <c r="C272" s="99">
        <f t="shared" si="132"/>
        <v>4.9295030175464946E-3</v>
      </c>
      <c r="D272" s="2">
        <v>25</v>
      </c>
      <c r="E272" s="2">
        <v>140</v>
      </c>
      <c r="F272" s="100">
        <f t="shared" si="139"/>
        <v>1.0099999999999999E-6</v>
      </c>
      <c r="G272" s="2">
        <v>1E-4</v>
      </c>
      <c r="I272" s="2">
        <v>270</v>
      </c>
      <c r="J272" s="99" t="str">
        <f t="shared" si="133"/>
        <v>-</v>
      </c>
      <c r="K272" s="99" t="str">
        <f t="shared" si="134"/>
        <v>-</v>
      </c>
      <c r="L272" s="2">
        <f t="shared" si="135"/>
        <v>10.042277601317023</v>
      </c>
      <c r="M272" s="2" t="str">
        <f t="shared" si="136"/>
        <v>-</v>
      </c>
      <c r="N272" s="2" t="str">
        <f t="shared" si="137"/>
        <v>-</v>
      </c>
      <c r="O272" s="99" t="str">
        <f t="shared" si="138"/>
        <v>-</v>
      </c>
      <c r="Q272" s="2">
        <v>270</v>
      </c>
      <c r="R272" s="99" t="str">
        <f t="shared" si="114"/>
        <v>-</v>
      </c>
      <c r="S272" s="99" t="str">
        <f t="shared" si="115"/>
        <v>-</v>
      </c>
      <c r="T272" s="2">
        <f t="shared" si="116"/>
        <v>6.1293198250225984</v>
      </c>
      <c r="U272" s="2" t="str">
        <f t="shared" si="117"/>
        <v>-</v>
      </c>
      <c r="V272" s="2" t="str">
        <f t="shared" si="118"/>
        <v>-</v>
      </c>
      <c r="W272" s="2" t="str">
        <f t="shared" si="119"/>
        <v>-</v>
      </c>
      <c r="Y272" s="2">
        <v>270</v>
      </c>
      <c r="Z272" s="99" t="str">
        <f t="shared" si="120"/>
        <v>-</v>
      </c>
      <c r="AA272" s="99" t="str">
        <f t="shared" si="121"/>
        <v>-</v>
      </c>
      <c r="AB272" s="2">
        <f t="shared" si="122"/>
        <v>3.9227646880144627</v>
      </c>
      <c r="AC272" s="2" t="str">
        <f t="shared" si="123"/>
        <v>-</v>
      </c>
      <c r="AD272" s="2" t="str">
        <f t="shared" si="124"/>
        <v>-</v>
      </c>
      <c r="AE272" s="2" t="str">
        <f t="shared" si="125"/>
        <v>-</v>
      </c>
      <c r="AH272" s="2">
        <v>270</v>
      </c>
      <c r="AI272" s="99">
        <f t="shared" si="126"/>
        <v>0.12128564480518376</v>
      </c>
      <c r="AJ272" s="99">
        <f t="shared" si="127"/>
        <v>0.13051031202821148</v>
      </c>
      <c r="AK272" s="2">
        <f t="shared" si="128"/>
        <v>2.5105694003292558</v>
      </c>
      <c r="AL272" s="2">
        <f t="shared" si="129"/>
        <v>124285.61387768596</v>
      </c>
      <c r="AM272" s="2">
        <f t="shared" si="130"/>
        <v>2.7721420544923568E-2</v>
      </c>
      <c r="AN272" s="2">
        <f t="shared" si="131"/>
        <v>0.1781110796987459</v>
      </c>
    </row>
    <row r="273" spans="1:40">
      <c r="A273" s="2">
        <v>1</v>
      </c>
      <c r="B273" s="98">
        <f t="shared" si="113"/>
        <v>4.9386232899462987</v>
      </c>
      <c r="C273" s="99">
        <f t="shared" si="132"/>
        <v>4.9386232899462984E-3</v>
      </c>
      <c r="D273" s="2">
        <v>25</v>
      </c>
      <c r="E273" s="2">
        <v>140</v>
      </c>
      <c r="F273" s="100">
        <f t="shared" si="139"/>
        <v>1.0099999999999999E-6</v>
      </c>
      <c r="G273" s="2">
        <v>1E-4</v>
      </c>
      <c r="I273" s="2">
        <v>271</v>
      </c>
      <c r="J273" s="99" t="str">
        <f t="shared" si="133"/>
        <v>-</v>
      </c>
      <c r="K273" s="99" t="str">
        <f t="shared" si="134"/>
        <v>-</v>
      </c>
      <c r="L273" s="2">
        <f t="shared" si="135"/>
        <v>10.060857224234882</v>
      </c>
      <c r="M273" s="2" t="str">
        <f t="shared" si="136"/>
        <v>-</v>
      </c>
      <c r="N273" s="2" t="str">
        <f t="shared" si="137"/>
        <v>-</v>
      </c>
      <c r="O273" s="99" t="str">
        <f t="shared" si="138"/>
        <v>-</v>
      </c>
      <c r="Q273" s="2">
        <v>271</v>
      </c>
      <c r="R273" s="99" t="str">
        <f t="shared" si="114"/>
        <v>-</v>
      </c>
      <c r="S273" s="99" t="str">
        <f t="shared" si="115"/>
        <v>-</v>
      </c>
      <c r="T273" s="2">
        <f t="shared" si="116"/>
        <v>6.1406599269011748</v>
      </c>
      <c r="U273" s="2" t="str">
        <f t="shared" si="117"/>
        <v>-</v>
      </c>
      <c r="V273" s="2" t="str">
        <f t="shared" si="118"/>
        <v>-</v>
      </c>
      <c r="W273" s="2" t="str">
        <f t="shared" si="119"/>
        <v>-</v>
      </c>
      <c r="Y273" s="2">
        <v>271</v>
      </c>
      <c r="Z273" s="99" t="str">
        <f t="shared" si="120"/>
        <v>-</v>
      </c>
      <c r="AA273" s="99" t="str">
        <f t="shared" si="121"/>
        <v>-</v>
      </c>
      <c r="AB273" s="2">
        <f t="shared" si="122"/>
        <v>3.9300223532167511</v>
      </c>
      <c r="AC273" s="2" t="str">
        <f t="shared" si="123"/>
        <v>-</v>
      </c>
      <c r="AD273" s="2" t="str">
        <f t="shared" si="124"/>
        <v>-</v>
      </c>
      <c r="AE273" s="2" t="str">
        <f t="shared" si="125"/>
        <v>-</v>
      </c>
      <c r="AH273" s="2">
        <v>271</v>
      </c>
      <c r="AI273" s="99">
        <f t="shared" si="126"/>
        <v>0.12167860927666091</v>
      </c>
      <c r="AJ273" s="99">
        <f t="shared" si="127"/>
        <v>0.13095785280443312</v>
      </c>
      <c r="AK273" s="2">
        <f t="shared" si="128"/>
        <v>2.5152143060587204</v>
      </c>
      <c r="AL273" s="2">
        <f t="shared" si="129"/>
        <v>124515.55970587728</v>
      </c>
      <c r="AM273" s="2">
        <f t="shared" si="130"/>
        <v>2.7719417162615251E-2</v>
      </c>
      <c r="AN273" s="2">
        <f t="shared" si="131"/>
        <v>0.17875783089078195</v>
      </c>
    </row>
    <row r="274" spans="1:40">
      <c r="A274" s="2">
        <v>1</v>
      </c>
      <c r="B274" s="98">
        <f t="shared" si="113"/>
        <v>4.9477267507411922</v>
      </c>
      <c r="C274" s="99">
        <f t="shared" si="132"/>
        <v>4.9477267507411918E-3</v>
      </c>
      <c r="D274" s="2">
        <v>25</v>
      </c>
      <c r="E274" s="2">
        <v>140</v>
      </c>
      <c r="F274" s="100">
        <f t="shared" si="139"/>
        <v>1.0099999999999999E-6</v>
      </c>
      <c r="G274" s="2">
        <v>1E-4</v>
      </c>
      <c r="I274" s="2">
        <v>272</v>
      </c>
      <c r="J274" s="99" t="str">
        <f t="shared" si="133"/>
        <v>-</v>
      </c>
      <c r="K274" s="99" t="str">
        <f t="shared" si="134"/>
        <v>-</v>
      </c>
      <c r="L274" s="2">
        <f t="shared" si="135"/>
        <v>10.079402598912536</v>
      </c>
      <c r="M274" s="2" t="str">
        <f t="shared" si="136"/>
        <v>-</v>
      </c>
      <c r="N274" s="2" t="str">
        <f t="shared" si="137"/>
        <v>-</v>
      </c>
      <c r="O274" s="99" t="str">
        <f t="shared" si="138"/>
        <v>-</v>
      </c>
      <c r="Q274" s="2">
        <v>272</v>
      </c>
      <c r="R274" s="99" t="str">
        <f t="shared" si="114"/>
        <v>-</v>
      </c>
      <c r="S274" s="99" t="str">
        <f t="shared" si="115"/>
        <v>-</v>
      </c>
      <c r="T274" s="2">
        <f t="shared" si="116"/>
        <v>6.1519791253128284</v>
      </c>
      <c r="U274" s="2" t="str">
        <f t="shared" si="117"/>
        <v>-</v>
      </c>
      <c r="V274" s="2" t="str">
        <f t="shared" si="118"/>
        <v>-</v>
      </c>
      <c r="W274" s="2" t="str">
        <f t="shared" si="119"/>
        <v>-</v>
      </c>
      <c r="Y274" s="2">
        <v>272</v>
      </c>
      <c r="Z274" s="99" t="str">
        <f t="shared" si="120"/>
        <v>-</v>
      </c>
      <c r="AA274" s="99" t="str">
        <f t="shared" si="121"/>
        <v>-</v>
      </c>
      <c r="AB274" s="2">
        <f t="shared" si="122"/>
        <v>3.9372666402002099</v>
      </c>
      <c r="AC274" s="2" t="str">
        <f t="shared" si="123"/>
        <v>-</v>
      </c>
      <c r="AD274" s="2" t="str">
        <f t="shared" si="124"/>
        <v>-</v>
      </c>
      <c r="AE274" s="2" t="str">
        <f t="shared" si="125"/>
        <v>-</v>
      </c>
      <c r="AH274" s="2">
        <v>272</v>
      </c>
      <c r="AI274" s="99">
        <f t="shared" si="126"/>
        <v>0.12207139253282226</v>
      </c>
      <c r="AJ274" s="99">
        <f t="shared" si="127"/>
        <v>0.13140527139034433</v>
      </c>
      <c r="AK274" s="2">
        <f t="shared" si="128"/>
        <v>2.5198506497281339</v>
      </c>
      <c r="AL274" s="2">
        <f t="shared" si="129"/>
        <v>124745.08166970963</v>
      </c>
      <c r="AM274" s="2">
        <f t="shared" si="130"/>
        <v>2.7717424189720865E-2</v>
      </c>
      <c r="AN274" s="2">
        <f t="shared" si="131"/>
        <v>0.17940455411240583</v>
      </c>
    </row>
    <row r="275" spans="1:40">
      <c r="A275" s="2">
        <v>1</v>
      </c>
      <c r="B275" s="98">
        <f t="shared" si="113"/>
        <v>4.9568134925574912</v>
      </c>
      <c r="C275" s="99">
        <f t="shared" si="132"/>
        <v>4.9568134925574913E-3</v>
      </c>
      <c r="D275" s="2">
        <v>25</v>
      </c>
      <c r="E275" s="2">
        <v>140</v>
      </c>
      <c r="F275" s="100">
        <f t="shared" si="139"/>
        <v>1.0099999999999999E-6</v>
      </c>
      <c r="G275" s="2">
        <v>1E-4</v>
      </c>
      <c r="I275" s="2">
        <v>273</v>
      </c>
      <c r="J275" s="99" t="str">
        <f t="shared" si="133"/>
        <v>-</v>
      </c>
      <c r="K275" s="99" t="str">
        <f t="shared" si="134"/>
        <v>-</v>
      </c>
      <c r="L275" s="2">
        <f t="shared" si="135"/>
        <v>10.097913914046327</v>
      </c>
      <c r="M275" s="2" t="str">
        <f t="shared" si="136"/>
        <v>-</v>
      </c>
      <c r="N275" s="2" t="str">
        <f t="shared" si="137"/>
        <v>-</v>
      </c>
      <c r="O275" s="99" t="str">
        <f t="shared" si="138"/>
        <v>-</v>
      </c>
      <c r="Q275" s="2">
        <v>273</v>
      </c>
      <c r="R275" s="99" t="str">
        <f t="shared" si="114"/>
        <v>-</v>
      </c>
      <c r="S275" s="99" t="str">
        <f t="shared" si="115"/>
        <v>-</v>
      </c>
      <c r="T275" s="2">
        <f t="shared" si="116"/>
        <v>6.1632775354286675</v>
      </c>
      <c r="U275" s="2" t="str">
        <f t="shared" si="117"/>
        <v>-</v>
      </c>
      <c r="V275" s="2" t="str">
        <f t="shared" si="118"/>
        <v>-</v>
      </c>
      <c r="W275" s="2" t="str">
        <f t="shared" si="119"/>
        <v>-</v>
      </c>
      <c r="Y275" s="2">
        <v>273</v>
      </c>
      <c r="Z275" s="99" t="str">
        <f t="shared" si="120"/>
        <v>-</v>
      </c>
      <c r="AA275" s="99" t="str">
        <f t="shared" si="121"/>
        <v>-</v>
      </c>
      <c r="AB275" s="2">
        <f t="shared" si="122"/>
        <v>3.9444976226743469</v>
      </c>
      <c r="AC275" s="2" t="str">
        <f t="shared" si="123"/>
        <v>-</v>
      </c>
      <c r="AD275" s="2" t="str">
        <f t="shared" si="124"/>
        <v>-</v>
      </c>
      <c r="AE275" s="2" t="str">
        <f t="shared" si="125"/>
        <v>-</v>
      </c>
      <c r="AH275" s="2">
        <v>273</v>
      </c>
      <c r="AI275" s="99">
        <f t="shared" si="126"/>
        <v>0.1224639953230111</v>
      </c>
      <c r="AJ275" s="99">
        <f t="shared" si="127"/>
        <v>0.13185256826835373</v>
      </c>
      <c r="AK275" s="2">
        <f t="shared" si="128"/>
        <v>2.5244784785115817</v>
      </c>
      <c r="AL275" s="2">
        <f t="shared" si="129"/>
        <v>124974.18210453379</v>
      </c>
      <c r="AM275" s="2">
        <f t="shared" si="130"/>
        <v>2.7715441534566058E-2</v>
      </c>
      <c r="AN275" s="2">
        <f t="shared" si="131"/>
        <v>0.18005124951118279</v>
      </c>
    </row>
    <row r="276" spans="1:40">
      <c r="A276" s="2">
        <v>1</v>
      </c>
      <c r="B276" s="98">
        <f t="shared" si="113"/>
        <v>4.965883607174054</v>
      </c>
      <c r="C276" s="99">
        <f t="shared" si="132"/>
        <v>4.965883607174054E-3</v>
      </c>
      <c r="D276" s="2">
        <v>25</v>
      </c>
      <c r="E276" s="2">
        <v>140</v>
      </c>
      <c r="F276" s="100">
        <f t="shared" si="139"/>
        <v>1.0099999999999999E-6</v>
      </c>
      <c r="G276" s="2">
        <v>1E-4</v>
      </c>
      <c r="I276" s="2">
        <v>274</v>
      </c>
      <c r="J276" s="99" t="str">
        <f t="shared" si="133"/>
        <v>-</v>
      </c>
      <c r="K276" s="99" t="str">
        <f t="shared" si="134"/>
        <v>-</v>
      </c>
      <c r="L276" s="2">
        <f t="shared" si="135"/>
        <v>10.116391356606169</v>
      </c>
      <c r="M276" s="2" t="str">
        <f t="shared" si="136"/>
        <v>-</v>
      </c>
      <c r="N276" s="2" t="str">
        <f t="shared" si="137"/>
        <v>-</v>
      </c>
      <c r="O276" s="99" t="str">
        <f t="shared" si="138"/>
        <v>-</v>
      </c>
      <c r="Q276" s="2">
        <v>274</v>
      </c>
      <c r="R276" s="99" t="str">
        <f t="shared" si="114"/>
        <v>-</v>
      </c>
      <c r="S276" s="99" t="str">
        <f t="shared" si="115"/>
        <v>-</v>
      </c>
      <c r="T276" s="2">
        <f t="shared" si="116"/>
        <v>6.1745552713660716</v>
      </c>
      <c r="U276" s="2" t="str">
        <f t="shared" si="117"/>
        <v>-</v>
      </c>
      <c r="V276" s="2" t="str">
        <f t="shared" si="118"/>
        <v>-</v>
      </c>
      <c r="W276" s="2" t="str">
        <f t="shared" si="119"/>
        <v>-</v>
      </c>
      <c r="Y276" s="2">
        <v>274</v>
      </c>
      <c r="Z276" s="99" t="str">
        <f t="shared" si="120"/>
        <v>-</v>
      </c>
      <c r="AA276" s="99" t="str">
        <f t="shared" si="121"/>
        <v>-</v>
      </c>
      <c r="AB276" s="2">
        <f t="shared" si="122"/>
        <v>3.9517153736742854</v>
      </c>
      <c r="AC276" s="2" t="str">
        <f t="shared" si="123"/>
        <v>-</v>
      </c>
      <c r="AD276" s="2" t="str">
        <f t="shared" si="124"/>
        <v>-</v>
      </c>
      <c r="AE276" s="2" t="str">
        <f t="shared" si="125"/>
        <v>-</v>
      </c>
      <c r="AH276" s="2">
        <v>274</v>
      </c>
      <c r="AI276" s="99">
        <f t="shared" si="126"/>
        <v>0.12285641839073901</v>
      </c>
      <c r="AJ276" s="99">
        <f t="shared" si="127"/>
        <v>0.13229974391720553</v>
      </c>
      <c r="AK276" s="2">
        <f t="shared" si="128"/>
        <v>2.5290978391515422</v>
      </c>
      <c r="AL276" s="2">
        <f t="shared" si="129"/>
        <v>125202.8633243338</v>
      </c>
      <c r="AM276" s="2">
        <f t="shared" si="130"/>
        <v>2.7713469106613434E-2</v>
      </c>
      <c r="AN276" s="2">
        <f t="shared" si="131"/>
        <v>0.18069791723336467</v>
      </c>
    </row>
    <row r="277" spans="1:40">
      <c r="A277" s="2">
        <v>1</v>
      </c>
      <c r="B277" s="98">
        <f t="shared" si="113"/>
        <v>4.9749371855330997</v>
      </c>
      <c r="C277" s="99">
        <f t="shared" si="132"/>
        <v>4.9749371855330998E-3</v>
      </c>
      <c r="D277" s="2">
        <v>25</v>
      </c>
      <c r="E277" s="2">
        <v>140</v>
      </c>
      <c r="F277" s="100">
        <f t="shared" si="139"/>
        <v>1.0099999999999999E-6</v>
      </c>
      <c r="G277" s="2">
        <v>1E-4</v>
      </c>
      <c r="I277" s="2">
        <v>275</v>
      </c>
      <c r="J277" s="99" t="str">
        <f t="shared" si="133"/>
        <v>-</v>
      </c>
      <c r="K277" s="99" t="str">
        <f t="shared" si="134"/>
        <v>-</v>
      </c>
      <c r="L277" s="2">
        <f t="shared" si="135"/>
        <v>10.134835111857599</v>
      </c>
      <c r="M277" s="2" t="str">
        <f t="shared" si="136"/>
        <v>-</v>
      </c>
      <c r="N277" s="2" t="str">
        <f t="shared" si="137"/>
        <v>-</v>
      </c>
      <c r="O277" s="99" t="str">
        <f t="shared" si="138"/>
        <v>-</v>
      </c>
      <c r="Q277" s="2">
        <v>275</v>
      </c>
      <c r="R277" s="99" t="str">
        <f t="shared" si="114"/>
        <v>-</v>
      </c>
      <c r="S277" s="99" t="str">
        <f t="shared" si="115"/>
        <v>-</v>
      </c>
      <c r="T277" s="2">
        <f t="shared" si="116"/>
        <v>6.1858124462021493</v>
      </c>
      <c r="U277" s="2" t="str">
        <f t="shared" si="117"/>
        <v>-</v>
      </c>
      <c r="V277" s="2" t="str">
        <f t="shared" si="118"/>
        <v>-</v>
      </c>
      <c r="W277" s="2" t="str">
        <f t="shared" si="119"/>
        <v>-</v>
      </c>
      <c r="Y277" s="2">
        <v>275</v>
      </c>
      <c r="Z277" s="99" t="str">
        <f t="shared" si="120"/>
        <v>-</v>
      </c>
      <c r="AA277" s="99" t="str">
        <f t="shared" si="121"/>
        <v>-</v>
      </c>
      <c r="AB277" s="2">
        <f t="shared" si="122"/>
        <v>3.958919965569375</v>
      </c>
      <c r="AC277" s="2" t="str">
        <f t="shared" si="123"/>
        <v>-</v>
      </c>
      <c r="AD277" s="2" t="str">
        <f t="shared" si="124"/>
        <v>-</v>
      </c>
      <c r="AE277" s="2" t="str">
        <f t="shared" si="125"/>
        <v>-</v>
      </c>
      <c r="AH277" s="2">
        <v>275</v>
      </c>
      <c r="AI277" s="99">
        <f t="shared" si="126"/>
        <v>0.12324866247375253</v>
      </c>
      <c r="AJ277" s="99">
        <f t="shared" si="127"/>
        <v>0.13274679881202048</v>
      </c>
      <c r="AK277" s="2">
        <f t="shared" si="128"/>
        <v>2.5337087779643999</v>
      </c>
      <c r="AL277" s="2">
        <f t="shared" si="129"/>
        <v>125431.12762200003</v>
      </c>
      <c r="AM277" s="2">
        <f t="shared" si="130"/>
        <v>2.7711506816444385E-2</v>
      </c>
      <c r="AN277" s="2">
        <f t="shared" si="131"/>
        <v>0.18134455742390745</v>
      </c>
    </row>
    <row r="278" spans="1:40">
      <c r="A278" s="2">
        <v>1</v>
      </c>
      <c r="B278" s="98">
        <f t="shared" si="113"/>
        <v>4.9839743177508451</v>
      </c>
      <c r="C278" s="99">
        <f t="shared" si="132"/>
        <v>4.9839743177508451E-3</v>
      </c>
      <c r="D278" s="2">
        <v>25</v>
      </c>
      <c r="E278" s="2">
        <v>140</v>
      </c>
      <c r="F278" s="100">
        <f t="shared" si="139"/>
        <v>1.0099999999999999E-6</v>
      </c>
      <c r="G278" s="2">
        <v>1E-4</v>
      </c>
      <c r="I278" s="2">
        <v>276</v>
      </c>
      <c r="J278" s="99" t="str">
        <f t="shared" si="133"/>
        <v>-</v>
      </c>
      <c r="K278" s="99" t="str">
        <f t="shared" si="134"/>
        <v>-</v>
      </c>
      <c r="L278" s="2">
        <f t="shared" si="135"/>
        <v>10.153245363383435</v>
      </c>
      <c r="M278" s="2" t="str">
        <f t="shared" si="136"/>
        <v>-</v>
      </c>
      <c r="N278" s="2" t="str">
        <f t="shared" si="137"/>
        <v>-</v>
      </c>
      <c r="O278" s="99" t="str">
        <f t="shared" si="138"/>
        <v>-</v>
      </c>
      <c r="Q278" s="2">
        <v>276</v>
      </c>
      <c r="R278" s="99" t="str">
        <f t="shared" si="114"/>
        <v>-</v>
      </c>
      <c r="S278" s="99" t="str">
        <f t="shared" si="115"/>
        <v>-</v>
      </c>
      <c r="T278" s="2">
        <f t="shared" si="116"/>
        <v>6.1970491719869623</v>
      </c>
      <c r="U278" s="2" t="str">
        <f t="shared" si="117"/>
        <v>-</v>
      </c>
      <c r="V278" s="2" t="str">
        <f t="shared" si="118"/>
        <v>-</v>
      </c>
      <c r="W278" s="2" t="str">
        <f t="shared" si="119"/>
        <v>-</v>
      </c>
      <c r="Y278" s="2">
        <v>276</v>
      </c>
      <c r="Z278" s="99" t="str">
        <f t="shared" si="120"/>
        <v>-</v>
      </c>
      <c r="AA278" s="99" t="str">
        <f t="shared" si="121"/>
        <v>-</v>
      </c>
      <c r="AB278" s="2">
        <f t="shared" si="122"/>
        <v>3.9661114700716551</v>
      </c>
      <c r="AC278" s="2" t="str">
        <f t="shared" si="123"/>
        <v>-</v>
      </c>
      <c r="AD278" s="2" t="str">
        <f t="shared" si="124"/>
        <v>-</v>
      </c>
      <c r="AE278" s="2" t="str">
        <f t="shared" si="125"/>
        <v>-</v>
      </c>
      <c r="AH278" s="2">
        <v>276</v>
      </c>
      <c r="AI278" s="99">
        <f t="shared" si="126"/>
        <v>0.12364072830409896</v>
      </c>
      <c r="AJ278" s="99">
        <f t="shared" si="127"/>
        <v>0.13319373342433663</v>
      </c>
      <c r="AK278" s="2">
        <f t="shared" si="128"/>
        <v>2.5383113408458589</v>
      </c>
      <c r="AL278" s="2">
        <f t="shared" si="129"/>
        <v>125658.977269597</v>
      </c>
      <c r="AM278" s="2">
        <f t="shared" si="130"/>
        <v>2.7709554575741285E-2</v>
      </c>
      <c r="AN278" s="2">
        <f t="shared" si="131"/>
        <v>0.18199117022648617</v>
      </c>
    </row>
    <row r="279" spans="1:40">
      <c r="A279" s="2">
        <v>1</v>
      </c>
      <c r="B279" s="98">
        <f t="shared" si="113"/>
        <v>4.9929950931279716</v>
      </c>
      <c r="C279" s="99">
        <f t="shared" si="132"/>
        <v>4.9929950931279716E-3</v>
      </c>
      <c r="D279" s="2">
        <v>25</v>
      </c>
      <c r="E279" s="2">
        <v>140</v>
      </c>
      <c r="F279" s="100">
        <f t="shared" si="139"/>
        <v>1.0099999999999999E-6</v>
      </c>
      <c r="G279" s="2">
        <v>1E-4</v>
      </c>
      <c r="I279" s="2">
        <v>277</v>
      </c>
      <c r="J279" s="99" t="str">
        <f t="shared" si="133"/>
        <v>-</v>
      </c>
      <c r="K279" s="99" t="str">
        <f t="shared" si="134"/>
        <v>-</v>
      </c>
      <c r="L279" s="2">
        <f t="shared" si="135"/>
        <v>10.171622293105109</v>
      </c>
      <c r="M279" s="2" t="str">
        <f t="shared" si="136"/>
        <v>-</v>
      </c>
      <c r="N279" s="2" t="str">
        <f t="shared" si="137"/>
        <v>-</v>
      </c>
      <c r="O279" s="99" t="str">
        <f t="shared" si="138"/>
        <v>-</v>
      </c>
      <c r="Q279" s="2">
        <v>277</v>
      </c>
      <c r="R279" s="99" t="str">
        <f t="shared" si="114"/>
        <v>-</v>
      </c>
      <c r="S279" s="99" t="str">
        <f t="shared" si="115"/>
        <v>-</v>
      </c>
      <c r="T279" s="2">
        <f t="shared" si="116"/>
        <v>6.2082655597565379</v>
      </c>
      <c r="U279" s="2" t="str">
        <f t="shared" si="117"/>
        <v>-</v>
      </c>
      <c r="V279" s="2" t="str">
        <f t="shared" si="118"/>
        <v>-</v>
      </c>
      <c r="W279" s="2" t="str">
        <f t="shared" si="119"/>
        <v>-</v>
      </c>
      <c r="Y279" s="2">
        <v>277</v>
      </c>
      <c r="Z279" s="99" t="str">
        <f t="shared" si="120"/>
        <v>-</v>
      </c>
      <c r="AA279" s="99" t="str">
        <f t="shared" si="121"/>
        <v>-</v>
      </c>
      <c r="AB279" s="2">
        <f t="shared" si="122"/>
        <v>3.9732899582441839</v>
      </c>
      <c r="AC279" s="2" t="str">
        <f t="shared" si="123"/>
        <v>-</v>
      </c>
      <c r="AD279" s="2" t="str">
        <f t="shared" si="124"/>
        <v>-</v>
      </c>
      <c r="AE279" s="2" t="str">
        <f t="shared" si="125"/>
        <v>-</v>
      </c>
      <c r="AH279" s="2">
        <v>277</v>
      </c>
      <c r="AI279" s="99">
        <f t="shared" si="126"/>
        <v>0.12403261660818962</v>
      </c>
      <c r="AJ279" s="99">
        <f t="shared" si="127"/>
        <v>0.13364054822214921</v>
      </c>
      <c r="AK279" s="2">
        <f t="shared" si="128"/>
        <v>2.5429055732762773</v>
      </c>
      <c r="AL279" s="2">
        <f t="shared" si="129"/>
        <v>125886.4145186276</v>
      </c>
      <c r="AM279" s="2">
        <f t="shared" si="130"/>
        <v>2.7707612297270003E-2</v>
      </c>
      <c r="AN279" s="2">
        <f t="shared" si="131"/>
        <v>0.1826377557835118</v>
      </c>
    </row>
    <row r="280" spans="1:40">
      <c r="A280" s="2">
        <v>1</v>
      </c>
      <c r="B280" s="98">
        <f t="shared" si="113"/>
        <v>5.0019996001599196</v>
      </c>
      <c r="C280" s="99">
        <f t="shared" si="132"/>
        <v>5.0019996001599201E-3</v>
      </c>
      <c r="D280" s="2">
        <v>25</v>
      </c>
      <c r="E280" s="2">
        <v>140</v>
      </c>
      <c r="F280" s="100">
        <f t="shared" si="139"/>
        <v>1.0099999999999999E-6</v>
      </c>
      <c r="G280" s="2">
        <v>1E-4</v>
      </c>
      <c r="I280" s="2">
        <v>278</v>
      </c>
      <c r="J280" s="99" t="str">
        <f t="shared" si="133"/>
        <v>-</v>
      </c>
      <c r="K280" s="99" t="str">
        <f t="shared" si="134"/>
        <v>-</v>
      </c>
      <c r="L280" s="2">
        <f t="shared" si="135"/>
        <v>10.189966081303629</v>
      </c>
      <c r="M280" s="2" t="str">
        <f t="shared" si="136"/>
        <v>-</v>
      </c>
      <c r="N280" s="2" t="str">
        <f t="shared" si="137"/>
        <v>-</v>
      </c>
      <c r="O280" s="99" t="str">
        <f t="shared" si="138"/>
        <v>-</v>
      </c>
      <c r="Q280" s="2">
        <v>278</v>
      </c>
      <c r="R280" s="99" t="str">
        <f t="shared" si="114"/>
        <v>-</v>
      </c>
      <c r="S280" s="99" t="str">
        <f t="shared" si="115"/>
        <v>-</v>
      </c>
      <c r="T280" s="2">
        <f t="shared" si="116"/>
        <v>6.2194617195456736</v>
      </c>
      <c r="U280" s="2" t="str">
        <f t="shared" si="117"/>
        <v>-</v>
      </c>
      <c r="V280" s="2" t="str">
        <f t="shared" si="118"/>
        <v>-</v>
      </c>
      <c r="W280" s="2" t="str">
        <f t="shared" si="119"/>
        <v>-</v>
      </c>
      <c r="Y280" s="2">
        <v>278</v>
      </c>
      <c r="Z280" s="99" t="str">
        <f t="shared" si="120"/>
        <v>-</v>
      </c>
      <c r="AA280" s="99" t="str">
        <f t="shared" si="121"/>
        <v>-</v>
      </c>
      <c r="AB280" s="2">
        <f t="shared" si="122"/>
        <v>3.980455500509231</v>
      </c>
      <c r="AC280" s="2" t="str">
        <f t="shared" si="123"/>
        <v>-</v>
      </c>
      <c r="AD280" s="2" t="str">
        <f t="shared" si="124"/>
        <v>-</v>
      </c>
      <c r="AE280" s="2" t="str">
        <f t="shared" si="125"/>
        <v>-</v>
      </c>
      <c r="AH280" s="2">
        <v>278</v>
      </c>
      <c r="AI280" s="99">
        <f t="shared" si="126"/>
        <v>0.12442432810686596</v>
      </c>
      <c r="AJ280" s="99">
        <f t="shared" si="127"/>
        <v>0.13408724366994967</v>
      </c>
      <c r="AK280" s="2">
        <f t="shared" si="128"/>
        <v>2.5474915203259072</v>
      </c>
      <c r="AL280" s="2">
        <f t="shared" si="129"/>
        <v>126113.44160029247</v>
      </c>
      <c r="AM280" s="2">
        <f t="shared" si="130"/>
        <v>2.7705679894862809E-2</v>
      </c>
      <c r="AN280" s="2">
        <f t="shared" si="131"/>
        <v>0.18328431423614613</v>
      </c>
    </row>
    <row r="281" spans="1:40">
      <c r="A281" s="2">
        <v>1</v>
      </c>
      <c r="B281" s="98">
        <f t="shared" si="113"/>
        <v>5.0109879265470196</v>
      </c>
      <c r="C281" s="99">
        <f t="shared" si="132"/>
        <v>5.0109879265470194E-3</v>
      </c>
      <c r="D281" s="2">
        <v>25</v>
      </c>
      <c r="E281" s="2">
        <v>140</v>
      </c>
      <c r="F281" s="100">
        <f t="shared" si="139"/>
        <v>1.0099999999999999E-6</v>
      </c>
      <c r="G281" s="2">
        <v>1E-4</v>
      </c>
      <c r="I281" s="2">
        <v>279</v>
      </c>
      <c r="J281" s="99" t="str">
        <f t="shared" si="133"/>
        <v>-</v>
      </c>
      <c r="K281" s="99" t="str">
        <f t="shared" si="134"/>
        <v>-</v>
      </c>
      <c r="L281" s="2">
        <f t="shared" si="135"/>
        <v>10.20827690664022</v>
      </c>
      <c r="M281" s="2" t="str">
        <f t="shared" si="136"/>
        <v>-</v>
      </c>
      <c r="N281" s="2" t="str">
        <f t="shared" si="137"/>
        <v>-</v>
      </c>
      <c r="O281" s="99" t="str">
        <f t="shared" si="138"/>
        <v>-</v>
      </c>
      <c r="Q281" s="2">
        <v>279</v>
      </c>
      <c r="R281" s="99" t="str">
        <f t="shared" si="114"/>
        <v>-</v>
      </c>
      <c r="S281" s="99" t="str">
        <f t="shared" si="115"/>
        <v>-</v>
      </c>
      <c r="T281" s="2">
        <f t="shared" si="116"/>
        <v>6.2306377604005272</v>
      </c>
      <c r="U281" s="2" t="str">
        <f t="shared" si="117"/>
        <v>-</v>
      </c>
      <c r="V281" s="2" t="str">
        <f t="shared" si="118"/>
        <v>-</v>
      </c>
      <c r="W281" s="2" t="str">
        <f t="shared" si="119"/>
        <v>-</v>
      </c>
      <c r="Y281" s="2">
        <v>279</v>
      </c>
      <c r="Z281" s="99" t="str">
        <f t="shared" si="120"/>
        <v>-</v>
      </c>
      <c r="AA281" s="99" t="str">
        <f t="shared" si="121"/>
        <v>-</v>
      </c>
      <c r="AB281" s="2">
        <f t="shared" si="122"/>
        <v>3.987608166656337</v>
      </c>
      <c r="AC281" s="2" t="str">
        <f t="shared" si="123"/>
        <v>-</v>
      </c>
      <c r="AD281" s="2" t="str">
        <f t="shared" si="124"/>
        <v>-</v>
      </c>
      <c r="AE281" s="2" t="str">
        <f t="shared" si="125"/>
        <v>-</v>
      </c>
      <c r="AH281" s="2">
        <v>279</v>
      </c>
      <c r="AI281" s="99">
        <f t="shared" si="126"/>
        <v>0.12481586351545927</v>
      </c>
      <c r="AJ281" s="99">
        <f t="shared" si="127"/>
        <v>0.13453382022876459</v>
      </c>
      <c r="AK281" s="2">
        <f t="shared" si="128"/>
        <v>2.5520692266600551</v>
      </c>
      <c r="AL281" s="2">
        <f t="shared" si="129"/>
        <v>126340.06072574532</v>
      </c>
      <c r="AM281" s="2">
        <f t="shared" si="130"/>
        <v>2.7703757283401576E-2</v>
      </c>
      <c r="AN281" s="2">
        <f t="shared" si="131"/>
        <v>0.18393084572431784</v>
      </c>
    </row>
    <row r="282" spans="1:40">
      <c r="A282" s="2">
        <v>1</v>
      </c>
      <c r="B282" s="98">
        <f t="shared" si="113"/>
        <v>5.0199601592044534</v>
      </c>
      <c r="C282" s="99">
        <f t="shared" si="132"/>
        <v>5.019960159204453E-3</v>
      </c>
      <c r="D282" s="2">
        <v>25</v>
      </c>
      <c r="E282" s="2">
        <v>140</v>
      </c>
      <c r="F282" s="100">
        <f t="shared" si="139"/>
        <v>1.0099999999999999E-6</v>
      </c>
      <c r="G282" s="2">
        <v>1E-4</v>
      </c>
      <c r="I282" s="2">
        <v>280</v>
      </c>
      <c r="J282" s="99" t="str">
        <f t="shared" si="133"/>
        <v>-</v>
      </c>
      <c r="K282" s="99" t="str">
        <f t="shared" si="134"/>
        <v>-</v>
      </c>
      <c r="L282" s="2">
        <f t="shared" si="135"/>
        <v>10.226554946176627</v>
      </c>
      <c r="M282" s="2" t="str">
        <f t="shared" si="136"/>
        <v>-</v>
      </c>
      <c r="N282" s="2" t="str">
        <f t="shared" si="137"/>
        <v>-</v>
      </c>
      <c r="O282" s="99" t="str">
        <f t="shared" si="138"/>
        <v>-</v>
      </c>
      <c r="Q282" s="2">
        <v>280</v>
      </c>
      <c r="R282" s="99" t="str">
        <f t="shared" si="114"/>
        <v>-</v>
      </c>
      <c r="S282" s="99" t="str">
        <f t="shared" si="115"/>
        <v>-</v>
      </c>
      <c r="T282" s="2">
        <f t="shared" si="116"/>
        <v>6.2417937903910099</v>
      </c>
      <c r="U282" s="2" t="str">
        <f t="shared" si="117"/>
        <v>-</v>
      </c>
      <c r="V282" s="2" t="str">
        <f t="shared" si="118"/>
        <v>-</v>
      </c>
      <c r="W282" s="2" t="str">
        <f t="shared" si="119"/>
        <v>-</v>
      </c>
      <c r="Y282" s="2">
        <v>280</v>
      </c>
      <c r="Z282" s="99" t="str">
        <f t="shared" si="120"/>
        <v>-</v>
      </c>
      <c r="AA282" s="99" t="str">
        <f t="shared" si="121"/>
        <v>-</v>
      </c>
      <c r="AB282" s="2">
        <f t="shared" si="122"/>
        <v>3.9947480258502455</v>
      </c>
      <c r="AC282" s="2" t="str">
        <f t="shared" si="123"/>
        <v>-</v>
      </c>
      <c r="AD282" s="2" t="str">
        <f t="shared" si="124"/>
        <v>-</v>
      </c>
      <c r="AE282" s="2" t="str">
        <f t="shared" si="125"/>
        <v>-</v>
      </c>
      <c r="AH282" s="2">
        <v>280</v>
      </c>
      <c r="AI282" s="99">
        <f t="shared" si="126"/>
        <v>0.12520722354385422</v>
      </c>
      <c r="AJ282" s="99">
        <f t="shared" si="127"/>
        <v>0.13498027835619408</v>
      </c>
      <c r="AK282" s="2">
        <f t="shared" si="128"/>
        <v>2.5566387365441567</v>
      </c>
      <c r="AL282" s="2">
        <f t="shared" si="129"/>
        <v>126566.27408634441</v>
      </c>
      <c r="AM282" s="2">
        <f t="shared" si="130"/>
        <v>2.7701844378801275E-2</v>
      </c>
      <c r="AN282" s="2">
        <f t="shared" si="131"/>
        <v>0.18457735038673695</v>
      </c>
    </row>
    <row r="283" spans="1:40">
      <c r="A283" s="2">
        <v>1</v>
      </c>
      <c r="B283" s="98">
        <f t="shared" si="113"/>
        <v>5.0289163842720628</v>
      </c>
      <c r="C283" s="99">
        <f t="shared" si="132"/>
        <v>5.0289163842720625E-3</v>
      </c>
      <c r="D283" s="2">
        <v>25</v>
      </c>
      <c r="E283" s="2">
        <v>140</v>
      </c>
      <c r="F283" s="100">
        <f t="shared" si="139"/>
        <v>1.0099999999999999E-6</v>
      </c>
      <c r="G283" s="2">
        <v>1E-4</v>
      </c>
      <c r="I283" s="2">
        <v>281</v>
      </c>
      <c r="J283" s="99" t="str">
        <f t="shared" si="133"/>
        <v>-</v>
      </c>
      <c r="K283" s="99" t="str">
        <f t="shared" si="134"/>
        <v>-</v>
      </c>
      <c r="L283" s="2">
        <f t="shared" si="135"/>
        <v>10.244800375395084</v>
      </c>
      <c r="M283" s="2" t="str">
        <f t="shared" si="136"/>
        <v>-</v>
      </c>
      <c r="N283" s="2" t="str">
        <f t="shared" si="137"/>
        <v>-</v>
      </c>
      <c r="O283" s="99" t="str">
        <f t="shared" si="138"/>
        <v>-</v>
      </c>
      <c r="Q283" s="2">
        <v>281</v>
      </c>
      <c r="R283" s="99" t="str">
        <f t="shared" si="114"/>
        <v>-</v>
      </c>
      <c r="S283" s="99" t="str">
        <f t="shared" si="115"/>
        <v>-</v>
      </c>
      <c r="T283" s="2">
        <f t="shared" si="116"/>
        <v>6.2529299166229775</v>
      </c>
      <c r="U283" s="2" t="str">
        <f t="shared" si="117"/>
        <v>-</v>
      </c>
      <c r="V283" s="2" t="str">
        <f t="shared" si="118"/>
        <v>-</v>
      </c>
      <c r="W283" s="2" t="str">
        <f t="shared" si="119"/>
        <v>-</v>
      </c>
      <c r="Y283" s="2">
        <v>281</v>
      </c>
      <c r="Z283" s="99" t="str">
        <f t="shared" si="120"/>
        <v>-</v>
      </c>
      <c r="AA283" s="99" t="str">
        <f t="shared" si="121"/>
        <v>-</v>
      </c>
      <c r="AB283" s="2">
        <f t="shared" si="122"/>
        <v>4.0018751466387048</v>
      </c>
      <c r="AC283" s="2" t="str">
        <f t="shared" si="123"/>
        <v>-</v>
      </c>
      <c r="AD283" s="2" t="str">
        <f t="shared" si="124"/>
        <v>-</v>
      </c>
      <c r="AE283" s="2" t="str">
        <f t="shared" si="125"/>
        <v>-</v>
      </c>
      <c r="AH283" s="2">
        <v>281</v>
      </c>
      <c r="AI283" s="99">
        <f t="shared" si="126"/>
        <v>0.12559840889654927</v>
      </c>
      <c r="AJ283" s="99">
        <f t="shared" si="127"/>
        <v>0.13542661850644891</v>
      </c>
      <c r="AK283" s="2">
        <f t="shared" si="128"/>
        <v>2.5612000938487709</v>
      </c>
      <c r="AL283" s="2">
        <f t="shared" si="129"/>
        <v>126792.08385389957</v>
      </c>
      <c r="AM283" s="2">
        <f t="shared" si="130"/>
        <v>2.7699941097993862E-2</v>
      </c>
      <c r="AN283" s="2">
        <f t="shared" si="131"/>
        <v>0.1852238283609102</v>
      </c>
    </row>
    <row r="284" spans="1:40">
      <c r="A284" s="2">
        <v>1</v>
      </c>
      <c r="B284" s="98">
        <f t="shared" si="113"/>
        <v>5.0378566871239991</v>
      </c>
      <c r="C284" s="99">
        <f t="shared" si="132"/>
        <v>5.0378566871239995E-3</v>
      </c>
      <c r="D284" s="2">
        <v>25</v>
      </c>
      <c r="E284" s="2">
        <v>140</v>
      </c>
      <c r="F284" s="100">
        <f t="shared" si="139"/>
        <v>1.0099999999999999E-6</v>
      </c>
      <c r="G284" s="2">
        <v>1E-4</v>
      </c>
      <c r="I284" s="2">
        <v>282</v>
      </c>
      <c r="J284" s="99" t="str">
        <f t="shared" si="133"/>
        <v>-</v>
      </c>
      <c r="K284" s="99" t="str">
        <f t="shared" si="134"/>
        <v>-</v>
      </c>
      <c r="L284" s="2">
        <f t="shared" si="135"/>
        <v>10.263013368217974</v>
      </c>
      <c r="M284" s="2" t="str">
        <f t="shared" si="136"/>
        <v>-</v>
      </c>
      <c r="N284" s="2" t="str">
        <f t="shared" si="137"/>
        <v>-</v>
      </c>
      <c r="O284" s="99" t="str">
        <f t="shared" si="138"/>
        <v>-</v>
      </c>
      <c r="Q284" s="2">
        <v>282</v>
      </c>
      <c r="R284" s="99" t="str">
        <f t="shared" si="114"/>
        <v>-</v>
      </c>
      <c r="S284" s="99" t="str">
        <f t="shared" si="115"/>
        <v>-</v>
      </c>
      <c r="T284" s="2">
        <f t="shared" si="116"/>
        <v>6.2640462452502303</v>
      </c>
      <c r="U284" s="2" t="str">
        <f t="shared" si="117"/>
        <v>-</v>
      </c>
      <c r="V284" s="2" t="str">
        <f t="shared" si="118"/>
        <v>-</v>
      </c>
      <c r="W284" s="2" t="str">
        <f t="shared" si="119"/>
        <v>-</v>
      </c>
      <c r="Y284" s="2">
        <v>282</v>
      </c>
      <c r="Z284" s="99" t="str">
        <f t="shared" si="120"/>
        <v>-</v>
      </c>
      <c r="AA284" s="99" t="str">
        <f t="shared" si="121"/>
        <v>-</v>
      </c>
      <c r="AB284" s="2">
        <f t="shared" si="122"/>
        <v>4.0089895969601468</v>
      </c>
      <c r="AC284" s="2" t="str">
        <f t="shared" si="123"/>
        <v>-</v>
      </c>
      <c r="AD284" s="2" t="str">
        <f t="shared" si="124"/>
        <v>-</v>
      </c>
      <c r="AE284" s="2" t="str">
        <f t="shared" si="125"/>
        <v>-</v>
      </c>
      <c r="AH284" s="2">
        <v>282</v>
      </c>
      <c r="AI284" s="99">
        <f t="shared" si="126"/>
        <v>0.1259894202727162</v>
      </c>
      <c r="AJ284" s="99">
        <f t="shared" si="127"/>
        <v>0.13587284113038767</v>
      </c>
      <c r="AK284" s="2">
        <f t="shared" si="128"/>
        <v>2.5657533420544936</v>
      </c>
      <c r="AL284" s="2">
        <f t="shared" si="129"/>
        <v>127017.49218091555</v>
      </c>
      <c r="AM284" s="2">
        <f t="shared" si="130"/>
        <v>2.7698047358912421E-2</v>
      </c>
      <c r="AN284" s="2">
        <f t="shared" si="131"/>
        <v>0.1858702797831556</v>
      </c>
    </row>
    <row r="285" spans="1:40">
      <c r="A285" s="2">
        <v>1</v>
      </c>
      <c r="B285" s="98">
        <f t="shared" si="113"/>
        <v>5.0467811523782169</v>
      </c>
      <c r="C285" s="99">
        <f t="shared" si="132"/>
        <v>5.046781152378217E-3</v>
      </c>
      <c r="D285" s="2">
        <v>25</v>
      </c>
      <c r="E285" s="2">
        <v>140</v>
      </c>
      <c r="F285" s="100">
        <f t="shared" si="139"/>
        <v>1.0099999999999999E-6</v>
      </c>
      <c r="G285" s="2">
        <v>1E-4</v>
      </c>
      <c r="I285" s="2">
        <v>283</v>
      </c>
      <c r="J285" s="99" t="str">
        <f t="shared" si="133"/>
        <v>-</v>
      </c>
      <c r="K285" s="99" t="str">
        <f t="shared" si="134"/>
        <v>-</v>
      </c>
      <c r="L285" s="2">
        <f t="shared" si="135"/>
        <v>10.281194097027178</v>
      </c>
      <c r="M285" s="2" t="str">
        <f t="shared" si="136"/>
        <v>-</v>
      </c>
      <c r="N285" s="2" t="str">
        <f t="shared" si="137"/>
        <v>-</v>
      </c>
      <c r="O285" s="99" t="str">
        <f t="shared" si="138"/>
        <v>-</v>
      </c>
      <c r="Q285" s="2">
        <v>283</v>
      </c>
      <c r="R285" s="99" t="str">
        <f t="shared" si="114"/>
        <v>-</v>
      </c>
      <c r="S285" s="99" t="str">
        <f t="shared" si="115"/>
        <v>-</v>
      </c>
      <c r="T285" s="2">
        <f t="shared" si="116"/>
        <v>6.2751428814863166</v>
      </c>
      <c r="U285" s="2" t="str">
        <f t="shared" si="117"/>
        <v>-</v>
      </c>
      <c r="V285" s="2" t="str">
        <f t="shared" si="118"/>
        <v>-</v>
      </c>
      <c r="W285" s="2" t="str">
        <f t="shared" si="119"/>
        <v>-</v>
      </c>
      <c r="Y285" s="2">
        <v>283</v>
      </c>
      <c r="Z285" s="99" t="str">
        <f t="shared" si="120"/>
        <v>-</v>
      </c>
      <c r="AA285" s="99" t="str">
        <f t="shared" si="121"/>
        <v>-</v>
      </c>
      <c r="AB285" s="2">
        <f t="shared" si="122"/>
        <v>4.0160914441512423</v>
      </c>
      <c r="AC285" s="2" t="str">
        <f t="shared" si="123"/>
        <v>-</v>
      </c>
      <c r="AD285" s="2" t="str">
        <f t="shared" si="124"/>
        <v>-</v>
      </c>
      <c r="AE285" s="2" t="str">
        <f t="shared" si="125"/>
        <v>-</v>
      </c>
      <c r="AH285" s="2">
        <v>283</v>
      </c>
      <c r="AI285" s="99">
        <f t="shared" si="126"/>
        <v>0.12638025836625985</v>
      </c>
      <c r="AJ285" s="99">
        <f t="shared" si="127"/>
        <v>0.13631894667555441</v>
      </c>
      <c r="AK285" s="2">
        <f t="shared" si="128"/>
        <v>2.5702985242567946</v>
      </c>
      <c r="AL285" s="2">
        <f t="shared" si="129"/>
        <v>127242.50120083145</v>
      </c>
      <c r="AM285" s="2">
        <f t="shared" si="130"/>
        <v>2.7696163080475598E-2</v>
      </c>
      <c r="AN285" s="2">
        <f t="shared" si="131"/>
        <v>0.18651670478861682</v>
      </c>
    </row>
    <row r="286" spans="1:40">
      <c r="A286" s="2">
        <v>1</v>
      </c>
      <c r="B286" s="98">
        <f t="shared" si="113"/>
        <v>5.0556898639058154</v>
      </c>
      <c r="C286" s="99">
        <f t="shared" si="132"/>
        <v>5.0556898639058153E-3</v>
      </c>
      <c r="D286" s="2">
        <v>25</v>
      </c>
      <c r="E286" s="2">
        <v>140</v>
      </c>
      <c r="F286" s="100">
        <f t="shared" si="139"/>
        <v>1.0099999999999999E-6</v>
      </c>
      <c r="G286" s="2">
        <v>1E-4</v>
      </c>
      <c r="I286" s="2">
        <v>284</v>
      </c>
      <c r="J286" s="99" t="str">
        <f t="shared" si="133"/>
        <v>-</v>
      </c>
      <c r="K286" s="99" t="str">
        <f t="shared" si="134"/>
        <v>-</v>
      </c>
      <c r="L286" s="2">
        <f t="shared" si="135"/>
        <v>10.299342732683096</v>
      </c>
      <c r="M286" s="2" t="str">
        <f t="shared" si="136"/>
        <v>-</v>
      </c>
      <c r="N286" s="2" t="str">
        <f t="shared" si="137"/>
        <v>-</v>
      </c>
      <c r="O286" s="99" t="str">
        <f t="shared" si="138"/>
        <v>-</v>
      </c>
      <c r="Q286" s="2">
        <v>284</v>
      </c>
      <c r="R286" s="99" t="str">
        <f t="shared" si="114"/>
        <v>-</v>
      </c>
      <c r="S286" s="99" t="str">
        <f t="shared" si="115"/>
        <v>-</v>
      </c>
      <c r="T286" s="2">
        <f t="shared" si="116"/>
        <v>6.2862199296161485</v>
      </c>
      <c r="U286" s="2" t="str">
        <f t="shared" si="117"/>
        <v>-</v>
      </c>
      <c r="V286" s="2" t="str">
        <f t="shared" si="118"/>
        <v>-</v>
      </c>
      <c r="W286" s="2" t="str">
        <f t="shared" si="119"/>
        <v>-</v>
      </c>
      <c r="Y286" s="2">
        <v>284</v>
      </c>
      <c r="Z286" s="99" t="str">
        <f t="shared" si="120"/>
        <v>-</v>
      </c>
      <c r="AA286" s="99" t="str">
        <f t="shared" si="121"/>
        <v>-</v>
      </c>
      <c r="AB286" s="2">
        <f t="shared" si="122"/>
        <v>4.0231807549543346</v>
      </c>
      <c r="AC286" s="2" t="str">
        <f t="shared" si="123"/>
        <v>-</v>
      </c>
      <c r="AD286" s="2" t="str">
        <f t="shared" si="124"/>
        <v>-</v>
      </c>
      <c r="AE286" s="2" t="str">
        <f t="shared" si="125"/>
        <v>-</v>
      </c>
      <c r="AH286" s="2">
        <v>284</v>
      </c>
      <c r="AI286" s="99">
        <f t="shared" si="126"/>
        <v>0.12677092386587469</v>
      </c>
      <c r="AJ286" s="99">
        <f t="shared" si="127"/>
        <v>0.13676493558621247</v>
      </c>
      <c r="AK286" s="2">
        <f t="shared" si="128"/>
        <v>2.5748356831707739</v>
      </c>
      <c r="AL286" s="2">
        <f t="shared" si="129"/>
        <v>127467.11302825616</v>
      </c>
      <c r="AM286" s="2">
        <f t="shared" si="130"/>
        <v>2.7694288182572385E-2</v>
      </c>
      <c r="AN286" s="2">
        <f t="shared" si="131"/>
        <v>0.18716310351127718</v>
      </c>
    </row>
    <row r="287" spans="1:40">
      <c r="A287" s="2">
        <v>1</v>
      </c>
      <c r="B287" s="98">
        <f t="shared" si="113"/>
        <v>5.0645829048402398</v>
      </c>
      <c r="C287" s="99">
        <f t="shared" si="132"/>
        <v>5.0645829048402398E-3</v>
      </c>
      <c r="D287" s="2">
        <v>25</v>
      </c>
      <c r="E287" s="2">
        <v>140</v>
      </c>
      <c r="F287" s="100">
        <f t="shared" si="139"/>
        <v>1.0099999999999999E-6</v>
      </c>
      <c r="G287" s="2">
        <v>1E-4</v>
      </c>
      <c r="I287" s="2">
        <v>285</v>
      </c>
      <c r="J287" s="99" t="str">
        <f t="shared" si="133"/>
        <v>-</v>
      </c>
      <c r="K287" s="99" t="str">
        <f t="shared" si="134"/>
        <v>-</v>
      </c>
      <c r="L287" s="2">
        <f t="shared" si="135"/>
        <v>10.317459444543395</v>
      </c>
      <c r="M287" s="2" t="str">
        <f t="shared" si="136"/>
        <v>-</v>
      </c>
      <c r="N287" s="2" t="str">
        <f t="shared" si="137"/>
        <v>-</v>
      </c>
      <c r="O287" s="99" t="str">
        <f t="shared" si="138"/>
        <v>-</v>
      </c>
      <c r="Q287" s="2">
        <v>285</v>
      </c>
      <c r="R287" s="99" t="str">
        <f t="shared" si="114"/>
        <v>-</v>
      </c>
      <c r="S287" s="99" t="str">
        <f t="shared" si="115"/>
        <v>-</v>
      </c>
      <c r="T287" s="2">
        <f t="shared" si="116"/>
        <v>6.2972774930074449</v>
      </c>
      <c r="U287" s="2" t="str">
        <f t="shared" si="117"/>
        <v>-</v>
      </c>
      <c r="V287" s="2" t="str">
        <f t="shared" si="118"/>
        <v>-</v>
      </c>
      <c r="W287" s="2" t="str">
        <f t="shared" si="119"/>
        <v>-</v>
      </c>
      <c r="Y287" s="2">
        <v>285</v>
      </c>
      <c r="Z287" s="99" t="str">
        <f t="shared" si="120"/>
        <v>-</v>
      </c>
      <c r="AA287" s="99" t="str">
        <f t="shared" si="121"/>
        <v>-</v>
      </c>
      <c r="AB287" s="2">
        <f t="shared" si="122"/>
        <v>4.0302575955247644</v>
      </c>
      <c r="AC287" s="2" t="str">
        <f t="shared" si="123"/>
        <v>-</v>
      </c>
      <c r="AD287" s="2" t="str">
        <f t="shared" si="124"/>
        <v>-</v>
      </c>
      <c r="AE287" s="2" t="str">
        <f t="shared" si="125"/>
        <v>-</v>
      </c>
      <c r="AH287" s="2">
        <v>285</v>
      </c>
      <c r="AI287" s="99">
        <f t="shared" si="126"/>
        <v>0.12716141745510429</v>
      </c>
      <c r="AJ287" s="99">
        <f t="shared" si="127"/>
        <v>0.13721080830338184</v>
      </c>
      <c r="AK287" s="2">
        <f t="shared" si="128"/>
        <v>2.5793648611358488</v>
      </c>
      <c r="AL287" s="2">
        <f t="shared" si="129"/>
        <v>127691.32975920045</v>
      </c>
      <c r="AM287" s="2">
        <f t="shared" si="130"/>
        <v>2.7692422586047132E-2</v>
      </c>
      <c r="AN287" s="2">
        <f t="shared" si="131"/>
        <v>0.18780947608397427</v>
      </c>
    </row>
    <row r="288" spans="1:40">
      <c r="A288" s="2">
        <v>1</v>
      </c>
      <c r="B288" s="98">
        <f t="shared" si="113"/>
        <v>5.0734603575863284</v>
      </c>
      <c r="C288" s="99">
        <f t="shared" si="132"/>
        <v>5.0734603575863287E-3</v>
      </c>
      <c r="D288" s="2">
        <v>25</v>
      </c>
      <c r="E288" s="2">
        <v>140</v>
      </c>
      <c r="F288" s="100">
        <f t="shared" si="139"/>
        <v>1.0099999999999999E-6</v>
      </c>
      <c r="G288" s="2">
        <v>1E-4</v>
      </c>
      <c r="I288" s="2">
        <v>286</v>
      </c>
      <c r="J288" s="99" t="str">
        <f t="shared" si="133"/>
        <v>-</v>
      </c>
      <c r="K288" s="99" t="str">
        <f t="shared" si="134"/>
        <v>-</v>
      </c>
      <c r="L288" s="2">
        <f t="shared" si="135"/>
        <v>10.335544400481442</v>
      </c>
      <c r="M288" s="2" t="str">
        <f t="shared" si="136"/>
        <v>-</v>
      </c>
      <c r="N288" s="2" t="str">
        <f t="shared" si="137"/>
        <v>-</v>
      </c>
      <c r="O288" s="99" t="str">
        <f t="shared" si="138"/>
        <v>-</v>
      </c>
      <c r="Q288" s="2">
        <v>286</v>
      </c>
      <c r="R288" s="99" t="str">
        <f t="shared" si="114"/>
        <v>-</v>
      </c>
      <c r="S288" s="99" t="str">
        <f t="shared" si="115"/>
        <v>-</v>
      </c>
      <c r="T288" s="2">
        <f t="shared" si="116"/>
        <v>6.3083156741219755</v>
      </c>
      <c r="U288" s="2" t="str">
        <f t="shared" si="117"/>
        <v>-</v>
      </c>
      <c r="V288" s="2" t="str">
        <f t="shared" si="118"/>
        <v>-</v>
      </c>
      <c r="W288" s="2" t="str">
        <f t="shared" si="119"/>
        <v>-</v>
      </c>
      <c r="Y288" s="2">
        <v>286</v>
      </c>
      <c r="Z288" s="99" t="str">
        <f t="shared" si="120"/>
        <v>-</v>
      </c>
      <c r="AA288" s="99" t="str">
        <f t="shared" si="121"/>
        <v>-</v>
      </c>
      <c r="AB288" s="2">
        <f t="shared" si="122"/>
        <v>4.0373220314380642</v>
      </c>
      <c r="AC288" s="2" t="str">
        <f t="shared" si="123"/>
        <v>-</v>
      </c>
      <c r="AD288" s="2" t="str">
        <f t="shared" si="124"/>
        <v>-</v>
      </c>
      <c r="AE288" s="2" t="str">
        <f t="shared" si="125"/>
        <v>-</v>
      </c>
      <c r="AH288" s="2">
        <v>286</v>
      </c>
      <c r="AI288" s="99">
        <f t="shared" si="126"/>
        <v>0.12755173981239576</v>
      </c>
      <c r="AJ288" s="99">
        <f t="shared" si="127"/>
        <v>0.13765656526487366</v>
      </c>
      <c r="AK288" s="2">
        <f t="shared" si="128"/>
        <v>2.5838861001203606</v>
      </c>
      <c r="AL288" s="2">
        <f t="shared" si="129"/>
        <v>127915.15347130499</v>
      </c>
      <c r="AM288" s="2">
        <f t="shared" si="130"/>
        <v>2.769056621268488E-2</v>
      </c>
      <c r="AN288" s="2">
        <f t="shared" si="131"/>
        <v>0.18845582263841296</v>
      </c>
    </row>
    <row r="289" spans="1:40">
      <c r="A289" s="2">
        <v>1</v>
      </c>
      <c r="B289" s="98">
        <f t="shared" si="113"/>
        <v>5.0823223038292245</v>
      </c>
      <c r="C289" s="99">
        <f t="shared" si="132"/>
        <v>5.0823223038292242E-3</v>
      </c>
      <c r="D289" s="2">
        <v>25</v>
      </c>
      <c r="E289" s="2">
        <v>140</v>
      </c>
      <c r="F289" s="100">
        <f t="shared" si="139"/>
        <v>1.0099999999999999E-6</v>
      </c>
      <c r="G289" s="2">
        <v>1E-4</v>
      </c>
      <c r="I289" s="2">
        <v>287</v>
      </c>
      <c r="J289" s="99" t="str">
        <f t="shared" si="133"/>
        <v>-</v>
      </c>
      <c r="K289" s="99" t="str">
        <f t="shared" si="134"/>
        <v>-</v>
      </c>
      <c r="L289" s="2">
        <f t="shared" si="135"/>
        <v>10.353597766904452</v>
      </c>
      <c r="M289" s="2" t="str">
        <f t="shared" si="136"/>
        <v>-</v>
      </c>
      <c r="N289" s="2" t="str">
        <f t="shared" si="137"/>
        <v>-</v>
      </c>
      <c r="O289" s="99" t="str">
        <f t="shared" si="138"/>
        <v>-</v>
      </c>
      <c r="Q289" s="2">
        <v>287</v>
      </c>
      <c r="R289" s="99" t="str">
        <f t="shared" si="114"/>
        <v>-</v>
      </c>
      <c r="S289" s="99" t="str">
        <f t="shared" si="115"/>
        <v>-</v>
      </c>
      <c r="T289" s="2">
        <f t="shared" si="116"/>
        <v>6.3193345745266454</v>
      </c>
      <c r="U289" s="2" t="str">
        <f t="shared" si="117"/>
        <v>-</v>
      </c>
      <c r="V289" s="2" t="str">
        <f t="shared" si="118"/>
        <v>-</v>
      </c>
      <c r="W289" s="2" t="str">
        <f t="shared" si="119"/>
        <v>-</v>
      </c>
      <c r="Y289" s="2">
        <v>287</v>
      </c>
      <c r="Z289" s="99" t="str">
        <f t="shared" si="120"/>
        <v>-</v>
      </c>
      <c r="AA289" s="99" t="str">
        <f t="shared" si="121"/>
        <v>-</v>
      </c>
      <c r="AB289" s="2">
        <f t="shared" si="122"/>
        <v>4.0443741276970524</v>
      </c>
      <c r="AC289" s="2" t="str">
        <f t="shared" si="123"/>
        <v>-</v>
      </c>
      <c r="AD289" s="2" t="str">
        <f t="shared" si="124"/>
        <v>-</v>
      </c>
      <c r="AE289" s="2" t="str">
        <f t="shared" si="125"/>
        <v>-</v>
      </c>
      <c r="AH289" s="2">
        <v>287</v>
      </c>
      <c r="AI289" s="99">
        <f t="shared" si="126"/>
        <v>0.12794189161115735</v>
      </c>
      <c r="AJ289" s="99">
        <f t="shared" si="127"/>
        <v>0.13810220690532438</v>
      </c>
      <c r="AK289" s="2">
        <f t="shared" si="128"/>
        <v>2.5883994417261129</v>
      </c>
      <c r="AL289" s="2">
        <f t="shared" si="129"/>
        <v>128138.58622406502</v>
      </c>
      <c r="AM289" s="2">
        <f t="shared" si="130"/>
        <v>2.7688718985196956E-2</v>
      </c>
      <c r="AN289" s="2">
        <f t="shared" si="131"/>
        <v>0.18910214330517941</v>
      </c>
    </row>
    <row r="290" spans="1:40">
      <c r="A290" s="2">
        <v>1</v>
      </c>
      <c r="B290" s="98">
        <f t="shared" si="113"/>
        <v>5.0911688245431419</v>
      </c>
      <c r="C290" s="99">
        <f t="shared" si="132"/>
        <v>5.0911688245431422E-3</v>
      </c>
      <c r="D290" s="2">
        <v>25</v>
      </c>
      <c r="E290" s="2">
        <v>140</v>
      </c>
      <c r="F290" s="100">
        <f t="shared" si="139"/>
        <v>1.0099999999999999E-6</v>
      </c>
      <c r="G290" s="2">
        <v>1E-4</v>
      </c>
      <c r="I290" s="2">
        <v>288</v>
      </c>
      <c r="J290" s="99" t="str">
        <f t="shared" si="133"/>
        <v>-</v>
      </c>
      <c r="K290" s="99" t="str">
        <f t="shared" si="134"/>
        <v>-</v>
      </c>
      <c r="L290" s="2">
        <f t="shared" si="135"/>
        <v>10.371619708771359</v>
      </c>
      <c r="M290" s="2" t="str">
        <f t="shared" si="136"/>
        <v>-</v>
      </c>
      <c r="N290" s="2" t="str">
        <f t="shared" si="137"/>
        <v>-</v>
      </c>
      <c r="O290" s="99" t="str">
        <f t="shared" si="138"/>
        <v>-</v>
      </c>
      <c r="Q290" s="2">
        <v>288</v>
      </c>
      <c r="R290" s="99" t="str">
        <f t="shared" si="114"/>
        <v>-</v>
      </c>
      <c r="S290" s="99" t="str">
        <f t="shared" si="115"/>
        <v>-</v>
      </c>
      <c r="T290" s="2">
        <f t="shared" si="116"/>
        <v>6.3303342949043966</v>
      </c>
      <c r="U290" s="2" t="str">
        <f t="shared" si="117"/>
        <v>-</v>
      </c>
      <c r="V290" s="2" t="str">
        <f t="shared" si="118"/>
        <v>-</v>
      </c>
      <c r="W290" s="2" t="str">
        <f t="shared" si="119"/>
        <v>-</v>
      </c>
      <c r="Y290" s="2">
        <v>288</v>
      </c>
      <c r="Z290" s="99" t="str">
        <f t="shared" si="120"/>
        <v>-</v>
      </c>
      <c r="AA290" s="99" t="str">
        <f t="shared" si="121"/>
        <v>-</v>
      </c>
      <c r="AB290" s="2">
        <f t="shared" si="122"/>
        <v>4.051413948738813</v>
      </c>
      <c r="AC290" s="2" t="str">
        <f t="shared" si="123"/>
        <v>-</v>
      </c>
      <c r="AD290" s="2" t="str">
        <f t="shared" si="124"/>
        <v>-</v>
      </c>
      <c r="AE290" s="2" t="str">
        <f t="shared" si="125"/>
        <v>-</v>
      </c>
      <c r="AH290" s="2">
        <v>288</v>
      </c>
      <c r="AI290" s="99">
        <f t="shared" si="126"/>
        <v>0.12833187351981173</v>
      </c>
      <c r="AJ290" s="99">
        <f t="shared" si="127"/>
        <v>0.13854773365622958</v>
      </c>
      <c r="AK290" s="2">
        <f t="shared" si="128"/>
        <v>2.5929049271928397</v>
      </c>
      <c r="AL290" s="2">
        <f t="shared" si="129"/>
        <v>128361.6300590515</v>
      </c>
      <c r="AM290" s="2">
        <f t="shared" si="130"/>
        <v>2.7686880827206849E-2</v>
      </c>
      <c r="AN290" s="2">
        <f t="shared" si="131"/>
        <v>0.18974843821375473</v>
      </c>
    </row>
    <row r="291" spans="1:40">
      <c r="A291" s="2">
        <v>1</v>
      </c>
      <c r="B291" s="98">
        <f t="shared" si="113"/>
        <v>5.0999999999999996</v>
      </c>
      <c r="C291" s="99">
        <f t="shared" si="132"/>
        <v>5.0999999999999995E-3</v>
      </c>
      <c r="D291" s="2">
        <v>25</v>
      </c>
      <c r="E291" s="2">
        <v>140</v>
      </c>
      <c r="F291" s="100">
        <f t="shared" si="139"/>
        <v>1.0099999999999999E-6</v>
      </c>
      <c r="G291" s="2">
        <v>1E-4</v>
      </c>
      <c r="I291" s="2">
        <v>289</v>
      </c>
      <c r="J291" s="99" t="str">
        <f t="shared" si="133"/>
        <v>-</v>
      </c>
      <c r="K291" s="99" t="str">
        <f t="shared" si="134"/>
        <v>-</v>
      </c>
      <c r="L291" s="2">
        <f t="shared" si="135"/>
        <v>10.389610389610386</v>
      </c>
      <c r="M291" s="2" t="str">
        <f t="shared" si="136"/>
        <v>-</v>
      </c>
      <c r="N291" s="2" t="str">
        <f t="shared" si="137"/>
        <v>-</v>
      </c>
      <c r="O291" s="99" t="str">
        <f t="shared" si="138"/>
        <v>-</v>
      </c>
      <c r="Q291" s="2">
        <v>289</v>
      </c>
      <c r="R291" s="99" t="str">
        <f t="shared" si="114"/>
        <v>-</v>
      </c>
      <c r="S291" s="99" t="str">
        <f t="shared" si="115"/>
        <v>-</v>
      </c>
      <c r="T291" s="2">
        <f t="shared" si="116"/>
        <v>6.3413149350649354</v>
      </c>
      <c r="U291" s="2" t="str">
        <f t="shared" si="117"/>
        <v>-</v>
      </c>
      <c r="V291" s="2" t="str">
        <f t="shared" si="118"/>
        <v>-</v>
      </c>
      <c r="W291" s="2" t="str">
        <f t="shared" si="119"/>
        <v>-</v>
      </c>
      <c r="Y291" s="2">
        <v>289</v>
      </c>
      <c r="Z291" s="99" t="str">
        <f t="shared" si="120"/>
        <v>-</v>
      </c>
      <c r="AA291" s="99" t="str">
        <f t="shared" si="121"/>
        <v>-</v>
      </c>
      <c r="AB291" s="2">
        <f t="shared" si="122"/>
        <v>4.0584415584415581</v>
      </c>
      <c r="AC291" s="2" t="str">
        <f t="shared" si="123"/>
        <v>-</v>
      </c>
      <c r="AD291" s="2" t="str">
        <f t="shared" si="124"/>
        <v>-</v>
      </c>
      <c r="AE291" s="2" t="str">
        <f t="shared" si="125"/>
        <v>-</v>
      </c>
      <c r="AH291" s="2">
        <v>289</v>
      </c>
      <c r="AI291" s="99">
        <f t="shared" si="126"/>
        <v>0.12872168620185098</v>
      </c>
      <c r="AJ291" s="99">
        <f t="shared" si="127"/>
        <v>0.13899314594597867</v>
      </c>
      <c r="AK291" s="2">
        <f t="shared" si="128"/>
        <v>2.5974025974025965</v>
      </c>
      <c r="AL291" s="2">
        <f t="shared" si="129"/>
        <v>128584.28700012856</v>
      </c>
      <c r="AM291" s="2">
        <f t="shared" si="130"/>
        <v>2.7685051663236319E-2</v>
      </c>
      <c r="AN291" s="2">
        <f t="shared" si="131"/>
        <v>0.19039470749252702</v>
      </c>
    </row>
    <row r="292" spans="1:40">
      <c r="A292" s="2">
        <v>1</v>
      </c>
      <c r="B292" s="98">
        <f t="shared" si="113"/>
        <v>5.1088159097779204</v>
      </c>
      <c r="C292" s="99">
        <f t="shared" si="132"/>
        <v>5.1088159097779206E-3</v>
      </c>
      <c r="D292" s="2">
        <v>25</v>
      </c>
      <c r="E292" s="2">
        <v>140</v>
      </c>
      <c r="F292" s="100">
        <f t="shared" si="139"/>
        <v>1.0099999999999999E-6</v>
      </c>
      <c r="G292" s="2">
        <v>1E-4</v>
      </c>
      <c r="I292" s="2">
        <v>290</v>
      </c>
      <c r="J292" s="99" t="str">
        <f t="shared" si="133"/>
        <v>-</v>
      </c>
      <c r="K292" s="99" t="str">
        <f t="shared" si="134"/>
        <v>-</v>
      </c>
      <c r="L292" s="2">
        <f t="shared" si="135"/>
        <v>10.407569971536377</v>
      </c>
      <c r="M292" s="2" t="str">
        <f t="shared" si="136"/>
        <v>-</v>
      </c>
      <c r="N292" s="2" t="str">
        <f t="shared" si="137"/>
        <v>-</v>
      </c>
      <c r="O292" s="99" t="str">
        <f t="shared" si="138"/>
        <v>-</v>
      </c>
      <c r="Q292" s="2">
        <v>290</v>
      </c>
      <c r="R292" s="99" t="str">
        <f t="shared" si="114"/>
        <v>-</v>
      </c>
      <c r="S292" s="99" t="str">
        <f t="shared" si="115"/>
        <v>-</v>
      </c>
      <c r="T292" s="2">
        <f t="shared" si="116"/>
        <v>6.3522765939553105</v>
      </c>
      <c r="U292" s="2" t="str">
        <f t="shared" si="117"/>
        <v>-</v>
      </c>
      <c r="V292" s="2" t="str">
        <f t="shared" si="118"/>
        <v>-</v>
      </c>
      <c r="W292" s="2" t="str">
        <f t="shared" si="119"/>
        <v>-</v>
      </c>
      <c r="Y292" s="2">
        <v>290</v>
      </c>
      <c r="Z292" s="99" t="str">
        <f t="shared" si="120"/>
        <v>-</v>
      </c>
      <c r="AA292" s="99" t="str">
        <f t="shared" si="121"/>
        <v>-</v>
      </c>
      <c r="AB292" s="2">
        <f t="shared" si="122"/>
        <v>4.0654570201313982</v>
      </c>
      <c r="AC292" s="2" t="str">
        <f t="shared" si="123"/>
        <v>-</v>
      </c>
      <c r="AD292" s="2" t="str">
        <f t="shared" si="124"/>
        <v>-</v>
      </c>
      <c r="AE292" s="2" t="str">
        <f t="shared" si="125"/>
        <v>-</v>
      </c>
      <c r="AH292" s="2">
        <v>290</v>
      </c>
      <c r="AI292" s="99">
        <f t="shared" si="126"/>
        <v>0.12911133031588912</v>
      </c>
      <c r="AJ292" s="99">
        <f t="shared" si="127"/>
        <v>0.13943844419988671</v>
      </c>
      <c r="AK292" s="2">
        <f t="shared" si="128"/>
        <v>2.6018924928840943</v>
      </c>
      <c r="AL292" s="2">
        <f t="shared" si="129"/>
        <v>128806.55905366805</v>
      </c>
      <c r="AM292" s="2">
        <f t="shared" si="130"/>
        <v>2.7683231418691803E-2</v>
      </c>
      <c r="AN292" s="2">
        <f t="shared" si="131"/>
        <v>0.19104095126880555</v>
      </c>
    </row>
    <row r="293" spans="1:40">
      <c r="A293" s="2">
        <v>1</v>
      </c>
      <c r="B293" s="98">
        <f t="shared" si="113"/>
        <v>5.117616632769594</v>
      </c>
      <c r="C293" s="99">
        <f t="shared" si="132"/>
        <v>5.1176166327695938E-3</v>
      </c>
      <c r="D293" s="2">
        <v>25</v>
      </c>
      <c r="E293" s="2">
        <v>140</v>
      </c>
      <c r="F293" s="100">
        <f t="shared" si="139"/>
        <v>1.0099999999999999E-6</v>
      </c>
      <c r="G293" s="2">
        <v>1E-4</v>
      </c>
      <c r="I293" s="2">
        <v>291</v>
      </c>
      <c r="J293" s="99" t="str">
        <f t="shared" si="133"/>
        <v>-</v>
      </c>
      <c r="K293" s="99" t="str">
        <f t="shared" si="134"/>
        <v>-</v>
      </c>
      <c r="L293" s="2">
        <f t="shared" si="135"/>
        <v>10.425498615267824</v>
      </c>
      <c r="M293" s="2" t="str">
        <f t="shared" si="136"/>
        <v>-</v>
      </c>
      <c r="N293" s="2" t="str">
        <f t="shared" si="137"/>
        <v>-</v>
      </c>
      <c r="O293" s="99" t="str">
        <f t="shared" si="138"/>
        <v>-</v>
      </c>
      <c r="Q293" s="2">
        <v>291</v>
      </c>
      <c r="R293" s="99" t="str">
        <f t="shared" si="114"/>
        <v>-</v>
      </c>
      <c r="S293" s="99" t="str">
        <f t="shared" si="115"/>
        <v>-</v>
      </c>
      <c r="T293" s="2">
        <f t="shared" si="116"/>
        <v>6.3632193696703041</v>
      </c>
      <c r="U293" s="2" t="str">
        <f t="shared" si="117"/>
        <v>-</v>
      </c>
      <c r="V293" s="2" t="str">
        <f t="shared" si="118"/>
        <v>-</v>
      </c>
      <c r="W293" s="2" t="str">
        <f t="shared" si="119"/>
        <v>-</v>
      </c>
      <c r="Y293" s="2">
        <v>291</v>
      </c>
      <c r="Z293" s="99" t="str">
        <f t="shared" si="120"/>
        <v>-</v>
      </c>
      <c r="AA293" s="99" t="str">
        <f t="shared" si="121"/>
        <v>-</v>
      </c>
      <c r="AB293" s="2">
        <f t="shared" si="122"/>
        <v>4.0724603965889941</v>
      </c>
      <c r="AC293" s="2" t="str">
        <f t="shared" si="123"/>
        <v>-</v>
      </c>
      <c r="AD293" s="2" t="str">
        <f t="shared" si="124"/>
        <v>-</v>
      </c>
      <c r="AE293" s="2" t="str">
        <f t="shared" si="125"/>
        <v>-</v>
      </c>
      <c r="AH293" s="2">
        <v>291</v>
      </c>
      <c r="AI293" s="99">
        <f t="shared" si="126"/>
        <v>0.12950080651571549</v>
      </c>
      <c r="AJ293" s="99">
        <f t="shared" si="127"/>
        <v>0.13988362884022673</v>
      </c>
      <c r="AK293" s="2">
        <f t="shared" si="128"/>
        <v>2.6063746538169559</v>
      </c>
      <c r="AL293" s="2">
        <f t="shared" si="129"/>
        <v>129028.44820876021</v>
      </c>
      <c r="AM293" s="2">
        <f t="shared" si="130"/>
        <v>2.7681420019851057E-2</v>
      </c>
      <c r="AN293" s="2">
        <f t="shared" si="131"/>
        <v>0.19168716966883276</v>
      </c>
    </row>
    <row r="294" spans="1:40">
      <c r="A294" s="2">
        <v>1</v>
      </c>
      <c r="B294" s="98">
        <f t="shared" si="113"/>
        <v>5.1264022471905184</v>
      </c>
      <c r="C294" s="99">
        <f t="shared" si="132"/>
        <v>5.1264022471905184E-3</v>
      </c>
      <c r="D294" s="2">
        <v>25</v>
      </c>
      <c r="E294" s="2">
        <v>140</v>
      </c>
      <c r="F294" s="100">
        <f t="shared" si="139"/>
        <v>1.0099999999999999E-6</v>
      </c>
      <c r="G294" s="2">
        <v>1E-4</v>
      </c>
      <c r="I294" s="2">
        <v>292</v>
      </c>
      <c r="J294" s="99" t="str">
        <f t="shared" si="133"/>
        <v>-</v>
      </c>
      <c r="K294" s="99" t="str">
        <f t="shared" si="134"/>
        <v>-</v>
      </c>
      <c r="L294" s="2">
        <f t="shared" si="135"/>
        <v>10.443396480143656</v>
      </c>
      <c r="M294" s="2" t="str">
        <f t="shared" si="136"/>
        <v>-</v>
      </c>
      <c r="N294" s="2" t="str">
        <f t="shared" si="137"/>
        <v>-</v>
      </c>
      <c r="O294" s="99" t="str">
        <f t="shared" si="138"/>
        <v>-</v>
      </c>
      <c r="Q294" s="2">
        <v>292</v>
      </c>
      <c r="R294" s="99" t="str">
        <f t="shared" si="114"/>
        <v>-</v>
      </c>
      <c r="S294" s="99" t="str">
        <f t="shared" si="115"/>
        <v>-</v>
      </c>
      <c r="T294" s="2">
        <f t="shared" si="116"/>
        <v>6.3741433594626828</v>
      </c>
      <c r="U294" s="2" t="str">
        <f t="shared" si="117"/>
        <v>-</v>
      </c>
      <c r="V294" s="2" t="str">
        <f t="shared" si="118"/>
        <v>-</v>
      </c>
      <c r="W294" s="2" t="str">
        <f t="shared" si="119"/>
        <v>-</v>
      </c>
      <c r="Y294" s="2">
        <v>292</v>
      </c>
      <c r="Z294" s="99" t="str">
        <f t="shared" si="120"/>
        <v>-</v>
      </c>
      <c r="AA294" s="99" t="str">
        <f t="shared" si="121"/>
        <v>-</v>
      </c>
      <c r="AB294" s="2">
        <f t="shared" si="122"/>
        <v>4.0794517500561165</v>
      </c>
      <c r="AC294" s="2" t="str">
        <f t="shared" si="123"/>
        <v>-</v>
      </c>
      <c r="AD294" s="2" t="str">
        <f t="shared" si="124"/>
        <v>-</v>
      </c>
      <c r="AE294" s="2" t="str">
        <f t="shared" si="125"/>
        <v>-</v>
      </c>
      <c r="AH294" s="2">
        <v>292</v>
      </c>
      <c r="AI294" s="99">
        <f t="shared" si="126"/>
        <v>0.12989011545034646</v>
      </c>
      <c r="AJ294" s="99">
        <f t="shared" si="127"/>
        <v>0.14032870028626374</v>
      </c>
      <c r="AK294" s="2">
        <f t="shared" si="128"/>
        <v>2.6108491200359141</v>
      </c>
      <c r="AL294" s="2">
        <f t="shared" si="129"/>
        <v>129249.95643742151</v>
      </c>
      <c r="AM294" s="2">
        <f t="shared" si="130"/>
        <v>2.7679617393850015E-2</v>
      </c>
      <c r="AN294" s="2">
        <f t="shared" si="131"/>
        <v>0.192333362817797</v>
      </c>
    </row>
    <row r="295" spans="1:40">
      <c r="A295" s="2">
        <v>1</v>
      </c>
      <c r="B295" s="98">
        <f t="shared" si="113"/>
        <v>5.1351728305871065</v>
      </c>
      <c r="C295" s="99">
        <f t="shared" si="132"/>
        <v>5.1351728305871064E-3</v>
      </c>
      <c r="D295" s="2">
        <v>25</v>
      </c>
      <c r="E295" s="2">
        <v>140</v>
      </c>
      <c r="F295" s="100">
        <f t="shared" si="139"/>
        <v>1.0099999999999999E-6</v>
      </c>
      <c r="G295" s="2">
        <v>1E-4</v>
      </c>
      <c r="I295" s="2">
        <v>293</v>
      </c>
      <c r="J295" s="99" t="str">
        <f t="shared" si="133"/>
        <v>-</v>
      </c>
      <c r="K295" s="99" t="str">
        <f t="shared" si="134"/>
        <v>-</v>
      </c>
      <c r="L295" s="2">
        <f t="shared" si="135"/>
        <v>10.461263724139762</v>
      </c>
      <c r="M295" s="2" t="str">
        <f t="shared" si="136"/>
        <v>-</v>
      </c>
      <c r="N295" s="2" t="str">
        <f t="shared" si="137"/>
        <v>-</v>
      </c>
      <c r="O295" s="99" t="str">
        <f t="shared" si="138"/>
        <v>-</v>
      </c>
      <c r="Q295" s="2">
        <v>293</v>
      </c>
      <c r="R295" s="99" t="str">
        <f t="shared" si="114"/>
        <v>-</v>
      </c>
      <c r="S295" s="99" t="str">
        <f t="shared" si="115"/>
        <v>-</v>
      </c>
      <c r="T295" s="2">
        <f t="shared" si="116"/>
        <v>6.3850486597532745</v>
      </c>
      <c r="U295" s="2" t="str">
        <f t="shared" si="117"/>
        <v>-</v>
      </c>
      <c r="V295" s="2" t="str">
        <f t="shared" si="118"/>
        <v>-</v>
      </c>
      <c r="W295" s="2" t="str">
        <f t="shared" si="119"/>
        <v>-</v>
      </c>
      <c r="Y295" s="2">
        <v>293</v>
      </c>
      <c r="Z295" s="99" t="str">
        <f t="shared" si="120"/>
        <v>-</v>
      </c>
      <c r="AA295" s="99" t="str">
        <f t="shared" si="121"/>
        <v>-</v>
      </c>
      <c r="AB295" s="2">
        <f t="shared" si="122"/>
        <v>4.0864311422420947</v>
      </c>
      <c r="AC295" s="2" t="str">
        <f t="shared" si="123"/>
        <v>-</v>
      </c>
      <c r="AD295" s="2" t="str">
        <f t="shared" si="124"/>
        <v>-</v>
      </c>
      <c r="AE295" s="2" t="str">
        <f t="shared" si="125"/>
        <v>-</v>
      </c>
      <c r="AH295" s="2">
        <v>293</v>
      </c>
      <c r="AI295" s="99">
        <f t="shared" si="126"/>
        <v>0.13027925776407537</v>
      </c>
      <c r="AJ295" s="99">
        <f t="shared" si="127"/>
        <v>0.14077365895428412</v>
      </c>
      <c r="AK295" s="2">
        <f t="shared" si="128"/>
        <v>2.6153159310349405</v>
      </c>
      <c r="AL295" s="2">
        <f t="shared" si="129"/>
        <v>129471.08569479905</v>
      </c>
      <c r="AM295" s="2">
        <f t="shared" si="130"/>
        <v>2.7677823468669961E-2</v>
      </c>
      <c r="AN295" s="2">
        <f t="shared" si="131"/>
        <v>0.19297953083984506</v>
      </c>
    </row>
    <row r="296" spans="1:40">
      <c r="A296" s="2">
        <v>1</v>
      </c>
      <c r="B296" s="98">
        <f t="shared" si="113"/>
        <v>5.1439284598446742</v>
      </c>
      <c r="C296" s="99">
        <f t="shared" si="132"/>
        <v>5.1439284598446744E-3</v>
      </c>
      <c r="D296" s="2">
        <v>25</v>
      </c>
      <c r="E296" s="2">
        <v>140</v>
      </c>
      <c r="F296" s="100">
        <f t="shared" si="139"/>
        <v>1.0099999999999999E-6</v>
      </c>
      <c r="G296" s="2">
        <v>1E-4</v>
      </c>
      <c r="I296" s="2">
        <v>294</v>
      </c>
      <c r="J296" s="99" t="str">
        <f t="shared" si="133"/>
        <v>-</v>
      </c>
      <c r="K296" s="99" t="str">
        <f t="shared" si="134"/>
        <v>-</v>
      </c>
      <c r="L296" s="2">
        <f t="shared" si="135"/>
        <v>10.479100503885252</v>
      </c>
      <c r="M296" s="2" t="str">
        <f t="shared" si="136"/>
        <v>-</v>
      </c>
      <c r="N296" s="2" t="str">
        <f t="shared" si="137"/>
        <v>-</v>
      </c>
      <c r="O296" s="99" t="str">
        <f t="shared" si="138"/>
        <v>-</v>
      </c>
      <c r="Q296" s="2">
        <v>294</v>
      </c>
      <c r="R296" s="99" t="str">
        <f t="shared" si="114"/>
        <v>-</v>
      </c>
      <c r="S296" s="99" t="str">
        <f t="shared" si="115"/>
        <v>-</v>
      </c>
      <c r="T296" s="2">
        <f t="shared" si="116"/>
        <v>6.3959353661409031</v>
      </c>
      <c r="U296" s="2" t="str">
        <f t="shared" si="117"/>
        <v>-</v>
      </c>
      <c r="V296" s="2" t="str">
        <f t="shared" si="118"/>
        <v>-</v>
      </c>
      <c r="W296" s="2" t="str">
        <f t="shared" si="119"/>
        <v>-</v>
      </c>
      <c r="Y296" s="2">
        <v>294</v>
      </c>
      <c r="Z296" s="99" t="str">
        <f t="shared" si="120"/>
        <v>-</v>
      </c>
      <c r="AA296" s="99" t="str">
        <f t="shared" si="121"/>
        <v>-</v>
      </c>
      <c r="AB296" s="2">
        <f t="shared" si="122"/>
        <v>4.0933986343301774</v>
      </c>
      <c r="AC296" s="2" t="str">
        <f t="shared" si="123"/>
        <v>-</v>
      </c>
      <c r="AD296" s="2" t="str">
        <f t="shared" si="124"/>
        <v>-</v>
      </c>
      <c r="AE296" s="2" t="str">
        <f t="shared" si="125"/>
        <v>-</v>
      </c>
      <c r="AH296" s="2">
        <v>294</v>
      </c>
      <c r="AI296" s="99">
        <f t="shared" si="126"/>
        <v>0.1306682340965245</v>
      </c>
      <c r="AJ296" s="99">
        <f t="shared" si="127"/>
        <v>0.1412185052576288</v>
      </c>
      <c r="AK296" s="2">
        <f t="shared" si="128"/>
        <v>2.6197751259713131</v>
      </c>
      <c r="AL296" s="2">
        <f t="shared" si="129"/>
        <v>129691.83791937196</v>
      </c>
      <c r="AM296" s="2">
        <f t="shared" si="130"/>
        <v>2.7676038173124865E-2</v>
      </c>
      <c r="AN296" s="2">
        <f t="shared" si="131"/>
        <v>0.1936256738580942</v>
      </c>
    </row>
    <row r="297" spans="1:40">
      <c r="A297" s="2">
        <v>1</v>
      </c>
      <c r="B297" s="98">
        <f t="shared" si="113"/>
        <v>5.1526692111952999</v>
      </c>
      <c r="C297" s="99">
        <f t="shared" si="132"/>
        <v>5.1526692111952994E-3</v>
      </c>
      <c r="D297" s="2">
        <v>25</v>
      </c>
      <c r="E297" s="2">
        <v>140</v>
      </c>
      <c r="F297" s="100">
        <f t="shared" si="139"/>
        <v>1.0099999999999999E-6</v>
      </c>
      <c r="G297" s="2">
        <v>1E-4</v>
      </c>
      <c r="I297" s="2">
        <v>295</v>
      </c>
      <c r="J297" s="99" t="str">
        <f t="shared" si="133"/>
        <v>-</v>
      </c>
      <c r="K297" s="99" t="str">
        <f t="shared" si="134"/>
        <v>-</v>
      </c>
      <c r="L297" s="2">
        <f t="shared" si="135"/>
        <v>10.496906974678479</v>
      </c>
      <c r="M297" s="2" t="str">
        <f t="shared" si="136"/>
        <v>-</v>
      </c>
      <c r="N297" s="2" t="str">
        <f t="shared" si="137"/>
        <v>-</v>
      </c>
      <c r="O297" s="99" t="str">
        <f t="shared" si="138"/>
        <v>-</v>
      </c>
      <c r="Q297" s="2">
        <v>295</v>
      </c>
      <c r="R297" s="99" t="str">
        <f t="shared" si="114"/>
        <v>-</v>
      </c>
      <c r="S297" s="99" t="str">
        <f t="shared" si="115"/>
        <v>-</v>
      </c>
      <c r="T297" s="2">
        <f t="shared" si="116"/>
        <v>6.4068035734121596</v>
      </c>
      <c r="U297" s="2" t="str">
        <f t="shared" si="117"/>
        <v>-</v>
      </c>
      <c r="V297" s="2" t="str">
        <f t="shared" si="118"/>
        <v>-</v>
      </c>
      <c r="W297" s="2" t="str">
        <f t="shared" si="119"/>
        <v>-</v>
      </c>
      <c r="Y297" s="2">
        <v>295</v>
      </c>
      <c r="Z297" s="99" t="str">
        <f t="shared" si="120"/>
        <v>-</v>
      </c>
      <c r="AA297" s="99" t="str">
        <f t="shared" si="121"/>
        <v>-</v>
      </c>
      <c r="AB297" s="2">
        <f t="shared" si="122"/>
        <v>4.1003542869837819</v>
      </c>
      <c r="AC297" s="2" t="str">
        <f t="shared" si="123"/>
        <v>-</v>
      </c>
      <c r="AD297" s="2" t="str">
        <f t="shared" si="124"/>
        <v>-</v>
      </c>
      <c r="AE297" s="2" t="str">
        <f t="shared" si="125"/>
        <v>-</v>
      </c>
      <c r="AH297" s="2">
        <v>295</v>
      </c>
      <c r="AI297" s="99">
        <f t="shared" si="126"/>
        <v>0.13105704508269389</v>
      </c>
      <c r="AJ297" s="99">
        <f t="shared" si="127"/>
        <v>0.14166323960672225</v>
      </c>
      <c r="AK297" s="2">
        <f t="shared" si="128"/>
        <v>2.6242267436696198</v>
      </c>
      <c r="AL297" s="2">
        <f t="shared" si="129"/>
        <v>129912.21503314952</v>
      </c>
      <c r="AM297" s="2">
        <f t="shared" si="130"/>
        <v>2.7674261436848979E-2</v>
      </c>
      <c r="AN297" s="2">
        <f t="shared" si="131"/>
        <v>0.19427179199464389</v>
      </c>
    </row>
    <row r="298" spans="1:40">
      <c r="A298" s="2">
        <v>1</v>
      </c>
      <c r="B298" s="98">
        <f t="shared" si="113"/>
        <v>5.1613951602255757</v>
      </c>
      <c r="C298" s="99">
        <f t="shared" si="132"/>
        <v>5.1613951602255759E-3</v>
      </c>
      <c r="D298" s="2">
        <v>25</v>
      </c>
      <c r="E298" s="2">
        <v>140</v>
      </c>
      <c r="F298" s="100">
        <f t="shared" si="139"/>
        <v>1.0099999999999999E-6</v>
      </c>
      <c r="G298" s="2">
        <v>1E-4</v>
      </c>
      <c r="I298" s="2">
        <v>296</v>
      </c>
      <c r="J298" s="99" t="str">
        <f t="shared" si="133"/>
        <v>-</v>
      </c>
      <c r="K298" s="99" t="str">
        <f t="shared" si="134"/>
        <v>-</v>
      </c>
      <c r="L298" s="2">
        <f t="shared" si="135"/>
        <v>10.514683290502827</v>
      </c>
      <c r="M298" s="2" t="str">
        <f t="shared" si="136"/>
        <v>-</v>
      </c>
      <c r="N298" s="2" t="str">
        <f t="shared" si="137"/>
        <v>-</v>
      </c>
      <c r="O298" s="99" t="str">
        <f t="shared" si="138"/>
        <v>-</v>
      </c>
      <c r="Q298" s="2">
        <v>296</v>
      </c>
      <c r="R298" s="99" t="str">
        <f t="shared" si="114"/>
        <v>-</v>
      </c>
      <c r="S298" s="99" t="str">
        <f t="shared" si="115"/>
        <v>-</v>
      </c>
      <c r="T298" s="2">
        <f t="shared" si="116"/>
        <v>6.4176533755510432</v>
      </c>
      <c r="U298" s="2" t="str">
        <f t="shared" si="117"/>
        <v>-</v>
      </c>
      <c r="V298" s="2" t="str">
        <f t="shared" si="118"/>
        <v>-</v>
      </c>
      <c r="W298" s="2" t="str">
        <f t="shared" si="119"/>
        <v>-</v>
      </c>
      <c r="Y298" s="2">
        <v>296</v>
      </c>
      <c r="Z298" s="99" t="str">
        <f t="shared" si="120"/>
        <v>-</v>
      </c>
      <c r="AA298" s="99" t="str">
        <f t="shared" si="121"/>
        <v>-</v>
      </c>
      <c r="AB298" s="2">
        <f t="shared" si="122"/>
        <v>4.1072981603526673</v>
      </c>
      <c r="AC298" s="2" t="str">
        <f t="shared" si="123"/>
        <v>-</v>
      </c>
      <c r="AD298" s="2" t="str">
        <f t="shared" si="124"/>
        <v>-</v>
      </c>
      <c r="AE298" s="2" t="str">
        <f t="shared" si="125"/>
        <v>-</v>
      </c>
      <c r="AH298" s="2">
        <v>296</v>
      </c>
      <c r="AI298" s="99">
        <f t="shared" si="126"/>
        <v>0.13144569135301029</v>
      </c>
      <c r="AJ298" s="99">
        <f t="shared" si="127"/>
        <v>0.14210786240910475</v>
      </c>
      <c r="AK298" s="2">
        <f t="shared" si="128"/>
        <v>2.6286708226257067</v>
      </c>
      <c r="AL298" s="2">
        <f t="shared" si="129"/>
        <v>130132.21894186668</v>
      </c>
      <c r="AM298" s="2">
        <f t="shared" si="130"/>
        <v>2.7672493190284652E-2</v>
      </c>
      <c r="AN298" s="2">
        <f t="shared" si="131"/>
        <v>0.19491788537058832</v>
      </c>
    </row>
    <row r="299" spans="1:40">
      <c r="A299" s="2">
        <v>1</v>
      </c>
      <c r="B299" s="98">
        <f t="shared" si="113"/>
        <v>5.1701063818842252</v>
      </c>
      <c r="C299" s="99">
        <f t="shared" si="132"/>
        <v>5.1701063818842255E-3</v>
      </c>
      <c r="D299" s="2">
        <v>25</v>
      </c>
      <c r="E299" s="2">
        <v>140</v>
      </c>
      <c r="F299" s="100">
        <f t="shared" si="139"/>
        <v>1.0099999999999999E-6</v>
      </c>
      <c r="G299" s="2">
        <v>1E-4</v>
      </c>
      <c r="I299" s="2">
        <v>297</v>
      </c>
      <c r="J299" s="99" t="str">
        <f t="shared" si="133"/>
        <v>-</v>
      </c>
      <c r="K299" s="99" t="str">
        <f t="shared" si="134"/>
        <v>-</v>
      </c>
      <c r="L299" s="2">
        <f t="shared" si="135"/>
        <v>10.532429604042219</v>
      </c>
      <c r="M299" s="2" t="str">
        <f t="shared" si="136"/>
        <v>-</v>
      </c>
      <c r="N299" s="2" t="str">
        <f t="shared" si="137"/>
        <v>-</v>
      </c>
      <c r="O299" s="99" t="str">
        <f t="shared" si="138"/>
        <v>-</v>
      </c>
      <c r="Q299" s="2">
        <v>297</v>
      </c>
      <c r="R299" s="99" t="str">
        <f t="shared" si="114"/>
        <v>-</v>
      </c>
      <c r="S299" s="99" t="str">
        <f t="shared" si="115"/>
        <v>-</v>
      </c>
      <c r="T299" s="2">
        <f t="shared" si="116"/>
        <v>6.4284848657484268</v>
      </c>
      <c r="U299" s="2" t="str">
        <f t="shared" si="117"/>
        <v>-</v>
      </c>
      <c r="V299" s="2" t="str">
        <f t="shared" si="118"/>
        <v>-</v>
      </c>
      <c r="W299" s="2" t="str">
        <f t="shared" si="119"/>
        <v>-</v>
      </c>
      <c r="Y299" s="2">
        <v>297</v>
      </c>
      <c r="Z299" s="99" t="str">
        <f t="shared" si="120"/>
        <v>-</v>
      </c>
      <c r="AA299" s="99" t="str">
        <f t="shared" si="121"/>
        <v>-</v>
      </c>
      <c r="AB299" s="2">
        <f t="shared" si="122"/>
        <v>4.1142303140789922</v>
      </c>
      <c r="AC299" s="2" t="str">
        <f t="shared" si="123"/>
        <v>-</v>
      </c>
      <c r="AD299" s="2" t="str">
        <f t="shared" si="124"/>
        <v>-</v>
      </c>
      <c r="AE299" s="2" t="str">
        <f t="shared" si="125"/>
        <v>-</v>
      </c>
      <c r="AH299" s="2">
        <v>297</v>
      </c>
      <c r="AI299" s="99">
        <f t="shared" si="126"/>
        <v>0.13183417353337482</v>
      </c>
      <c r="AJ299" s="99">
        <f t="shared" si="127"/>
        <v>0.14255237406946064</v>
      </c>
      <c r="AK299" s="2">
        <f t="shared" si="128"/>
        <v>2.6331074010105548</v>
      </c>
      <c r="AL299" s="2">
        <f t="shared" si="129"/>
        <v>130351.851535176</v>
      </c>
      <c r="AM299" s="2">
        <f t="shared" si="130"/>
        <v>2.7670733364670387E-2</v>
      </c>
      <c r="AN299" s="2">
        <f t="shared" si="131"/>
        <v>0.19556395410602709</v>
      </c>
    </row>
    <row r="300" spans="1:40">
      <c r="A300" s="2">
        <v>1</v>
      </c>
      <c r="B300" s="98">
        <f t="shared" si="113"/>
        <v>5.1788029504896205</v>
      </c>
      <c r="C300" s="99">
        <f t="shared" si="132"/>
        <v>5.1788029504896207E-3</v>
      </c>
      <c r="D300" s="2">
        <v>25</v>
      </c>
      <c r="E300" s="2">
        <v>140</v>
      </c>
      <c r="F300" s="100">
        <f t="shared" si="139"/>
        <v>1.0099999999999999E-6</v>
      </c>
      <c r="G300" s="2">
        <v>1E-4</v>
      </c>
      <c r="I300" s="2">
        <v>298</v>
      </c>
      <c r="J300" s="99" t="str">
        <f t="shared" si="133"/>
        <v>-</v>
      </c>
      <c r="K300" s="99" t="str">
        <f t="shared" si="134"/>
        <v>-</v>
      </c>
      <c r="L300" s="2">
        <f t="shared" si="135"/>
        <v>10.550146066696449</v>
      </c>
      <c r="M300" s="2" t="str">
        <f t="shared" si="136"/>
        <v>-</v>
      </c>
      <c r="N300" s="2" t="str">
        <f t="shared" si="137"/>
        <v>-</v>
      </c>
      <c r="O300" s="99" t="str">
        <f t="shared" si="138"/>
        <v>-</v>
      </c>
      <c r="Q300" s="2">
        <v>298</v>
      </c>
      <c r="R300" s="99" t="str">
        <f t="shared" si="114"/>
        <v>-</v>
      </c>
      <c r="S300" s="99" t="str">
        <f t="shared" si="115"/>
        <v>-</v>
      </c>
      <c r="T300" s="2">
        <f t="shared" si="116"/>
        <v>6.4392981364114092</v>
      </c>
      <c r="U300" s="2" t="str">
        <f t="shared" si="117"/>
        <v>-</v>
      </c>
      <c r="V300" s="2" t="str">
        <f t="shared" si="118"/>
        <v>-</v>
      </c>
      <c r="W300" s="2" t="str">
        <f t="shared" si="119"/>
        <v>-</v>
      </c>
      <c r="Y300" s="2">
        <v>298</v>
      </c>
      <c r="Z300" s="99" t="str">
        <f t="shared" si="120"/>
        <v>-</v>
      </c>
      <c r="AA300" s="99" t="str">
        <f t="shared" si="121"/>
        <v>-</v>
      </c>
      <c r="AB300" s="2">
        <f t="shared" si="122"/>
        <v>4.1211508073033016</v>
      </c>
      <c r="AC300" s="2" t="str">
        <f t="shared" si="123"/>
        <v>-</v>
      </c>
      <c r="AD300" s="2" t="str">
        <f t="shared" si="124"/>
        <v>-</v>
      </c>
      <c r="AE300" s="2" t="str">
        <f t="shared" si="125"/>
        <v>-</v>
      </c>
      <c r="AH300" s="2">
        <v>298</v>
      </c>
      <c r="AI300" s="99">
        <f t="shared" si="126"/>
        <v>0.13222249224521274</v>
      </c>
      <c r="AJ300" s="99">
        <f t="shared" si="127"/>
        <v>0.14299677498964908</v>
      </c>
      <c r="AK300" s="2">
        <f t="shared" si="128"/>
        <v>2.6375365166741123</v>
      </c>
      <c r="AL300" s="2">
        <f t="shared" si="129"/>
        <v>130571.11468683726</v>
      </c>
      <c r="AM300" s="2">
        <f t="shared" si="130"/>
        <v>2.7668981892029126E-2</v>
      </c>
      <c r="AN300" s="2">
        <f t="shared" si="131"/>
        <v>0.19620999832007779</v>
      </c>
    </row>
    <row r="301" spans="1:40">
      <c r="A301" s="2">
        <v>1</v>
      </c>
      <c r="B301" s="98">
        <f t="shared" si="113"/>
        <v>5.1874849397371747</v>
      </c>
      <c r="C301" s="99">
        <f t="shared" si="132"/>
        <v>5.1874849397371744E-3</v>
      </c>
      <c r="D301" s="2">
        <v>25</v>
      </c>
      <c r="E301" s="2">
        <v>140</v>
      </c>
      <c r="F301" s="100">
        <f t="shared" si="139"/>
        <v>1.0099999999999999E-6</v>
      </c>
      <c r="G301" s="2">
        <v>1E-4</v>
      </c>
      <c r="I301" s="2">
        <v>299</v>
      </c>
      <c r="J301" s="99" t="str">
        <f t="shared" si="133"/>
        <v>-</v>
      </c>
      <c r="K301" s="99" t="str">
        <f t="shared" si="134"/>
        <v>-</v>
      </c>
      <c r="L301" s="2">
        <f t="shared" si="135"/>
        <v>10.567832828596227</v>
      </c>
      <c r="M301" s="2" t="str">
        <f t="shared" si="136"/>
        <v>-</v>
      </c>
      <c r="N301" s="2" t="str">
        <f t="shared" si="137"/>
        <v>-</v>
      </c>
      <c r="O301" s="99" t="str">
        <f t="shared" si="138"/>
        <v>-</v>
      </c>
      <c r="Q301" s="2">
        <v>299</v>
      </c>
      <c r="R301" s="99" t="str">
        <f t="shared" si="114"/>
        <v>-</v>
      </c>
      <c r="S301" s="99" t="str">
        <f t="shared" si="115"/>
        <v>-</v>
      </c>
      <c r="T301" s="2">
        <f t="shared" si="116"/>
        <v>6.4500932791725045</v>
      </c>
      <c r="U301" s="2" t="str">
        <f t="shared" si="117"/>
        <v>-</v>
      </c>
      <c r="V301" s="2" t="str">
        <f t="shared" si="118"/>
        <v>-</v>
      </c>
      <c r="W301" s="2" t="str">
        <f t="shared" si="119"/>
        <v>-</v>
      </c>
      <c r="Y301" s="2">
        <v>299</v>
      </c>
      <c r="Z301" s="99" t="str">
        <f t="shared" si="120"/>
        <v>-</v>
      </c>
      <c r="AA301" s="99" t="str">
        <f t="shared" si="121"/>
        <v>-</v>
      </c>
      <c r="AB301" s="2">
        <f t="shared" si="122"/>
        <v>4.1280596986704019</v>
      </c>
      <c r="AC301" s="2" t="str">
        <f t="shared" si="123"/>
        <v>-</v>
      </c>
      <c r="AD301" s="2" t="str">
        <f t="shared" si="124"/>
        <v>-</v>
      </c>
      <c r="AE301" s="2" t="str">
        <f t="shared" si="125"/>
        <v>-</v>
      </c>
      <c r="AH301" s="2">
        <v>299</v>
      </c>
      <c r="AI301" s="99">
        <f t="shared" si="126"/>
        <v>0.13261064810551773</v>
      </c>
      <c r="AJ301" s="99">
        <f t="shared" si="127"/>
        <v>0.14344106556873251</v>
      </c>
      <c r="AK301" s="2">
        <f t="shared" si="128"/>
        <v>2.6419582071490568</v>
      </c>
      <c r="AL301" s="2">
        <f t="shared" si="129"/>
        <v>130790.01025490384</v>
      </c>
      <c r="AM301" s="2">
        <f t="shared" si="130"/>
        <v>2.7667238705156635E-2</v>
      </c>
      <c r="AN301" s="2">
        <f t="shared" si="131"/>
        <v>0.19685601813088605</v>
      </c>
    </row>
    <row r="302" spans="1:40">
      <c r="A302" s="2">
        <v>1</v>
      </c>
      <c r="B302" s="98">
        <f t="shared" si="113"/>
        <v>5.196152422706632</v>
      </c>
      <c r="C302" s="99">
        <f t="shared" si="132"/>
        <v>5.1961524227066317E-3</v>
      </c>
      <c r="D302" s="2">
        <v>25</v>
      </c>
      <c r="E302" s="2">
        <v>140</v>
      </c>
      <c r="F302" s="100">
        <f t="shared" si="139"/>
        <v>1.0099999999999999E-6</v>
      </c>
      <c r="G302" s="2">
        <v>1E-4</v>
      </c>
      <c r="I302" s="2">
        <v>300</v>
      </c>
      <c r="J302" s="99" t="str">
        <f t="shared" si="133"/>
        <v>-</v>
      </c>
      <c r="K302" s="99" t="str">
        <f t="shared" si="134"/>
        <v>-</v>
      </c>
      <c r="L302" s="2">
        <f t="shared" si="135"/>
        <v>10.58549003861804</v>
      </c>
      <c r="M302" s="2" t="str">
        <f t="shared" si="136"/>
        <v>-</v>
      </c>
      <c r="N302" s="2" t="str">
        <f t="shared" si="137"/>
        <v>-</v>
      </c>
      <c r="O302" s="99" t="str">
        <f t="shared" si="138"/>
        <v>-</v>
      </c>
      <c r="Q302" s="2">
        <v>300</v>
      </c>
      <c r="R302" s="99" t="str">
        <f t="shared" si="114"/>
        <v>-</v>
      </c>
      <c r="S302" s="99" t="str">
        <f t="shared" si="115"/>
        <v>-</v>
      </c>
      <c r="T302" s="2">
        <f t="shared" si="116"/>
        <v>6.4608703848987084</v>
      </c>
      <c r="U302" s="2" t="str">
        <f t="shared" si="117"/>
        <v>-</v>
      </c>
      <c r="V302" s="2" t="str">
        <f t="shared" si="118"/>
        <v>-</v>
      </c>
      <c r="W302" s="2" t="str">
        <f t="shared" si="119"/>
        <v>-</v>
      </c>
      <c r="Y302" s="2">
        <v>300</v>
      </c>
      <c r="Z302" s="99" t="str">
        <f t="shared" si="120"/>
        <v>-</v>
      </c>
      <c r="AA302" s="99" t="str">
        <f t="shared" si="121"/>
        <v>-</v>
      </c>
      <c r="AB302" s="2">
        <f t="shared" si="122"/>
        <v>4.134957046335173</v>
      </c>
      <c r="AC302" s="2" t="str">
        <f t="shared" si="123"/>
        <v>-</v>
      </c>
      <c r="AD302" s="2" t="str">
        <f t="shared" si="124"/>
        <v>-</v>
      </c>
      <c r="AE302" s="2" t="str">
        <f t="shared" si="125"/>
        <v>-</v>
      </c>
      <c r="AH302" s="2">
        <v>300</v>
      </c>
      <c r="AI302" s="99">
        <f t="shared" si="126"/>
        <v>0.13299864172689976</v>
      </c>
      <c r="AJ302" s="99">
        <f t="shared" si="127"/>
        <v>0.14388524620300558</v>
      </c>
      <c r="AK302" s="2">
        <f t="shared" si="128"/>
        <v>2.6463725096545101</v>
      </c>
      <c r="AL302" s="2">
        <f t="shared" si="129"/>
        <v>131008.54008190648</v>
      </c>
      <c r="AM302" s="2">
        <f t="shared" si="130"/>
        <v>2.7665503737610266E-2</v>
      </c>
      <c r="AN302" s="2">
        <f t="shared" si="131"/>
        <v>0.19750201365563774</v>
      </c>
    </row>
    <row r="303" spans="1:40">
      <c r="A303" s="2">
        <v>1</v>
      </c>
      <c r="B303" s="98">
        <f t="shared" si="113"/>
        <v>5.2048054718692418</v>
      </c>
      <c r="C303" s="99">
        <f t="shared" si="132"/>
        <v>5.2048054718692414E-3</v>
      </c>
      <c r="D303" s="2">
        <v>25</v>
      </c>
      <c r="E303" s="2">
        <v>140</v>
      </c>
      <c r="F303" s="100">
        <f t="shared" si="139"/>
        <v>1.0099999999999999E-6</v>
      </c>
      <c r="G303" s="2">
        <v>1E-4</v>
      </c>
      <c r="I303" s="2">
        <v>301</v>
      </c>
      <c r="J303" s="99" t="str">
        <f t="shared" si="133"/>
        <v>-</v>
      </c>
      <c r="K303" s="99" t="str">
        <f t="shared" si="134"/>
        <v>-</v>
      </c>
      <c r="L303" s="2">
        <f t="shared" si="135"/>
        <v>10.603117844398758</v>
      </c>
      <c r="M303" s="2" t="str">
        <f t="shared" si="136"/>
        <v>-</v>
      </c>
      <c r="N303" s="2" t="str">
        <f t="shared" si="137"/>
        <v>-</v>
      </c>
      <c r="O303" s="99" t="str">
        <f t="shared" si="138"/>
        <v>-</v>
      </c>
      <c r="Q303" s="2">
        <v>301</v>
      </c>
      <c r="R303" s="99" t="str">
        <f t="shared" si="114"/>
        <v>-</v>
      </c>
      <c r="S303" s="99" t="str">
        <f t="shared" si="115"/>
        <v>-</v>
      </c>
      <c r="T303" s="2">
        <f t="shared" si="116"/>
        <v>6.4716295437004154</v>
      </c>
      <c r="U303" s="2" t="str">
        <f t="shared" si="117"/>
        <v>-</v>
      </c>
      <c r="V303" s="2" t="str">
        <f t="shared" si="118"/>
        <v>-</v>
      </c>
      <c r="W303" s="2" t="str">
        <f t="shared" si="119"/>
        <v>-</v>
      </c>
      <c r="Y303" s="2">
        <v>301</v>
      </c>
      <c r="Z303" s="99" t="str">
        <f t="shared" si="120"/>
        <v>-</v>
      </c>
      <c r="AA303" s="99" t="str">
        <f t="shared" si="121"/>
        <v>-</v>
      </c>
      <c r="AB303" s="2">
        <f t="shared" si="122"/>
        <v>4.1418429079682655</v>
      </c>
      <c r="AC303" s="2" t="str">
        <f t="shared" si="123"/>
        <v>-</v>
      </c>
      <c r="AD303" s="2" t="str">
        <f t="shared" si="124"/>
        <v>-</v>
      </c>
      <c r="AE303" s="2" t="str">
        <f t="shared" si="125"/>
        <v>-</v>
      </c>
      <c r="AH303" s="2">
        <v>301</v>
      </c>
      <c r="AI303" s="99">
        <f t="shared" si="126"/>
        <v>0.13338647371762993</v>
      </c>
      <c r="AJ303" s="99">
        <f t="shared" si="127"/>
        <v>0.14432931728602377</v>
      </c>
      <c r="AK303" s="2">
        <f t="shared" si="128"/>
        <v>2.6507794610996895</v>
      </c>
      <c r="AL303" s="2">
        <f t="shared" si="129"/>
        <v>131226.70599503416</v>
      </c>
      <c r="AM303" s="2">
        <f t="shared" si="130"/>
        <v>2.7663776923697803E-2</v>
      </c>
      <c r="AN303" s="2">
        <f t="shared" si="131"/>
        <v>0.19814798501056935</v>
      </c>
    </row>
    <row r="304" spans="1:40">
      <c r="A304" s="2">
        <v>1</v>
      </c>
      <c r="B304" s="98">
        <f t="shared" si="113"/>
        <v>5.2134441590948297</v>
      </c>
      <c r="C304" s="99">
        <f t="shared" si="132"/>
        <v>5.2134441590948296E-3</v>
      </c>
      <c r="D304" s="2">
        <v>25</v>
      </c>
      <c r="E304" s="2">
        <v>140</v>
      </c>
      <c r="F304" s="100">
        <f t="shared" si="139"/>
        <v>1.0099999999999999E-6</v>
      </c>
      <c r="G304" s="2">
        <v>1E-4</v>
      </c>
      <c r="I304" s="2">
        <v>302</v>
      </c>
      <c r="J304" s="99" t="str">
        <f t="shared" si="133"/>
        <v>-</v>
      </c>
      <c r="K304" s="99" t="str">
        <f t="shared" si="134"/>
        <v>-</v>
      </c>
      <c r="L304" s="2">
        <f t="shared" si="135"/>
        <v>10.620716392350046</v>
      </c>
      <c r="M304" s="2" t="str">
        <f t="shared" si="136"/>
        <v>-</v>
      </c>
      <c r="N304" s="2" t="str">
        <f t="shared" si="137"/>
        <v>-</v>
      </c>
      <c r="O304" s="99" t="str">
        <f t="shared" si="138"/>
        <v>-</v>
      </c>
      <c r="Q304" s="2">
        <v>302</v>
      </c>
      <c r="R304" s="99" t="str">
        <f t="shared" si="114"/>
        <v>-</v>
      </c>
      <c r="S304" s="99" t="str">
        <f t="shared" si="115"/>
        <v>-</v>
      </c>
      <c r="T304" s="2">
        <f t="shared" si="116"/>
        <v>6.4823708449402151</v>
      </c>
      <c r="U304" s="2" t="str">
        <f t="shared" si="117"/>
        <v>-</v>
      </c>
      <c r="V304" s="2" t="str">
        <f t="shared" si="118"/>
        <v>-</v>
      </c>
      <c r="W304" s="2" t="str">
        <f t="shared" si="119"/>
        <v>-</v>
      </c>
      <c r="Y304" s="2">
        <v>302</v>
      </c>
      <c r="Z304" s="99" t="str">
        <f t="shared" si="120"/>
        <v>-</v>
      </c>
      <c r="AA304" s="99" t="str">
        <f t="shared" si="121"/>
        <v>-</v>
      </c>
      <c r="AB304" s="2">
        <f t="shared" si="122"/>
        <v>4.1487173407617375</v>
      </c>
      <c r="AC304" s="2" t="str">
        <f t="shared" si="123"/>
        <v>-</v>
      </c>
      <c r="AD304" s="2" t="str">
        <f t="shared" si="124"/>
        <v>-</v>
      </c>
      <c r="AE304" s="2" t="str">
        <f t="shared" si="125"/>
        <v>-</v>
      </c>
      <c r="AH304" s="2">
        <v>302</v>
      </c>
      <c r="AI304" s="99">
        <f t="shared" si="126"/>
        <v>0.13377414468168677</v>
      </c>
      <c r="AJ304" s="99">
        <f t="shared" si="127"/>
        <v>0.14477327920863087</v>
      </c>
      <c r="AK304" s="2">
        <f t="shared" si="128"/>
        <v>2.6551790980875114</v>
      </c>
      <c r="AL304" s="2">
        <f t="shared" si="129"/>
        <v>131444.50980631248</v>
      </c>
      <c r="AM304" s="2">
        <f t="shared" si="130"/>
        <v>2.7662058198466559E-2</v>
      </c>
      <c r="AN304" s="2">
        <f t="shared" si="131"/>
        <v>0.19879393231097905</v>
      </c>
    </row>
    <row r="305" spans="1:40">
      <c r="A305" s="2">
        <v>1</v>
      </c>
      <c r="B305" s="98">
        <f t="shared" si="113"/>
        <v>5.2220685556587636</v>
      </c>
      <c r="C305" s="99">
        <f t="shared" si="132"/>
        <v>5.2220685556587636E-3</v>
      </c>
      <c r="D305" s="2">
        <v>25</v>
      </c>
      <c r="E305" s="2">
        <v>140</v>
      </c>
      <c r="F305" s="100">
        <f t="shared" si="139"/>
        <v>1.0099999999999999E-6</v>
      </c>
      <c r="G305" s="2">
        <v>1E-4</v>
      </c>
      <c r="I305" s="2">
        <v>303</v>
      </c>
      <c r="J305" s="99" t="str">
        <f t="shared" si="133"/>
        <v>-</v>
      </c>
      <c r="K305" s="99" t="str">
        <f t="shared" si="134"/>
        <v>-</v>
      </c>
      <c r="L305" s="2">
        <f t="shared" si="135"/>
        <v>10.638285827672549</v>
      </c>
      <c r="M305" s="2" t="str">
        <f t="shared" si="136"/>
        <v>-</v>
      </c>
      <c r="N305" s="2" t="str">
        <f t="shared" si="137"/>
        <v>-</v>
      </c>
      <c r="O305" s="99" t="str">
        <f t="shared" si="138"/>
        <v>-</v>
      </c>
      <c r="Q305" s="2">
        <v>303</v>
      </c>
      <c r="R305" s="99" t="str">
        <f t="shared" si="114"/>
        <v>-</v>
      </c>
      <c r="S305" s="99" t="str">
        <f t="shared" si="115"/>
        <v>-</v>
      </c>
      <c r="T305" s="2">
        <f t="shared" si="116"/>
        <v>6.4930943772415484</v>
      </c>
      <c r="U305" s="2" t="str">
        <f t="shared" si="117"/>
        <v>-</v>
      </c>
      <c r="V305" s="2" t="str">
        <f t="shared" si="118"/>
        <v>-</v>
      </c>
      <c r="W305" s="2" t="str">
        <f t="shared" si="119"/>
        <v>-</v>
      </c>
      <c r="Y305" s="2">
        <v>303</v>
      </c>
      <c r="Z305" s="99" t="str">
        <f t="shared" si="120"/>
        <v>-</v>
      </c>
      <c r="AA305" s="99" t="str">
        <f t="shared" si="121"/>
        <v>-</v>
      </c>
      <c r="AB305" s="2">
        <f t="shared" si="122"/>
        <v>4.1555804014345901</v>
      </c>
      <c r="AC305" s="2" t="str">
        <f t="shared" si="123"/>
        <v>-</v>
      </c>
      <c r="AD305" s="2" t="str">
        <f t="shared" si="124"/>
        <v>-</v>
      </c>
      <c r="AE305" s="2" t="str">
        <f t="shared" si="125"/>
        <v>-</v>
      </c>
      <c r="AH305" s="2">
        <v>303</v>
      </c>
      <c r="AI305" s="99">
        <f t="shared" si="126"/>
        <v>0.13416165521879925</v>
      </c>
      <c r="AJ305" s="99">
        <f t="shared" si="127"/>
        <v>0.14521713235898695</v>
      </c>
      <c r="AK305" s="2">
        <f t="shared" si="128"/>
        <v>2.6595714569181372</v>
      </c>
      <c r="AL305" s="2">
        <f t="shared" si="129"/>
        <v>131661.95331277908</v>
      </c>
      <c r="AM305" s="2">
        <f t="shared" si="130"/>
        <v>2.7660347497692594E-2</v>
      </c>
      <c r="AN305" s="2">
        <f t="shared" si="131"/>
        <v>0.19943985567123701</v>
      </c>
    </row>
    <row r="306" spans="1:40">
      <c r="A306" s="2">
        <v>1</v>
      </c>
      <c r="B306" s="98">
        <f t="shared" si="113"/>
        <v>5.2306787322488084</v>
      </c>
      <c r="C306" s="99">
        <f t="shared" si="132"/>
        <v>5.2306787322488084E-3</v>
      </c>
      <c r="D306" s="2">
        <v>25</v>
      </c>
      <c r="E306" s="2">
        <v>140</v>
      </c>
      <c r="F306" s="100">
        <f t="shared" si="139"/>
        <v>1.0099999999999999E-6</v>
      </c>
      <c r="G306" s="2">
        <v>1E-4</v>
      </c>
      <c r="I306" s="2">
        <v>304</v>
      </c>
      <c r="J306" s="99" t="str">
        <f t="shared" si="133"/>
        <v>-</v>
      </c>
      <c r="K306" s="99" t="str">
        <f t="shared" si="134"/>
        <v>-</v>
      </c>
      <c r="L306" s="2">
        <f t="shared" si="135"/>
        <v>10.655826294369865</v>
      </c>
      <c r="M306" s="2" t="str">
        <f t="shared" si="136"/>
        <v>-</v>
      </c>
      <c r="N306" s="2" t="str">
        <f t="shared" si="137"/>
        <v>-</v>
      </c>
      <c r="O306" s="99" t="str">
        <f t="shared" si="138"/>
        <v>-</v>
      </c>
      <c r="Q306" s="2">
        <v>304</v>
      </c>
      <c r="R306" s="99" t="str">
        <f t="shared" si="114"/>
        <v>-</v>
      </c>
      <c r="S306" s="99" t="str">
        <f t="shared" si="115"/>
        <v>-</v>
      </c>
      <c r="T306" s="2">
        <f t="shared" si="116"/>
        <v>6.5038002284972336</v>
      </c>
      <c r="U306" s="2" t="str">
        <f t="shared" si="117"/>
        <v>-</v>
      </c>
      <c r="V306" s="2" t="str">
        <f t="shared" si="118"/>
        <v>-</v>
      </c>
      <c r="W306" s="2" t="str">
        <f t="shared" si="119"/>
        <v>-</v>
      </c>
      <c r="Y306" s="2">
        <v>304</v>
      </c>
      <c r="Z306" s="99" t="str">
        <f t="shared" si="120"/>
        <v>-</v>
      </c>
      <c r="AA306" s="99" t="str">
        <f t="shared" si="121"/>
        <v>-</v>
      </c>
      <c r="AB306" s="2">
        <f t="shared" si="122"/>
        <v>4.1624321462382294</v>
      </c>
      <c r="AC306" s="2" t="str">
        <f t="shared" si="123"/>
        <v>-</v>
      </c>
      <c r="AD306" s="2" t="str">
        <f t="shared" si="124"/>
        <v>-</v>
      </c>
      <c r="AE306" s="2" t="str">
        <f t="shared" si="125"/>
        <v>-</v>
      </c>
      <c r="AH306" s="2">
        <v>304</v>
      </c>
      <c r="AI306" s="99">
        <f t="shared" si="126"/>
        <v>0.13454900592449134</v>
      </c>
      <c r="AJ306" s="99">
        <f t="shared" si="127"/>
        <v>0.14566087712259587</v>
      </c>
      <c r="AK306" s="2">
        <f t="shared" si="128"/>
        <v>2.6639565735924662</v>
      </c>
      <c r="AL306" s="2">
        <f t="shared" si="129"/>
        <v>131879.03829665677</v>
      </c>
      <c r="AM306" s="2">
        <f t="shared" si="130"/>
        <v>2.7658644757870252E-2</v>
      </c>
      <c r="AN306" s="2">
        <f t="shared" si="131"/>
        <v>0.20008575520479627</v>
      </c>
    </row>
    <row r="307" spans="1:40">
      <c r="A307" s="2">
        <v>1</v>
      </c>
      <c r="B307" s="98">
        <f t="shared" si="113"/>
        <v>5.2392747589718933</v>
      </c>
      <c r="C307" s="99">
        <f t="shared" si="132"/>
        <v>5.2392747589718935E-3</v>
      </c>
      <c r="D307" s="2">
        <v>25</v>
      </c>
      <c r="E307" s="2">
        <v>140</v>
      </c>
      <c r="F307" s="100">
        <f t="shared" si="139"/>
        <v>1.0099999999999999E-6</v>
      </c>
      <c r="G307" s="2">
        <v>1E-4</v>
      </c>
      <c r="I307" s="2">
        <v>305</v>
      </c>
      <c r="J307" s="99" t="str">
        <f t="shared" si="133"/>
        <v>-</v>
      </c>
      <c r="K307" s="99" t="str">
        <f t="shared" si="134"/>
        <v>-</v>
      </c>
      <c r="L307" s="2">
        <f t="shared" si="135"/>
        <v>10.673337935262323</v>
      </c>
      <c r="M307" s="2" t="str">
        <f t="shared" si="136"/>
        <v>-</v>
      </c>
      <c r="N307" s="2" t="str">
        <f t="shared" si="137"/>
        <v>-</v>
      </c>
      <c r="O307" s="99" t="str">
        <f t="shared" si="138"/>
        <v>-</v>
      </c>
      <c r="Q307" s="2">
        <v>305</v>
      </c>
      <c r="R307" s="99" t="str">
        <f t="shared" si="114"/>
        <v>-</v>
      </c>
      <c r="S307" s="99" t="str">
        <f t="shared" si="115"/>
        <v>-</v>
      </c>
      <c r="T307" s="2">
        <f t="shared" si="116"/>
        <v>6.5144884858778838</v>
      </c>
      <c r="U307" s="2" t="str">
        <f t="shared" si="117"/>
        <v>-</v>
      </c>
      <c r="V307" s="2" t="str">
        <f t="shared" si="118"/>
        <v>-</v>
      </c>
      <c r="W307" s="2" t="str">
        <f t="shared" si="119"/>
        <v>-</v>
      </c>
      <c r="Y307" s="2">
        <v>305</v>
      </c>
      <c r="Z307" s="99" t="str">
        <f t="shared" si="120"/>
        <v>-</v>
      </c>
      <c r="AA307" s="99" t="str">
        <f t="shared" si="121"/>
        <v>-</v>
      </c>
      <c r="AB307" s="2">
        <f t="shared" si="122"/>
        <v>4.1692726309618449</v>
      </c>
      <c r="AC307" s="2" t="str">
        <f t="shared" si="123"/>
        <v>-</v>
      </c>
      <c r="AD307" s="2" t="str">
        <f t="shared" si="124"/>
        <v>-</v>
      </c>
      <c r="AE307" s="2" t="str">
        <f t="shared" si="125"/>
        <v>-</v>
      </c>
      <c r="AH307" s="2">
        <v>305</v>
      </c>
      <c r="AI307" s="99">
        <f t="shared" si="126"/>
        <v>0.13493619739012483</v>
      </c>
      <c r="AJ307" s="99">
        <f t="shared" si="127"/>
        <v>0.14610451388233064</v>
      </c>
      <c r="AK307" s="2">
        <f t="shared" si="128"/>
        <v>2.6683344838155807</v>
      </c>
      <c r="AL307" s="2">
        <f t="shared" si="129"/>
        <v>132095.76652552382</v>
      </c>
      <c r="AM307" s="2">
        <f t="shared" si="130"/>
        <v>2.7656949916201767E-2</v>
      </c>
      <c r="AN307" s="2">
        <f t="shared" si="131"/>
        <v>0.20073163102420277</v>
      </c>
    </row>
    <row r="308" spans="1:40">
      <c r="A308" s="2">
        <v>1</v>
      </c>
      <c r="B308" s="98">
        <f t="shared" si="113"/>
        <v>5.2478567053607703</v>
      </c>
      <c r="C308" s="99">
        <f t="shared" si="132"/>
        <v>5.2478567053607702E-3</v>
      </c>
      <c r="D308" s="2">
        <v>25</v>
      </c>
      <c r="E308" s="2">
        <v>140</v>
      </c>
      <c r="F308" s="100">
        <f t="shared" si="139"/>
        <v>1.0099999999999999E-6</v>
      </c>
      <c r="G308" s="2">
        <v>1E-4</v>
      </c>
      <c r="I308" s="2">
        <v>306</v>
      </c>
      <c r="J308" s="99" t="str">
        <f t="shared" si="133"/>
        <v>-</v>
      </c>
      <c r="K308" s="99" t="str">
        <f t="shared" si="134"/>
        <v>-</v>
      </c>
      <c r="L308" s="2">
        <f t="shared" si="135"/>
        <v>10.690820892000549</v>
      </c>
      <c r="M308" s="2" t="str">
        <f t="shared" si="136"/>
        <v>-</v>
      </c>
      <c r="N308" s="2" t="str">
        <f t="shared" si="137"/>
        <v>-</v>
      </c>
      <c r="O308" s="99" t="str">
        <f t="shared" si="138"/>
        <v>-</v>
      </c>
      <c r="Q308" s="2">
        <v>306</v>
      </c>
      <c r="R308" s="99" t="str">
        <f t="shared" si="114"/>
        <v>-</v>
      </c>
      <c r="S308" s="99" t="str">
        <f t="shared" si="115"/>
        <v>-</v>
      </c>
      <c r="T308" s="2">
        <f t="shared" si="116"/>
        <v>6.5251592358401806</v>
      </c>
      <c r="U308" s="2" t="str">
        <f t="shared" si="117"/>
        <v>-</v>
      </c>
      <c r="V308" s="2" t="str">
        <f t="shared" si="118"/>
        <v>-</v>
      </c>
      <c r="W308" s="2" t="str">
        <f t="shared" si="119"/>
        <v>-</v>
      </c>
      <c r="Y308" s="2">
        <v>306</v>
      </c>
      <c r="Z308" s="99" t="str">
        <f t="shared" si="120"/>
        <v>-</v>
      </c>
      <c r="AA308" s="99" t="str">
        <f t="shared" si="121"/>
        <v>-</v>
      </c>
      <c r="AB308" s="2">
        <f t="shared" si="122"/>
        <v>4.1761019109377147</v>
      </c>
      <c r="AC308" s="2" t="str">
        <f t="shared" si="123"/>
        <v>-</v>
      </c>
      <c r="AD308" s="2" t="str">
        <f t="shared" si="124"/>
        <v>-</v>
      </c>
      <c r="AE308" s="2" t="str">
        <f t="shared" si="125"/>
        <v>-</v>
      </c>
      <c r="AH308" s="2">
        <v>306</v>
      </c>
      <c r="AI308" s="99">
        <f t="shared" si="126"/>
        <v>0.13532323020294254</v>
      </c>
      <c r="AJ308" s="99">
        <f t="shared" si="127"/>
        <v>0.14654804301846261</v>
      </c>
      <c r="AK308" s="2">
        <f t="shared" si="128"/>
        <v>2.6727052230001371</v>
      </c>
      <c r="AL308" s="2">
        <f t="shared" si="129"/>
        <v>132312.13975248206</v>
      </c>
      <c r="AM308" s="2">
        <f t="shared" si="130"/>
        <v>2.7655262910587106E-2</v>
      </c>
      <c r="AN308" s="2">
        <f t="shared" si="131"/>
        <v>0.20137748324110608</v>
      </c>
    </row>
    <row r="309" spans="1:40">
      <c r="A309" s="2">
        <v>1</v>
      </c>
      <c r="B309" s="98">
        <f t="shared" si="113"/>
        <v>5.256424640380569</v>
      </c>
      <c r="C309" s="99">
        <f t="shared" si="132"/>
        <v>5.2564246403805689E-3</v>
      </c>
      <c r="D309" s="2">
        <v>25</v>
      </c>
      <c r="E309" s="2">
        <v>140</v>
      </c>
      <c r="F309" s="100">
        <f t="shared" si="139"/>
        <v>1.0099999999999999E-6</v>
      </c>
      <c r="G309" s="2">
        <v>1E-4</v>
      </c>
      <c r="I309" s="2">
        <v>307</v>
      </c>
      <c r="J309" s="99" t="str">
        <f t="shared" si="133"/>
        <v>-</v>
      </c>
      <c r="K309" s="99" t="str">
        <f t="shared" si="134"/>
        <v>-</v>
      </c>
      <c r="L309" s="2">
        <f t="shared" si="135"/>
        <v>10.708275305078825</v>
      </c>
      <c r="M309" s="2" t="str">
        <f t="shared" si="136"/>
        <v>-</v>
      </c>
      <c r="N309" s="2" t="str">
        <f t="shared" si="137"/>
        <v>-</v>
      </c>
      <c r="O309" s="99" t="str">
        <f t="shared" si="138"/>
        <v>-</v>
      </c>
      <c r="Q309" s="2">
        <v>307</v>
      </c>
      <c r="R309" s="99" t="str">
        <f t="shared" si="114"/>
        <v>-</v>
      </c>
      <c r="S309" s="99" t="str">
        <f t="shared" si="115"/>
        <v>-</v>
      </c>
      <c r="T309" s="2">
        <f t="shared" si="116"/>
        <v>6.5358125641350266</v>
      </c>
      <c r="U309" s="2" t="str">
        <f t="shared" si="117"/>
        <v>-</v>
      </c>
      <c r="V309" s="2" t="str">
        <f t="shared" si="118"/>
        <v>-</v>
      </c>
      <c r="W309" s="2" t="str">
        <f t="shared" si="119"/>
        <v>-</v>
      </c>
      <c r="Y309" s="2">
        <v>307</v>
      </c>
      <c r="Z309" s="99" t="str">
        <f t="shared" si="120"/>
        <v>-</v>
      </c>
      <c r="AA309" s="99" t="str">
        <f t="shared" si="121"/>
        <v>-</v>
      </c>
      <c r="AB309" s="2">
        <f t="shared" si="122"/>
        <v>4.1829200410464162</v>
      </c>
      <c r="AC309" s="2" t="str">
        <f t="shared" si="123"/>
        <v>-</v>
      </c>
      <c r="AD309" s="2" t="str">
        <f t="shared" si="124"/>
        <v>-</v>
      </c>
      <c r="AE309" s="2" t="str">
        <f t="shared" si="125"/>
        <v>-</v>
      </c>
      <c r="AH309" s="2">
        <v>307</v>
      </c>
      <c r="AI309" s="99">
        <f t="shared" si="126"/>
        <v>0.13571010494610961</v>
      </c>
      <c r="AJ309" s="99">
        <f t="shared" si="127"/>
        <v>0.14699146490868464</v>
      </c>
      <c r="AK309" s="2">
        <f t="shared" si="128"/>
        <v>2.6770688262697062</v>
      </c>
      <c r="AL309" s="2">
        <f t="shared" si="129"/>
        <v>132528.15971632212</v>
      </c>
      <c r="AM309" s="2">
        <f t="shared" si="130"/>
        <v>2.7653583679613961E-2</v>
      </c>
      <c r="AN309" s="2">
        <f t="shared" si="131"/>
        <v>0.20202331196626835</v>
      </c>
    </row>
    <row r="310" spans="1:40">
      <c r="A310" s="2">
        <v>1</v>
      </c>
      <c r="B310" s="98">
        <f t="shared" si="113"/>
        <v>5.2649786324352732</v>
      </c>
      <c r="C310" s="99">
        <f t="shared" si="132"/>
        <v>5.2649786324352734E-3</v>
      </c>
      <c r="D310" s="2">
        <v>25</v>
      </c>
      <c r="E310" s="2">
        <v>140</v>
      </c>
      <c r="F310" s="100">
        <f t="shared" si="139"/>
        <v>1.0099999999999999E-6</v>
      </c>
      <c r="G310" s="2">
        <v>1E-4</v>
      </c>
      <c r="I310" s="2">
        <v>308</v>
      </c>
      <c r="J310" s="99" t="str">
        <f t="shared" si="133"/>
        <v>-</v>
      </c>
      <c r="K310" s="99" t="str">
        <f t="shared" si="134"/>
        <v>-</v>
      </c>
      <c r="L310" s="2">
        <f t="shared" si="135"/>
        <v>10.725701313848276</v>
      </c>
      <c r="M310" s="2" t="str">
        <f t="shared" si="136"/>
        <v>-</v>
      </c>
      <c r="N310" s="2" t="str">
        <f t="shared" si="137"/>
        <v>-</v>
      </c>
      <c r="O310" s="99" t="str">
        <f t="shared" si="138"/>
        <v>-</v>
      </c>
      <c r="Q310" s="2">
        <v>308</v>
      </c>
      <c r="R310" s="99" t="str">
        <f t="shared" si="114"/>
        <v>-</v>
      </c>
      <c r="S310" s="99" t="str">
        <f t="shared" si="115"/>
        <v>-</v>
      </c>
      <c r="T310" s="2">
        <f t="shared" si="116"/>
        <v>6.5464485558155996</v>
      </c>
      <c r="U310" s="2" t="str">
        <f t="shared" si="117"/>
        <v>-</v>
      </c>
      <c r="V310" s="2" t="str">
        <f t="shared" si="118"/>
        <v>-</v>
      </c>
      <c r="W310" s="2" t="str">
        <f t="shared" si="119"/>
        <v>-</v>
      </c>
      <c r="Y310" s="2">
        <v>308</v>
      </c>
      <c r="Z310" s="99" t="str">
        <f t="shared" si="120"/>
        <v>-</v>
      </c>
      <c r="AA310" s="99" t="str">
        <f t="shared" si="121"/>
        <v>-</v>
      </c>
      <c r="AB310" s="2">
        <f t="shared" si="122"/>
        <v>4.1897270757219838</v>
      </c>
      <c r="AC310" s="2" t="str">
        <f t="shared" si="123"/>
        <v>-</v>
      </c>
      <c r="AD310" s="2" t="str">
        <f t="shared" si="124"/>
        <v>-</v>
      </c>
      <c r="AE310" s="2" t="str">
        <f t="shared" si="125"/>
        <v>-</v>
      </c>
      <c r="AH310" s="2">
        <v>308</v>
      </c>
      <c r="AI310" s="99">
        <f t="shared" si="126"/>
        <v>0.13609682219875591</v>
      </c>
      <c r="AJ310" s="99">
        <f t="shared" si="127"/>
        <v>0.14743477992813891</v>
      </c>
      <c r="AK310" s="2">
        <f t="shared" si="128"/>
        <v>2.681425328462069</v>
      </c>
      <c r="AL310" s="2">
        <f t="shared" si="129"/>
        <v>132743.82814168662</v>
      </c>
      <c r="AM310" s="2">
        <f t="shared" si="130"/>
        <v>2.7651912162547983E-2</v>
      </c>
      <c r="AN310" s="2">
        <f t="shared" si="131"/>
        <v>0.2026691173095756</v>
      </c>
    </row>
    <row r="311" spans="1:40">
      <c r="A311" s="2">
        <v>1</v>
      </c>
      <c r="B311" s="98">
        <f t="shared" si="113"/>
        <v>5.2735187493740838</v>
      </c>
      <c r="C311" s="99">
        <f t="shared" si="132"/>
        <v>5.2735187493740841E-3</v>
      </c>
      <c r="D311" s="2">
        <v>25</v>
      </c>
      <c r="E311" s="2">
        <v>140</v>
      </c>
      <c r="F311" s="100">
        <f t="shared" si="139"/>
        <v>1.0099999999999999E-6</v>
      </c>
      <c r="G311" s="2">
        <v>1E-4</v>
      </c>
      <c r="I311" s="2">
        <v>309</v>
      </c>
      <c r="J311" s="99" t="str">
        <f t="shared" si="133"/>
        <v>-</v>
      </c>
      <c r="K311" s="99" t="str">
        <f t="shared" si="134"/>
        <v>-</v>
      </c>
      <c r="L311" s="2">
        <f t="shared" si="135"/>
        <v>10.743099056529836</v>
      </c>
      <c r="M311" s="2" t="str">
        <f t="shared" si="136"/>
        <v>-</v>
      </c>
      <c r="N311" s="2" t="str">
        <f t="shared" si="137"/>
        <v>-</v>
      </c>
      <c r="O311" s="99" t="str">
        <f t="shared" si="138"/>
        <v>-</v>
      </c>
      <c r="Q311" s="2">
        <v>309</v>
      </c>
      <c r="R311" s="99" t="str">
        <f t="shared" si="114"/>
        <v>-</v>
      </c>
      <c r="S311" s="99" t="str">
        <f t="shared" si="115"/>
        <v>-</v>
      </c>
      <c r="T311" s="2">
        <f t="shared" si="116"/>
        <v>6.5570672952452629</v>
      </c>
      <c r="U311" s="2" t="str">
        <f t="shared" si="117"/>
        <v>-</v>
      </c>
      <c r="V311" s="2" t="str">
        <f t="shared" si="118"/>
        <v>-</v>
      </c>
      <c r="W311" s="2" t="str">
        <f t="shared" si="119"/>
        <v>-</v>
      </c>
      <c r="Y311" s="2">
        <v>309</v>
      </c>
      <c r="Z311" s="99" t="str">
        <f t="shared" si="120"/>
        <v>-</v>
      </c>
      <c r="AA311" s="99" t="str">
        <f t="shared" si="121"/>
        <v>-</v>
      </c>
      <c r="AB311" s="2">
        <f t="shared" si="122"/>
        <v>4.1965230689569673</v>
      </c>
      <c r="AC311" s="2" t="str">
        <f t="shared" si="123"/>
        <v>-</v>
      </c>
      <c r="AD311" s="2" t="str">
        <f t="shared" si="124"/>
        <v>-</v>
      </c>
      <c r="AE311" s="2" t="str">
        <f t="shared" si="125"/>
        <v>-</v>
      </c>
      <c r="AH311" s="2">
        <v>309</v>
      </c>
      <c r="AI311" s="99">
        <f t="shared" si="126"/>
        <v>0.13648338253601602</v>
      </c>
      <c r="AJ311" s="99">
        <f t="shared" si="127"/>
        <v>0.14787798844944197</v>
      </c>
      <c r="AK311" s="2">
        <f t="shared" si="128"/>
        <v>2.685774764132459</v>
      </c>
      <c r="AL311" s="2">
        <f t="shared" si="129"/>
        <v>132959.14673923067</v>
      </c>
      <c r="AM311" s="2">
        <f t="shared" si="130"/>
        <v>2.7650248299323072E-2</v>
      </c>
      <c r="AN311" s="2">
        <f t="shared" si="131"/>
        <v>0.20331489938004615</v>
      </c>
    </row>
    <row r="312" spans="1:40">
      <c r="A312" s="2">
        <v>1</v>
      </c>
      <c r="B312" s="98">
        <f t="shared" si="113"/>
        <v>5.2820450584977028</v>
      </c>
      <c r="C312" s="99">
        <f t="shared" si="132"/>
        <v>5.2820450584977032E-3</v>
      </c>
      <c r="D312" s="2">
        <v>25</v>
      </c>
      <c r="E312" s="2">
        <v>140</v>
      </c>
      <c r="F312" s="100">
        <f t="shared" si="139"/>
        <v>1.0099999999999999E-6</v>
      </c>
      <c r="G312" s="2">
        <v>1E-4</v>
      </c>
      <c r="I312" s="2">
        <v>310</v>
      </c>
      <c r="J312" s="99" t="str">
        <f t="shared" si="133"/>
        <v>-</v>
      </c>
      <c r="K312" s="99" t="str">
        <f t="shared" si="134"/>
        <v>-</v>
      </c>
      <c r="L312" s="2">
        <f t="shared" si="135"/>
        <v>10.760468670227048</v>
      </c>
      <c r="M312" s="2" t="str">
        <f t="shared" si="136"/>
        <v>-</v>
      </c>
      <c r="N312" s="2" t="str">
        <f t="shared" si="137"/>
        <v>-</v>
      </c>
      <c r="O312" s="99" t="str">
        <f t="shared" si="138"/>
        <v>-</v>
      </c>
      <c r="Q312" s="2">
        <v>310</v>
      </c>
      <c r="R312" s="99" t="str">
        <f t="shared" si="114"/>
        <v>-</v>
      </c>
      <c r="S312" s="99" t="str">
        <f t="shared" si="115"/>
        <v>-</v>
      </c>
      <c r="T312" s="2">
        <f t="shared" si="116"/>
        <v>6.5676688661053779</v>
      </c>
      <c r="U312" s="2" t="str">
        <f t="shared" si="117"/>
        <v>-</v>
      </c>
      <c r="V312" s="2" t="str">
        <f t="shared" si="118"/>
        <v>-</v>
      </c>
      <c r="W312" s="2" t="str">
        <f t="shared" si="119"/>
        <v>-</v>
      </c>
      <c r="Y312" s="2">
        <v>310</v>
      </c>
      <c r="Z312" s="99" t="str">
        <f t="shared" si="120"/>
        <v>-</v>
      </c>
      <c r="AA312" s="99" t="str">
        <f t="shared" si="121"/>
        <v>-</v>
      </c>
      <c r="AB312" s="2">
        <f t="shared" si="122"/>
        <v>4.2033080743074409</v>
      </c>
      <c r="AC312" s="2" t="str">
        <f t="shared" si="123"/>
        <v>-</v>
      </c>
      <c r="AD312" s="2" t="str">
        <f t="shared" si="124"/>
        <v>-</v>
      </c>
      <c r="AE312" s="2" t="str">
        <f t="shared" si="125"/>
        <v>-</v>
      </c>
      <c r="AH312" s="2">
        <v>310</v>
      </c>
      <c r="AI312" s="99">
        <f t="shared" si="126"/>
        <v>0.13686978652907061</v>
      </c>
      <c r="AJ312" s="99">
        <f t="shared" si="127"/>
        <v>0.1483210908427095</v>
      </c>
      <c r="AK312" s="2">
        <f t="shared" si="128"/>
        <v>2.6901171675567621</v>
      </c>
      <c r="AL312" s="2">
        <f t="shared" si="129"/>
        <v>133174.11720578032</v>
      </c>
      <c r="AM312" s="2">
        <f t="shared" si="130"/>
        <v>2.7648592030531972E-2</v>
      </c>
      <c r="AN312" s="2">
        <f t="shared" si="131"/>
        <v>0.20396065828584137</v>
      </c>
    </row>
    <row r="313" spans="1:40">
      <c r="A313" s="2">
        <v>1</v>
      </c>
      <c r="B313" s="98">
        <f t="shared" si="113"/>
        <v>5.2905576265645191</v>
      </c>
      <c r="C313" s="99">
        <f t="shared" si="132"/>
        <v>5.2905576265645194E-3</v>
      </c>
      <c r="D313" s="2">
        <v>25</v>
      </c>
      <c r="E313" s="2">
        <v>140</v>
      </c>
      <c r="F313" s="100">
        <f t="shared" si="139"/>
        <v>1.0099999999999999E-6</v>
      </c>
      <c r="G313" s="2">
        <v>1E-4</v>
      </c>
      <c r="I313" s="2">
        <v>311</v>
      </c>
      <c r="J313" s="99" t="str">
        <f t="shared" si="133"/>
        <v>-</v>
      </c>
      <c r="K313" s="99" t="str">
        <f t="shared" si="134"/>
        <v>-</v>
      </c>
      <c r="L313" s="2">
        <f t="shared" si="135"/>
        <v>10.777810290938667</v>
      </c>
      <c r="M313" s="2" t="str">
        <f t="shared" si="136"/>
        <v>-</v>
      </c>
      <c r="N313" s="2" t="str">
        <f t="shared" si="137"/>
        <v>-</v>
      </c>
      <c r="O313" s="99" t="str">
        <f t="shared" si="138"/>
        <v>-</v>
      </c>
      <c r="Q313" s="2">
        <v>311</v>
      </c>
      <c r="R313" s="99" t="str">
        <f t="shared" si="114"/>
        <v>-</v>
      </c>
      <c r="S313" s="99" t="str">
        <f t="shared" si="115"/>
        <v>-</v>
      </c>
      <c r="T313" s="2">
        <f t="shared" si="116"/>
        <v>6.5782533514029975</v>
      </c>
      <c r="U313" s="2" t="str">
        <f t="shared" si="117"/>
        <v>-</v>
      </c>
      <c r="V313" s="2" t="str">
        <f t="shared" si="118"/>
        <v>-</v>
      </c>
      <c r="W313" s="2" t="str">
        <f t="shared" si="119"/>
        <v>-</v>
      </c>
      <c r="Y313" s="2">
        <v>311</v>
      </c>
      <c r="Z313" s="99" t="str">
        <f t="shared" si="120"/>
        <v>-</v>
      </c>
      <c r="AA313" s="99" t="str">
        <f t="shared" si="121"/>
        <v>-</v>
      </c>
      <c r="AB313" s="2">
        <f t="shared" si="122"/>
        <v>4.2100821448979175</v>
      </c>
      <c r="AC313" s="2" t="str">
        <f t="shared" si="123"/>
        <v>-</v>
      </c>
      <c r="AD313" s="2" t="str">
        <f t="shared" si="124"/>
        <v>-</v>
      </c>
      <c r="AE313" s="2" t="str">
        <f t="shared" si="125"/>
        <v>-</v>
      </c>
      <c r="AH313" s="2">
        <v>311</v>
      </c>
      <c r="AI313" s="99">
        <f t="shared" si="126"/>
        <v>0.13725603474518483</v>
      </c>
      <c r="AJ313" s="99">
        <f t="shared" si="127"/>
        <v>0.14876408747558056</v>
      </c>
      <c r="AK313" s="2">
        <f t="shared" si="128"/>
        <v>2.6944525727346669</v>
      </c>
      <c r="AL313" s="2">
        <f t="shared" si="129"/>
        <v>133388.74122448848</v>
      </c>
      <c r="AM313" s="2">
        <f t="shared" si="130"/>
        <v>2.7646943297416897E-2</v>
      </c>
      <c r="AN313" s="2">
        <f t="shared" si="131"/>
        <v>0.2046063941342742</v>
      </c>
    </row>
    <row r="314" spans="1:40">
      <c r="A314" s="2">
        <v>1</v>
      </c>
      <c r="B314" s="98">
        <f t="shared" si="113"/>
        <v>5.2990565197967081</v>
      </c>
      <c r="C314" s="99">
        <f t="shared" si="132"/>
        <v>5.2990565197967082E-3</v>
      </c>
      <c r="D314" s="2">
        <v>25</v>
      </c>
      <c r="E314" s="2">
        <v>140</v>
      </c>
      <c r="F314" s="100">
        <f t="shared" si="139"/>
        <v>1.0099999999999999E-6</v>
      </c>
      <c r="G314" s="2">
        <v>1E-4</v>
      </c>
      <c r="I314" s="2">
        <v>312</v>
      </c>
      <c r="J314" s="99" t="str">
        <f t="shared" si="133"/>
        <v>-</v>
      </c>
      <c r="K314" s="99" t="str">
        <f t="shared" si="134"/>
        <v>-</v>
      </c>
      <c r="L314" s="2">
        <f t="shared" si="135"/>
        <v>10.795124053571087</v>
      </c>
      <c r="M314" s="2" t="str">
        <f t="shared" si="136"/>
        <v>-</v>
      </c>
      <c r="N314" s="2" t="str">
        <f t="shared" si="137"/>
        <v>-</v>
      </c>
      <c r="O314" s="99" t="str">
        <f t="shared" si="138"/>
        <v>-</v>
      </c>
      <c r="Q314" s="2">
        <v>312</v>
      </c>
      <c r="R314" s="99" t="str">
        <f t="shared" si="114"/>
        <v>-</v>
      </c>
      <c r="S314" s="99" t="str">
        <f t="shared" si="115"/>
        <v>-</v>
      </c>
      <c r="T314" s="2">
        <f t="shared" si="116"/>
        <v>6.5888208334784482</v>
      </c>
      <c r="U314" s="2" t="str">
        <f t="shared" si="117"/>
        <v>-</v>
      </c>
      <c r="V314" s="2" t="str">
        <f t="shared" si="118"/>
        <v>-</v>
      </c>
      <c r="W314" s="2" t="str">
        <f t="shared" si="119"/>
        <v>-</v>
      </c>
      <c r="Y314" s="2">
        <v>312</v>
      </c>
      <c r="Z314" s="99" t="str">
        <f t="shared" si="120"/>
        <v>-</v>
      </c>
      <c r="AA314" s="99" t="str">
        <f t="shared" si="121"/>
        <v>-</v>
      </c>
      <c r="AB314" s="2">
        <f t="shared" si="122"/>
        <v>4.2168453334262059</v>
      </c>
      <c r="AC314" s="2" t="str">
        <f t="shared" si="123"/>
        <v>-</v>
      </c>
      <c r="AD314" s="2" t="str">
        <f t="shared" si="124"/>
        <v>-</v>
      </c>
      <c r="AE314" s="2" t="str">
        <f t="shared" si="125"/>
        <v>-</v>
      </c>
      <c r="AH314" s="2">
        <v>312</v>
      </c>
      <c r="AI314" s="99">
        <f t="shared" si="126"/>
        <v>0.13764212774774967</v>
      </c>
      <c r="AJ314" s="99">
        <f t="shared" si="127"/>
        <v>0.14920697871324418</v>
      </c>
      <c r="AK314" s="2">
        <f t="shared" si="128"/>
        <v>2.6987810133927717</v>
      </c>
      <c r="AL314" s="2">
        <f t="shared" si="129"/>
        <v>133603.02046498872</v>
      </c>
      <c r="AM314" s="2">
        <f t="shared" si="130"/>
        <v>2.7645302041860404E-2</v>
      </c>
      <c r="AN314" s="2">
        <f t="shared" si="131"/>
        <v>0.20525210703181912</v>
      </c>
    </row>
    <row r="315" spans="1:40">
      <c r="A315" s="2">
        <v>1</v>
      </c>
      <c r="B315" s="98">
        <f t="shared" si="113"/>
        <v>5.307541803886239</v>
      </c>
      <c r="C315" s="99">
        <f t="shared" si="132"/>
        <v>5.3075418038862386E-3</v>
      </c>
      <c r="D315" s="2">
        <v>25</v>
      </c>
      <c r="E315" s="2">
        <v>140</v>
      </c>
      <c r="F315" s="100">
        <f t="shared" si="139"/>
        <v>1.0099999999999999E-6</v>
      </c>
      <c r="G315" s="2">
        <v>1E-4</v>
      </c>
      <c r="I315" s="2">
        <v>313</v>
      </c>
      <c r="J315" s="99" t="str">
        <f t="shared" si="133"/>
        <v>-</v>
      </c>
      <c r="K315" s="99" t="str">
        <f t="shared" si="134"/>
        <v>-</v>
      </c>
      <c r="L315" s="2">
        <f t="shared" si="135"/>
        <v>10.812410091950573</v>
      </c>
      <c r="M315" s="2" t="str">
        <f t="shared" si="136"/>
        <v>-</v>
      </c>
      <c r="N315" s="2" t="str">
        <f t="shared" si="137"/>
        <v>-</v>
      </c>
      <c r="O315" s="99" t="str">
        <f t="shared" si="138"/>
        <v>-</v>
      </c>
      <c r="Q315" s="2">
        <v>313</v>
      </c>
      <c r="R315" s="99" t="str">
        <f t="shared" si="114"/>
        <v>-</v>
      </c>
      <c r="S315" s="99" t="str">
        <f t="shared" si="115"/>
        <v>-</v>
      </c>
      <c r="T315" s="2">
        <f t="shared" si="116"/>
        <v>6.5993713940128034</v>
      </c>
      <c r="U315" s="2" t="str">
        <f t="shared" si="117"/>
        <v>-</v>
      </c>
      <c r="V315" s="2" t="str">
        <f t="shared" si="118"/>
        <v>-</v>
      </c>
      <c r="W315" s="2" t="str">
        <f t="shared" si="119"/>
        <v>-</v>
      </c>
      <c r="Y315" s="2">
        <v>313</v>
      </c>
      <c r="Z315" s="99" t="str">
        <f t="shared" si="120"/>
        <v>-</v>
      </c>
      <c r="AA315" s="99" t="str">
        <f t="shared" si="121"/>
        <v>-</v>
      </c>
      <c r="AB315" s="2">
        <f t="shared" si="122"/>
        <v>4.2235976921681937</v>
      </c>
      <c r="AC315" s="2" t="str">
        <f t="shared" si="123"/>
        <v>-</v>
      </c>
      <c r="AD315" s="2" t="str">
        <f t="shared" si="124"/>
        <v>-</v>
      </c>
      <c r="AE315" s="2" t="str">
        <f t="shared" si="125"/>
        <v>-</v>
      </c>
      <c r="AH315" s="2">
        <v>313</v>
      </c>
      <c r="AI315" s="99">
        <f t="shared" si="126"/>
        <v>0.13802806609631887</v>
      </c>
      <c r="AJ315" s="99">
        <f t="shared" si="127"/>
        <v>0.14964976491846083</v>
      </c>
      <c r="AK315" s="2">
        <f t="shared" si="128"/>
        <v>2.7031025229876433</v>
      </c>
      <c r="AL315" s="2">
        <f t="shared" si="129"/>
        <v>133816.95658354671</v>
      </c>
      <c r="AM315" s="2">
        <f t="shared" si="130"/>
        <v>2.7643668206376433E-2</v>
      </c>
      <c r="AN315" s="2">
        <f t="shared" si="131"/>
        <v>0.2058977970841212</v>
      </c>
    </row>
    <row r="316" spans="1:40">
      <c r="A316" s="2">
        <v>1</v>
      </c>
      <c r="B316" s="98">
        <f t="shared" si="113"/>
        <v>5.3160135440008043</v>
      </c>
      <c r="C316" s="99">
        <f t="shared" si="132"/>
        <v>5.3160135440008041E-3</v>
      </c>
      <c r="D316" s="2">
        <v>25</v>
      </c>
      <c r="E316" s="2">
        <v>140</v>
      </c>
      <c r="F316" s="100">
        <f t="shared" si="139"/>
        <v>1.0099999999999999E-6</v>
      </c>
      <c r="G316" s="2">
        <v>1E-4</v>
      </c>
      <c r="I316" s="2">
        <v>314</v>
      </c>
      <c r="J316" s="99" t="str">
        <f t="shared" si="133"/>
        <v>-</v>
      </c>
      <c r="K316" s="99" t="str">
        <f t="shared" si="134"/>
        <v>-</v>
      </c>
      <c r="L316" s="2">
        <f t="shared" si="135"/>
        <v>10.829668538835351</v>
      </c>
      <c r="M316" s="2" t="str">
        <f t="shared" si="136"/>
        <v>-</v>
      </c>
      <c r="N316" s="2" t="str">
        <f t="shared" si="137"/>
        <v>-</v>
      </c>
      <c r="O316" s="99" t="str">
        <f t="shared" si="138"/>
        <v>-</v>
      </c>
      <c r="Q316" s="2">
        <v>314</v>
      </c>
      <c r="R316" s="99" t="str">
        <f t="shared" si="114"/>
        <v>-</v>
      </c>
      <c r="S316" s="99" t="str">
        <f t="shared" si="115"/>
        <v>-</v>
      </c>
      <c r="T316" s="2">
        <f t="shared" si="116"/>
        <v>6.6099051140352509</v>
      </c>
      <c r="U316" s="2" t="str">
        <f t="shared" si="117"/>
        <v>-</v>
      </c>
      <c r="V316" s="2" t="str">
        <f t="shared" si="118"/>
        <v>-</v>
      </c>
      <c r="W316" s="2" t="str">
        <f t="shared" si="119"/>
        <v>-</v>
      </c>
      <c r="Y316" s="2">
        <v>314</v>
      </c>
      <c r="Z316" s="99" t="str">
        <f t="shared" si="120"/>
        <v>-</v>
      </c>
      <c r="AA316" s="99" t="str">
        <f t="shared" si="121"/>
        <v>-</v>
      </c>
      <c r="AB316" s="2">
        <f t="shared" si="122"/>
        <v>4.23033927298256</v>
      </c>
      <c r="AC316" s="2" t="str">
        <f t="shared" si="123"/>
        <v>-</v>
      </c>
      <c r="AD316" s="2" t="str">
        <f t="shared" si="124"/>
        <v>-</v>
      </c>
      <c r="AE316" s="2" t="str">
        <f t="shared" si="125"/>
        <v>-</v>
      </c>
      <c r="AH316" s="2">
        <v>314</v>
      </c>
      <c r="AI316" s="99">
        <f t="shared" si="126"/>
        <v>0.13841385034664885</v>
      </c>
      <c r="AJ316" s="99">
        <f t="shared" si="127"/>
        <v>0.15009244645158806</v>
      </c>
      <c r="AK316" s="2">
        <f t="shared" si="128"/>
        <v>2.7074171347088378</v>
      </c>
      <c r="AL316" s="2">
        <f t="shared" si="129"/>
        <v>134030.5512232098</v>
      </c>
      <c r="AM316" s="2">
        <f t="shared" si="130"/>
        <v>2.7642041734101404E-2</v>
      </c>
      <c r="AN316" s="2">
        <f t="shared" si="131"/>
        <v>0.2065434643960051</v>
      </c>
    </row>
    <row r="317" spans="1:40">
      <c r="A317" s="2">
        <v>1</v>
      </c>
      <c r="B317" s="98">
        <f t="shared" si="113"/>
        <v>5.3244718047896544</v>
      </c>
      <c r="C317" s="99">
        <f t="shared" si="132"/>
        <v>5.3244718047896541E-3</v>
      </c>
      <c r="D317" s="2">
        <v>25</v>
      </c>
      <c r="E317" s="2">
        <v>140</v>
      </c>
      <c r="F317" s="100">
        <f t="shared" si="139"/>
        <v>1.0099999999999999E-6</v>
      </c>
      <c r="G317" s="2">
        <v>1E-4</v>
      </c>
      <c r="I317" s="2">
        <v>315</v>
      </c>
      <c r="J317" s="99" t="str">
        <f t="shared" si="133"/>
        <v>-</v>
      </c>
      <c r="K317" s="99" t="str">
        <f t="shared" si="134"/>
        <v>-</v>
      </c>
      <c r="L317" s="2">
        <f t="shared" si="135"/>
        <v>10.846899525927483</v>
      </c>
      <c r="M317" s="2" t="str">
        <f t="shared" si="136"/>
        <v>-</v>
      </c>
      <c r="N317" s="2" t="str">
        <f t="shared" si="137"/>
        <v>-</v>
      </c>
      <c r="O317" s="99" t="str">
        <f t="shared" si="138"/>
        <v>-</v>
      </c>
      <c r="Q317" s="2">
        <v>315</v>
      </c>
      <c r="R317" s="99" t="str">
        <f t="shared" si="114"/>
        <v>-</v>
      </c>
      <c r="S317" s="99" t="str">
        <f t="shared" si="115"/>
        <v>-</v>
      </c>
      <c r="T317" s="2">
        <f t="shared" si="116"/>
        <v>6.6204220739303503</v>
      </c>
      <c r="U317" s="2" t="str">
        <f t="shared" si="117"/>
        <v>-</v>
      </c>
      <c r="V317" s="2" t="str">
        <f t="shared" si="118"/>
        <v>-</v>
      </c>
      <c r="W317" s="2" t="str">
        <f t="shared" si="119"/>
        <v>-</v>
      </c>
      <c r="Y317" s="2">
        <v>315</v>
      </c>
      <c r="Z317" s="99" t="str">
        <f t="shared" si="120"/>
        <v>-</v>
      </c>
      <c r="AA317" s="99" t="str">
        <f t="shared" si="121"/>
        <v>-</v>
      </c>
      <c r="AB317" s="2">
        <f t="shared" si="122"/>
        <v>4.2370701273154232</v>
      </c>
      <c r="AC317" s="2" t="str">
        <f t="shared" si="123"/>
        <v>-</v>
      </c>
      <c r="AD317" s="2" t="str">
        <f t="shared" si="124"/>
        <v>-</v>
      </c>
      <c r="AE317" s="2" t="str">
        <f t="shared" si="125"/>
        <v>-</v>
      </c>
      <c r="AH317" s="2">
        <v>315</v>
      </c>
      <c r="AI317" s="99">
        <f t="shared" si="126"/>
        <v>0.13879948105073478</v>
      </c>
      <c r="AJ317" s="99">
        <f t="shared" si="127"/>
        <v>0.15053502367060373</v>
      </c>
      <c r="AK317" s="2">
        <f t="shared" si="128"/>
        <v>2.7117248814818709</v>
      </c>
      <c r="AL317" s="2">
        <f t="shared" si="129"/>
        <v>134243.80601395405</v>
      </c>
      <c r="AM317" s="2">
        <f t="shared" si="130"/>
        <v>2.7640422568785596E-2</v>
      </c>
      <c r="AN317" s="2">
        <f t="shared" si="131"/>
        <v>0.20718910907148416</v>
      </c>
    </row>
    <row r="318" spans="1:40">
      <c r="A318" s="2">
        <v>1</v>
      </c>
      <c r="B318" s="98">
        <f t="shared" si="113"/>
        <v>5.332916650389353</v>
      </c>
      <c r="C318" s="99">
        <f t="shared" si="132"/>
        <v>5.3329166503893527E-3</v>
      </c>
      <c r="D318" s="2">
        <v>25</v>
      </c>
      <c r="E318" s="2">
        <v>140</v>
      </c>
      <c r="F318" s="100">
        <f t="shared" si="139"/>
        <v>1.0099999999999999E-6</v>
      </c>
      <c r="G318" s="2">
        <v>1E-4</v>
      </c>
      <c r="I318" s="2">
        <v>316</v>
      </c>
      <c r="J318" s="99" t="str">
        <f t="shared" si="133"/>
        <v>-</v>
      </c>
      <c r="K318" s="99" t="str">
        <f t="shared" si="134"/>
        <v>-</v>
      </c>
      <c r="L318" s="2">
        <f t="shared" si="135"/>
        <v>10.864103183884597</v>
      </c>
      <c r="M318" s="2" t="str">
        <f t="shared" si="136"/>
        <v>-</v>
      </c>
      <c r="N318" s="2" t="str">
        <f t="shared" si="137"/>
        <v>-</v>
      </c>
      <c r="O318" s="99" t="str">
        <f t="shared" si="138"/>
        <v>-</v>
      </c>
      <c r="Q318" s="2">
        <v>316</v>
      </c>
      <c r="R318" s="99" t="str">
        <f t="shared" si="114"/>
        <v>-</v>
      </c>
      <c r="S318" s="99" t="str">
        <f t="shared" si="115"/>
        <v>-</v>
      </c>
      <c r="T318" s="2">
        <f t="shared" si="116"/>
        <v>6.6309223534451904</v>
      </c>
      <c r="U318" s="2" t="str">
        <f t="shared" si="117"/>
        <v>-</v>
      </c>
      <c r="V318" s="2" t="str">
        <f t="shared" si="118"/>
        <v>-</v>
      </c>
      <c r="W318" s="2" t="str">
        <f t="shared" si="119"/>
        <v>-</v>
      </c>
      <c r="Y318" s="2">
        <v>316</v>
      </c>
      <c r="Z318" s="99" t="str">
        <f t="shared" si="120"/>
        <v>-</v>
      </c>
      <c r="AA318" s="99" t="str">
        <f t="shared" si="121"/>
        <v>-</v>
      </c>
      <c r="AB318" s="2">
        <f t="shared" si="122"/>
        <v>4.2437903062049216</v>
      </c>
      <c r="AC318" s="2" t="str">
        <f t="shared" si="123"/>
        <v>-</v>
      </c>
      <c r="AD318" s="2" t="str">
        <f t="shared" si="124"/>
        <v>-</v>
      </c>
      <c r="AE318" s="2" t="str">
        <f t="shared" si="125"/>
        <v>-</v>
      </c>
      <c r="AH318" s="2">
        <v>316</v>
      </c>
      <c r="AI318" s="99">
        <f t="shared" si="126"/>
        <v>0.13918495875684919</v>
      </c>
      <c r="AJ318" s="99">
        <f t="shared" si="127"/>
        <v>0.15097749693112819</v>
      </c>
      <c r="AK318" s="2">
        <f t="shared" si="128"/>
        <v>2.7160257959711491</v>
      </c>
      <c r="AL318" s="2">
        <f t="shared" si="129"/>
        <v>134456.7225728292</v>
      </c>
      <c r="AM318" s="2">
        <f t="shared" si="130"/>
        <v>2.7638810654784563E-2</v>
      </c>
      <c r="AN318" s="2">
        <f t="shared" si="131"/>
        <v>0.20783473121376875</v>
      </c>
    </row>
    <row r="319" spans="1:40">
      <c r="A319" s="2">
        <v>1</v>
      </c>
      <c r="B319" s="98">
        <f t="shared" si="113"/>
        <v>5.3413481444294568</v>
      </c>
      <c r="C319" s="99">
        <f t="shared" si="132"/>
        <v>5.3413481444294572E-3</v>
      </c>
      <c r="D319" s="2">
        <v>25</v>
      </c>
      <c r="E319" s="2">
        <v>140</v>
      </c>
      <c r="F319" s="100">
        <f t="shared" si="139"/>
        <v>1.0099999999999999E-6</v>
      </c>
      <c r="G319" s="2">
        <v>1E-4</v>
      </c>
      <c r="I319" s="2">
        <v>317</v>
      </c>
      <c r="J319" s="99" t="str">
        <f t="shared" si="133"/>
        <v>-</v>
      </c>
      <c r="K319" s="99" t="str">
        <f t="shared" si="134"/>
        <v>-</v>
      </c>
      <c r="L319" s="2">
        <f t="shared" si="135"/>
        <v>10.881279642331462</v>
      </c>
      <c r="M319" s="2" t="str">
        <f t="shared" si="136"/>
        <v>-</v>
      </c>
      <c r="N319" s="2" t="str">
        <f t="shared" si="137"/>
        <v>-</v>
      </c>
      <c r="O319" s="99" t="str">
        <f t="shared" si="138"/>
        <v>-</v>
      </c>
      <c r="Q319" s="2">
        <v>317</v>
      </c>
      <c r="R319" s="99" t="str">
        <f t="shared" si="114"/>
        <v>-</v>
      </c>
      <c r="S319" s="99" t="str">
        <f t="shared" si="115"/>
        <v>-</v>
      </c>
      <c r="T319" s="2">
        <f t="shared" si="116"/>
        <v>6.6414060316964507</v>
      </c>
      <c r="U319" s="2" t="str">
        <f t="shared" si="117"/>
        <v>-</v>
      </c>
      <c r="V319" s="2" t="str">
        <f t="shared" si="118"/>
        <v>-</v>
      </c>
      <c r="W319" s="2" t="str">
        <f t="shared" si="119"/>
        <v>-</v>
      </c>
      <c r="Y319" s="2">
        <v>317</v>
      </c>
      <c r="Z319" s="99" t="str">
        <f t="shared" si="120"/>
        <v>-</v>
      </c>
      <c r="AA319" s="99" t="str">
        <f t="shared" si="121"/>
        <v>-</v>
      </c>
      <c r="AB319" s="2">
        <f t="shared" si="122"/>
        <v>4.2504998602857276</v>
      </c>
      <c r="AC319" s="2" t="str">
        <f t="shared" si="123"/>
        <v>-</v>
      </c>
      <c r="AD319" s="2" t="str">
        <f t="shared" si="124"/>
        <v>-</v>
      </c>
      <c r="AE319" s="2" t="str">
        <f t="shared" si="125"/>
        <v>-</v>
      </c>
      <c r="AH319" s="2">
        <v>317</v>
      </c>
      <c r="AI319" s="99">
        <f t="shared" si="126"/>
        <v>0.13957028400957841</v>
      </c>
      <c r="AJ319" s="99">
        <f t="shared" si="127"/>
        <v>0.15141986658644904</v>
      </c>
      <c r="AK319" s="2">
        <f t="shared" si="128"/>
        <v>2.7203199105828655</v>
      </c>
      <c r="AL319" s="2">
        <f t="shared" si="129"/>
        <v>134669.30250410229</v>
      </c>
      <c r="AM319" s="2">
        <f t="shared" si="130"/>
        <v>2.7637205937050748E-2</v>
      </c>
      <c r="AN319" s="2">
        <f t="shared" si="131"/>
        <v>0.20848033092527588</v>
      </c>
    </row>
    <row r="320" spans="1:40">
      <c r="A320" s="2">
        <v>1</v>
      </c>
      <c r="B320" s="98">
        <f t="shared" si="113"/>
        <v>5.3497663500381014</v>
      </c>
      <c r="C320" s="99">
        <f t="shared" si="132"/>
        <v>5.3497663500381015E-3</v>
      </c>
      <c r="D320" s="2">
        <v>25</v>
      </c>
      <c r="E320" s="2">
        <v>140</v>
      </c>
      <c r="F320" s="100">
        <f t="shared" si="139"/>
        <v>1.0099999999999999E-6</v>
      </c>
      <c r="G320" s="2">
        <v>1E-4</v>
      </c>
      <c r="I320" s="2">
        <v>318</v>
      </c>
      <c r="J320" s="99" t="str">
        <f t="shared" si="133"/>
        <v>-</v>
      </c>
      <c r="K320" s="99" t="str">
        <f t="shared" si="134"/>
        <v>-</v>
      </c>
      <c r="L320" s="2">
        <f t="shared" si="135"/>
        <v>10.898429029871354</v>
      </c>
      <c r="M320" s="2" t="str">
        <f t="shared" si="136"/>
        <v>-</v>
      </c>
      <c r="N320" s="2" t="str">
        <f t="shared" si="137"/>
        <v>-</v>
      </c>
      <c r="O320" s="99" t="str">
        <f t="shared" si="138"/>
        <v>-</v>
      </c>
      <c r="Q320" s="2">
        <v>318</v>
      </c>
      <c r="R320" s="99" t="str">
        <f t="shared" si="114"/>
        <v>-</v>
      </c>
      <c r="S320" s="99" t="str">
        <f t="shared" si="115"/>
        <v>-</v>
      </c>
      <c r="T320" s="2">
        <f t="shared" si="116"/>
        <v>6.6518731871773413</v>
      </c>
      <c r="U320" s="2" t="str">
        <f t="shared" si="117"/>
        <v>-</v>
      </c>
      <c r="V320" s="2" t="str">
        <f t="shared" si="118"/>
        <v>-</v>
      </c>
      <c r="W320" s="2" t="str">
        <f t="shared" si="119"/>
        <v>-</v>
      </c>
      <c r="Y320" s="2">
        <v>318</v>
      </c>
      <c r="Z320" s="99" t="str">
        <f t="shared" si="120"/>
        <v>-</v>
      </c>
      <c r="AA320" s="99" t="str">
        <f t="shared" si="121"/>
        <v>-</v>
      </c>
      <c r="AB320" s="2">
        <f t="shared" si="122"/>
        <v>4.2571988397934977</v>
      </c>
      <c r="AC320" s="2" t="str">
        <f t="shared" si="123"/>
        <v>-</v>
      </c>
      <c r="AD320" s="2" t="str">
        <f t="shared" si="124"/>
        <v>-</v>
      </c>
      <c r="AE320" s="2" t="str">
        <f t="shared" si="125"/>
        <v>-</v>
      </c>
      <c r="AH320" s="2">
        <v>318</v>
      </c>
      <c r="AI320" s="99">
        <f t="shared" si="126"/>
        <v>0.13995545734985865</v>
      </c>
      <c r="AJ320" s="99">
        <f t="shared" si="127"/>
        <v>0.15186213298754184</v>
      </c>
      <c r="AK320" s="2">
        <f t="shared" si="128"/>
        <v>2.7246072574678384</v>
      </c>
      <c r="AL320" s="2">
        <f t="shared" si="129"/>
        <v>134881.54739939797</v>
      </c>
      <c r="AM320" s="2">
        <f t="shared" si="130"/>
        <v>2.7635608361125243E-2</v>
      </c>
      <c r="AN320" s="2">
        <f t="shared" si="131"/>
        <v>0.20912590830763661</v>
      </c>
    </row>
    <row r="321" spans="1:40">
      <c r="A321" s="2">
        <v>1</v>
      </c>
      <c r="B321" s="98">
        <f t="shared" si="113"/>
        <v>5.3581713298475249</v>
      </c>
      <c r="C321" s="99">
        <f t="shared" si="132"/>
        <v>5.3581713298475253E-3</v>
      </c>
      <c r="D321" s="2">
        <v>25</v>
      </c>
      <c r="E321" s="2">
        <v>140</v>
      </c>
      <c r="F321" s="100">
        <f t="shared" si="139"/>
        <v>1.0099999999999999E-6</v>
      </c>
      <c r="G321" s="2">
        <v>1E-4</v>
      </c>
      <c r="I321" s="2">
        <v>319</v>
      </c>
      <c r="J321" s="99" t="str">
        <f t="shared" si="133"/>
        <v>-</v>
      </c>
      <c r="K321" s="99" t="str">
        <f t="shared" si="134"/>
        <v>-</v>
      </c>
      <c r="L321" s="2">
        <f t="shared" si="135"/>
        <v>10.915551474097324</v>
      </c>
      <c r="M321" s="2" t="str">
        <f t="shared" si="136"/>
        <v>-</v>
      </c>
      <c r="N321" s="2" t="str">
        <f t="shared" si="137"/>
        <v>-</v>
      </c>
      <c r="O321" s="99" t="str">
        <f t="shared" si="138"/>
        <v>-</v>
      </c>
      <c r="Q321" s="2">
        <v>319</v>
      </c>
      <c r="R321" s="99" t="str">
        <f t="shared" si="114"/>
        <v>-</v>
      </c>
      <c r="S321" s="99" t="str">
        <f t="shared" si="115"/>
        <v>-</v>
      </c>
      <c r="T321" s="2">
        <f t="shared" si="116"/>
        <v>6.6623238977644821</v>
      </c>
      <c r="U321" s="2" t="str">
        <f t="shared" si="117"/>
        <v>-</v>
      </c>
      <c r="V321" s="2" t="str">
        <f t="shared" si="118"/>
        <v>-</v>
      </c>
      <c r="W321" s="2" t="str">
        <f t="shared" si="119"/>
        <v>-</v>
      </c>
      <c r="Y321" s="2">
        <v>319</v>
      </c>
      <c r="Z321" s="99" t="str">
        <f t="shared" si="120"/>
        <v>-</v>
      </c>
      <c r="AA321" s="99" t="str">
        <f t="shared" si="121"/>
        <v>-</v>
      </c>
      <c r="AB321" s="2">
        <f t="shared" si="122"/>
        <v>4.2638872945692681</v>
      </c>
      <c r="AC321" s="2" t="str">
        <f t="shared" si="123"/>
        <v>-</v>
      </c>
      <c r="AD321" s="2" t="str">
        <f t="shared" si="124"/>
        <v>-</v>
      </c>
      <c r="AE321" s="2" t="str">
        <f t="shared" si="125"/>
        <v>-</v>
      </c>
      <c r="AH321" s="2">
        <v>319</v>
      </c>
      <c r="AI321" s="99">
        <f t="shared" si="126"/>
        <v>0.1403404793150124</v>
      </c>
      <c r="AJ321" s="99">
        <f t="shared" si="127"/>
        <v>0.15230429648309426</v>
      </c>
      <c r="AK321" s="2">
        <f t="shared" si="128"/>
        <v>2.728887868524331</v>
      </c>
      <c r="AL321" s="2">
        <f t="shared" si="129"/>
        <v>135093.4588378382</v>
      </c>
      <c r="AM321" s="2">
        <f t="shared" si="130"/>
        <v>2.7634017873129666E-2</v>
      </c>
      <c r="AN321" s="2">
        <f t="shared" si="131"/>
        <v>0.20977146346170575</v>
      </c>
    </row>
    <row r="322" spans="1:40">
      <c r="A322" s="2">
        <v>1</v>
      </c>
      <c r="B322" s="98">
        <f t="shared" si="113"/>
        <v>5.3665631459994954</v>
      </c>
      <c r="C322" s="99">
        <f t="shared" si="132"/>
        <v>5.366563145999495E-3</v>
      </c>
      <c r="D322" s="2">
        <v>25</v>
      </c>
      <c r="E322" s="2">
        <v>140</v>
      </c>
      <c r="F322" s="100">
        <f t="shared" si="139"/>
        <v>1.0099999999999999E-6</v>
      </c>
      <c r="G322" s="2">
        <v>1E-4</v>
      </c>
      <c r="I322" s="2">
        <v>320</v>
      </c>
      <c r="J322" s="99" t="str">
        <f t="shared" si="133"/>
        <v>-</v>
      </c>
      <c r="K322" s="99" t="str">
        <f t="shared" si="134"/>
        <v>-</v>
      </c>
      <c r="L322" s="2">
        <f t="shared" si="135"/>
        <v>10.932647101603248</v>
      </c>
      <c r="M322" s="2" t="str">
        <f t="shared" si="136"/>
        <v>-</v>
      </c>
      <c r="N322" s="2" t="str">
        <f t="shared" si="137"/>
        <v>-</v>
      </c>
      <c r="O322" s="99" t="str">
        <f t="shared" si="138"/>
        <v>-</v>
      </c>
      <c r="Q322" s="2">
        <v>320</v>
      </c>
      <c r="R322" s="99" t="str">
        <f t="shared" si="114"/>
        <v>-</v>
      </c>
      <c r="S322" s="99" t="str">
        <f t="shared" si="115"/>
        <v>-</v>
      </c>
      <c r="T322" s="2">
        <f t="shared" si="116"/>
        <v>6.6727582407246402</v>
      </c>
      <c r="U322" s="2" t="str">
        <f t="shared" si="117"/>
        <v>-</v>
      </c>
      <c r="V322" s="2" t="str">
        <f t="shared" si="118"/>
        <v>-</v>
      </c>
      <c r="W322" s="2" t="str">
        <f t="shared" si="119"/>
        <v>-</v>
      </c>
      <c r="Y322" s="2">
        <v>320</v>
      </c>
      <c r="Z322" s="99" t="str">
        <f t="shared" si="120"/>
        <v>-</v>
      </c>
      <c r="AA322" s="99" t="str">
        <f t="shared" si="121"/>
        <v>-</v>
      </c>
      <c r="AB322" s="2">
        <f t="shared" si="122"/>
        <v>4.2705652740637694</v>
      </c>
      <c r="AC322" s="2" t="str">
        <f t="shared" si="123"/>
        <v>-</v>
      </c>
      <c r="AD322" s="2" t="str">
        <f t="shared" si="124"/>
        <v>-</v>
      </c>
      <c r="AE322" s="2" t="str">
        <f t="shared" si="125"/>
        <v>-</v>
      </c>
      <c r="AH322" s="2">
        <v>320</v>
      </c>
      <c r="AI322" s="99">
        <f t="shared" si="126"/>
        <v>0.14072535043878309</v>
      </c>
      <c r="AJ322" s="99">
        <f t="shared" si="127"/>
        <v>0.15274635741952611</v>
      </c>
      <c r="AK322" s="2">
        <f t="shared" si="128"/>
        <v>2.733161775400812</v>
      </c>
      <c r="AL322" s="2">
        <f t="shared" si="129"/>
        <v>135305.03838617881</v>
      </c>
      <c r="AM322" s="2">
        <f t="shared" si="130"/>
        <v>2.7632434419758233E-2</v>
      </c>
      <c r="AN322" s="2">
        <f t="shared" si="131"/>
        <v>0.21041699648756948</v>
      </c>
    </row>
    <row r="323" spans="1:40">
      <c r="A323" s="2">
        <v>1</v>
      </c>
      <c r="B323" s="98">
        <f t="shared" ref="B323:B386" si="140">0.3*SQRT(I323)</f>
        <v>5.3749418601506749</v>
      </c>
      <c r="C323" s="99">
        <f t="shared" si="132"/>
        <v>5.3749418601506749E-3</v>
      </c>
      <c r="D323" s="2">
        <v>25</v>
      </c>
      <c r="E323" s="2">
        <v>140</v>
      </c>
      <c r="F323" s="100">
        <f t="shared" si="139"/>
        <v>1.0099999999999999E-6</v>
      </c>
      <c r="G323" s="2">
        <v>1E-4</v>
      </c>
      <c r="I323" s="2">
        <v>321</v>
      </c>
      <c r="J323" s="99" t="str">
        <f t="shared" si="133"/>
        <v>-</v>
      </c>
      <c r="K323" s="99" t="str">
        <f t="shared" si="134"/>
        <v>-</v>
      </c>
      <c r="L323" s="2">
        <f t="shared" si="135"/>
        <v>10.949716037994753</v>
      </c>
      <c r="M323" s="2" t="str">
        <f t="shared" si="136"/>
        <v>-</v>
      </c>
      <c r="N323" s="2" t="str">
        <f t="shared" si="137"/>
        <v>-</v>
      </c>
      <c r="O323" s="99" t="str">
        <f t="shared" si="138"/>
        <v>-</v>
      </c>
      <c r="Q323" s="2">
        <v>321</v>
      </c>
      <c r="R323" s="99" t="str">
        <f t="shared" ref="R323:R386" si="141">IF(T323&gt;3,"-",(0.000874*(C323^1.75))/(($R$1/1000)^4.75))</f>
        <v>-</v>
      </c>
      <c r="S323" s="99" t="str">
        <f t="shared" ref="S323:S386" si="142">IF(T323&gt;3,"-",(10.646*C323^1.852)/(E323^1.852*($R$1/1000)^4.87))</f>
        <v>-</v>
      </c>
      <c r="T323" s="2">
        <f t="shared" ref="T323:T386" si="143">(4*C323)/(3.1416*($R$1/1000)^2)</f>
        <v>6.6831762927214085</v>
      </c>
      <c r="U323" s="2" t="str">
        <f t="shared" ref="U323:U386" si="144">IF(T323&gt;3,"-",(T323*($R$1/1000)/F323))</f>
        <v>-</v>
      </c>
      <c r="V323" s="2" t="str">
        <f t="shared" ref="V323:V386" si="145">IF(T323&gt;3,"-",(0.25/(LOG(0.27*(G323/($R$1/1000))+(5.74/U323^0.9))^2)))</f>
        <v>-</v>
      </c>
      <c r="W323" s="2" t="str">
        <f t="shared" ref="W323:W386" si="146">IF(T323&gt;3,"-",(V323*(A323/($R$1/1000))*(T323^2/(2*9.81))))</f>
        <v>-</v>
      </c>
      <c r="Y323" s="2">
        <v>321</v>
      </c>
      <c r="Z323" s="99" t="str">
        <f t="shared" ref="Z323:Z386" si="147">IF(AB323&gt;3,"-",(0.000874*(C323^1.75))/(($Z$1/1000)^4.75))</f>
        <v>-</v>
      </c>
      <c r="AA323" s="99" t="str">
        <f t="shared" ref="AA323:AA386" si="148">IF(AB323&gt;3,"-",(10.646*$C323^1.852)/($E323^1.852*($Z$1/1000)^4.87))</f>
        <v>-</v>
      </c>
      <c r="AB323" s="2">
        <f t="shared" ref="AB323:AB386" si="149">(4*$C323)/(3.1416*($Z$1/1000)^2)</f>
        <v>4.2772328273417006</v>
      </c>
      <c r="AC323" s="2" t="str">
        <f t="shared" ref="AC323:AC386" si="150">IF(AB323&gt;3,"-",(AB323*($Z$1/1000)/F323))</f>
        <v>-</v>
      </c>
      <c r="AD323" s="2" t="str">
        <f t="shared" ref="AD323:AD386" si="151">IF(AB323&gt;3,"-",(0.25/(LOG(0.27*(G323/($R$1/1000))+(5.74/AC323^0.9))^2)))</f>
        <v>-</v>
      </c>
      <c r="AE323" s="2" t="str">
        <f t="shared" ref="AE323:AE386" si="152">IF(AB323&gt;3,"-",(AD323*($A323/($Z$1/1000))*(AB323^2/(2*9.81))))</f>
        <v>-</v>
      </c>
      <c r="AH323" s="2">
        <v>321</v>
      </c>
      <c r="AI323" s="99">
        <f t="shared" ref="AI323:AI386" si="153">IF(AK323&gt;3,"-",(0.000874*(C323^1.75))/(($AI$1/1000)^4.75))</f>
        <v>0.14111007125137065</v>
      </c>
      <c r="AJ323" s="99">
        <f t="shared" ref="AJ323:AJ386" si="154">IF(AK323&gt;3,"-",(10.646*$C323^1.852)/($E323^1.852*($AI$1/1000)^4.87))</f>
        <v>0.15318831614101291</v>
      </c>
      <c r="AK323" s="2">
        <f t="shared" ref="AK323:AK386" si="155">(4*$C323)/(3.1416*($AI$1/1000)^2)</f>
        <v>2.7374290094986882</v>
      </c>
      <c r="AL323" s="2">
        <f t="shared" ref="AL323:AL386" si="156">IF(AK323&gt;3,"-",(AK323*($AI$1/1000)/F323))</f>
        <v>135516.28759894497</v>
      </c>
      <c r="AM323" s="2">
        <f t="shared" ref="AM323:AM386" si="157">IF(AK323&gt;3,"-",(0.25/(LOG(0.27*(G323/($R$1/1000))+(5.74/AL323^0.9))^2)))</f>
        <v>2.7630857948269805E-2</v>
      </c>
      <c r="AN323" s="2">
        <f t="shared" ref="AN323:AN386" si="158">IF(AK323&gt;3,"-",(AM323*($A323/($AI$1/1000))*(AK323^2/(2*9.81))))</f>
        <v>0.21106250748455327</v>
      </c>
    </row>
    <row r="324" spans="1:40">
      <c r="A324" s="2">
        <v>1</v>
      </c>
      <c r="B324" s="98">
        <f t="shared" si="140"/>
        <v>5.3833075334779084</v>
      </c>
      <c r="C324" s="99">
        <f t="shared" ref="C324:C387" si="159">B324/1000</f>
        <v>5.3833075334779081E-3</v>
      </c>
      <c r="D324" s="2">
        <v>25</v>
      </c>
      <c r="E324" s="2">
        <v>140</v>
      </c>
      <c r="F324" s="100">
        <f t="shared" si="139"/>
        <v>1.0099999999999999E-6</v>
      </c>
      <c r="G324" s="2">
        <v>1E-4</v>
      </c>
      <c r="I324" s="2">
        <v>322</v>
      </c>
      <c r="J324" s="99" t="str">
        <f t="shared" ref="J324:J387" si="160">IF(L324&gt;3,"-",(0.000874*(C324^1.75))/(($J$1/1000)^4.75))</f>
        <v>-</v>
      </c>
      <c r="K324" s="99" t="str">
        <f t="shared" ref="K324:K387" si="161">IF(L324&gt;3,"-",(10.646*C324^1.852)/(E324^1.852*($J$1/1000)^4.87))</f>
        <v>-</v>
      </c>
      <c r="L324" s="2">
        <f t="shared" ref="L324:L387" si="162">(4*C324)/(3.1416*($J$1/1000)^2)</f>
        <v>10.966758407899988</v>
      </c>
      <c r="M324" s="2" t="str">
        <f t="shared" ref="M324:M387" si="163">IF(L324&gt;3,"-",L324*($J$1/1000)/F324)</f>
        <v>-</v>
      </c>
      <c r="N324" s="2" t="str">
        <f t="shared" ref="N324:N387" si="164">IF(L324&gt;3,"-",(0.25/(LOG(0.27*(G324/($J$1/1000))+(5.74/M324^0.9))^2)))</f>
        <v>-</v>
      </c>
      <c r="O324" s="99" t="str">
        <f t="shared" ref="O324:O387" si="165">IF(L324&gt;3,"-",(N324*(A324/($J$1/1000))*(L324^2/(2*9.81))))</f>
        <v>-</v>
      </c>
      <c r="Q324" s="2">
        <v>322</v>
      </c>
      <c r="R324" s="99" t="str">
        <f t="shared" si="141"/>
        <v>-</v>
      </c>
      <c r="S324" s="99" t="str">
        <f t="shared" si="142"/>
        <v>-</v>
      </c>
      <c r="T324" s="2">
        <f t="shared" si="143"/>
        <v>6.6935781298217725</v>
      </c>
      <c r="U324" s="2" t="str">
        <f t="shared" si="144"/>
        <v>-</v>
      </c>
      <c r="V324" s="2" t="str">
        <f t="shared" si="145"/>
        <v>-</v>
      </c>
      <c r="W324" s="2" t="str">
        <f t="shared" si="146"/>
        <v>-</v>
      </c>
      <c r="Y324" s="2">
        <v>322</v>
      </c>
      <c r="Z324" s="99" t="str">
        <f t="shared" si="147"/>
        <v>-</v>
      </c>
      <c r="AA324" s="99" t="str">
        <f t="shared" si="148"/>
        <v>-</v>
      </c>
      <c r="AB324" s="2">
        <f t="shared" si="149"/>
        <v>4.2838900030859337</v>
      </c>
      <c r="AC324" s="2" t="str">
        <f t="shared" si="150"/>
        <v>-</v>
      </c>
      <c r="AD324" s="2" t="str">
        <f t="shared" si="151"/>
        <v>-</v>
      </c>
      <c r="AE324" s="2" t="str">
        <f t="shared" si="152"/>
        <v>-</v>
      </c>
      <c r="AH324" s="2">
        <v>322</v>
      </c>
      <c r="AI324" s="99">
        <f t="shared" si="153"/>
        <v>0.14149464227946557</v>
      </c>
      <c r="AJ324" s="99">
        <f t="shared" si="154"/>
        <v>0.15363017298950646</v>
      </c>
      <c r="AK324" s="2">
        <f t="shared" si="155"/>
        <v>2.741689601974997</v>
      </c>
      <c r="AL324" s="2">
        <f t="shared" si="156"/>
        <v>135727.20801856424</v>
      </c>
      <c r="AM324" s="2">
        <f t="shared" si="157"/>
        <v>2.7629288406480299E-2</v>
      </c>
      <c r="AN324" s="2">
        <f t="shared" si="158"/>
        <v>0.21170799655123076</v>
      </c>
    </row>
    <row r="325" spans="1:40">
      <c r="A325" s="2">
        <v>1</v>
      </c>
      <c r="B325" s="98">
        <f t="shared" si="140"/>
        <v>5.3916602266834284</v>
      </c>
      <c r="C325" s="99">
        <f t="shared" si="159"/>
        <v>5.3916602266834285E-3</v>
      </c>
      <c r="D325" s="2">
        <v>25</v>
      </c>
      <c r="E325" s="2">
        <v>140</v>
      </c>
      <c r="F325" s="100">
        <f t="shared" ref="F325:F388" si="166">1.01*10^-6</f>
        <v>1.0099999999999999E-6</v>
      </c>
      <c r="G325" s="2">
        <v>1E-4</v>
      </c>
      <c r="I325" s="2">
        <v>323</v>
      </c>
      <c r="J325" s="99" t="str">
        <f t="shared" si="160"/>
        <v>-</v>
      </c>
      <c r="K325" s="99" t="str">
        <f t="shared" si="161"/>
        <v>-</v>
      </c>
      <c r="L325" s="2">
        <f t="shared" si="162"/>
        <v>10.983774334980245</v>
      </c>
      <c r="M325" s="2" t="str">
        <f t="shared" si="163"/>
        <v>-</v>
      </c>
      <c r="N325" s="2" t="str">
        <f t="shared" si="164"/>
        <v>-</v>
      </c>
      <c r="O325" s="99" t="str">
        <f t="shared" si="165"/>
        <v>-</v>
      </c>
      <c r="Q325" s="2">
        <v>323</v>
      </c>
      <c r="R325" s="99" t="str">
        <f t="shared" si="141"/>
        <v>-</v>
      </c>
      <c r="S325" s="99" t="str">
        <f t="shared" si="142"/>
        <v>-</v>
      </c>
      <c r="T325" s="2">
        <f t="shared" si="143"/>
        <v>6.7039638275025926</v>
      </c>
      <c r="U325" s="2" t="str">
        <f t="shared" si="144"/>
        <v>-</v>
      </c>
      <c r="V325" s="2" t="str">
        <f t="shared" si="145"/>
        <v>-</v>
      </c>
      <c r="W325" s="2" t="str">
        <f t="shared" si="146"/>
        <v>-</v>
      </c>
      <c r="Y325" s="2">
        <v>323</v>
      </c>
      <c r="Z325" s="99" t="str">
        <f t="shared" si="147"/>
        <v>-</v>
      </c>
      <c r="AA325" s="99" t="str">
        <f t="shared" si="148"/>
        <v>-</v>
      </c>
      <c r="AB325" s="2">
        <f t="shared" si="149"/>
        <v>4.2905368496016587</v>
      </c>
      <c r="AC325" s="2" t="str">
        <f t="shared" si="150"/>
        <v>-</v>
      </c>
      <c r="AD325" s="2" t="str">
        <f t="shared" si="151"/>
        <v>-</v>
      </c>
      <c r="AE325" s="2" t="str">
        <f t="shared" si="152"/>
        <v>-</v>
      </c>
      <c r="AH325" s="2">
        <v>323</v>
      </c>
      <c r="AI325" s="99">
        <f t="shared" si="153"/>
        <v>0.141879064046284</v>
      </c>
      <c r="AJ325" s="99">
        <f t="shared" si="154"/>
        <v>0.15407192830475672</v>
      </c>
      <c r="AK325" s="2">
        <f t="shared" si="155"/>
        <v>2.7459435837450612</v>
      </c>
      <c r="AL325" s="2">
        <f t="shared" si="156"/>
        <v>135937.80117549811</v>
      </c>
      <c r="AM325" s="2">
        <f t="shared" si="157"/>
        <v>2.7627725742755065E-2</v>
      </c>
      <c r="AN325" s="2">
        <f t="shared" si="158"/>
        <v>0.21235346378543168</v>
      </c>
    </row>
    <row r="326" spans="1:40">
      <c r="A326" s="2">
        <v>1</v>
      </c>
      <c r="B326" s="98">
        <f t="shared" si="140"/>
        <v>5.3999999999999995</v>
      </c>
      <c r="C326" s="99">
        <f t="shared" si="159"/>
        <v>5.3999999999999994E-3</v>
      </c>
      <c r="D326" s="2">
        <v>25</v>
      </c>
      <c r="E326" s="2">
        <v>140</v>
      </c>
      <c r="F326" s="100">
        <f t="shared" si="166"/>
        <v>1.0099999999999999E-6</v>
      </c>
      <c r="G326" s="2">
        <v>1E-4</v>
      </c>
      <c r="I326" s="2">
        <v>324</v>
      </c>
      <c r="J326" s="99" t="str">
        <f t="shared" si="160"/>
        <v>-</v>
      </c>
      <c r="K326" s="99" t="str">
        <f t="shared" si="161"/>
        <v>-</v>
      </c>
      <c r="L326" s="2">
        <f t="shared" si="162"/>
        <v>11.000763941940409</v>
      </c>
      <c r="M326" s="2" t="str">
        <f t="shared" si="163"/>
        <v>-</v>
      </c>
      <c r="N326" s="2" t="str">
        <f t="shared" si="164"/>
        <v>-</v>
      </c>
      <c r="O326" s="99" t="str">
        <f t="shared" si="165"/>
        <v>-</v>
      </c>
      <c r="Q326" s="2">
        <v>324</v>
      </c>
      <c r="R326" s="99" t="str">
        <f t="shared" si="141"/>
        <v>-</v>
      </c>
      <c r="S326" s="99" t="str">
        <f t="shared" si="142"/>
        <v>-</v>
      </c>
      <c r="T326" s="2">
        <f t="shared" si="143"/>
        <v>6.7143334606569898</v>
      </c>
      <c r="U326" s="2" t="str">
        <f t="shared" si="144"/>
        <v>-</v>
      </c>
      <c r="V326" s="2" t="str">
        <f t="shared" si="145"/>
        <v>-</v>
      </c>
      <c r="W326" s="2" t="str">
        <f t="shared" si="146"/>
        <v>-</v>
      </c>
      <c r="Y326" s="2">
        <v>324</v>
      </c>
      <c r="Z326" s="99" t="str">
        <f t="shared" si="147"/>
        <v>-</v>
      </c>
      <c r="AA326" s="99" t="str">
        <f t="shared" si="148"/>
        <v>-</v>
      </c>
      <c r="AB326" s="2">
        <f t="shared" si="149"/>
        <v>4.297173414820473</v>
      </c>
      <c r="AC326" s="2" t="str">
        <f t="shared" si="150"/>
        <v>-</v>
      </c>
      <c r="AD326" s="2" t="str">
        <f t="shared" si="151"/>
        <v>-</v>
      </c>
      <c r="AE326" s="2" t="str">
        <f t="shared" si="152"/>
        <v>-</v>
      </c>
      <c r="AH326" s="2">
        <v>324</v>
      </c>
      <c r="AI326" s="99">
        <f t="shared" si="153"/>
        <v>0.14226333707159944</v>
      </c>
      <c r="AJ326" s="99">
        <f t="shared" si="154"/>
        <v>0.15451358242433161</v>
      </c>
      <c r="AK326" s="2">
        <f t="shared" si="155"/>
        <v>2.7501909854851023</v>
      </c>
      <c r="AL326" s="2">
        <f t="shared" si="156"/>
        <v>136148.06858837142</v>
      </c>
      <c r="AM326" s="2">
        <f t="shared" si="157"/>
        <v>2.7626169906001384E-2</v>
      </c>
      <c r="AN326" s="2">
        <f t="shared" si="158"/>
        <v>0.21299890928424892</v>
      </c>
    </row>
    <row r="327" spans="1:40">
      <c r="A327" s="2">
        <v>1</v>
      </c>
      <c r="B327" s="98">
        <f t="shared" si="140"/>
        <v>5.4083269131959835</v>
      </c>
      <c r="C327" s="99">
        <f t="shared" si="159"/>
        <v>5.4083269131959839E-3</v>
      </c>
      <c r="D327" s="2">
        <v>25</v>
      </c>
      <c r="E327" s="2">
        <v>140</v>
      </c>
      <c r="F327" s="100">
        <f t="shared" si="166"/>
        <v>1.0099999999999999E-6</v>
      </c>
      <c r="G327" s="2">
        <v>1E-4</v>
      </c>
      <c r="I327" s="2">
        <v>325</v>
      </c>
      <c r="J327" s="99" t="str">
        <f t="shared" si="160"/>
        <v>-</v>
      </c>
      <c r="K327" s="99" t="str">
        <f t="shared" si="161"/>
        <v>-</v>
      </c>
      <c r="L327" s="2">
        <f t="shared" si="162"/>
        <v>11.017727350539309</v>
      </c>
      <c r="M327" s="2" t="str">
        <f t="shared" si="163"/>
        <v>-</v>
      </c>
      <c r="N327" s="2" t="str">
        <f t="shared" si="164"/>
        <v>-</v>
      </c>
      <c r="O327" s="99" t="str">
        <f t="shared" si="165"/>
        <v>-</v>
      </c>
      <c r="Q327" s="2">
        <v>325</v>
      </c>
      <c r="R327" s="99" t="str">
        <f t="shared" si="141"/>
        <v>-</v>
      </c>
      <c r="S327" s="99" t="str">
        <f t="shared" si="142"/>
        <v>-</v>
      </c>
      <c r="T327" s="2">
        <f t="shared" si="143"/>
        <v>6.7246871036006537</v>
      </c>
      <c r="U327" s="2" t="str">
        <f t="shared" si="144"/>
        <v>-</v>
      </c>
      <c r="V327" s="2" t="str">
        <f t="shared" si="145"/>
        <v>-</v>
      </c>
      <c r="W327" s="2" t="str">
        <f t="shared" si="146"/>
        <v>-</v>
      </c>
      <c r="Y327" s="2">
        <v>325</v>
      </c>
      <c r="Z327" s="99" t="str">
        <f t="shared" si="147"/>
        <v>-</v>
      </c>
      <c r="AA327" s="99" t="str">
        <f t="shared" si="148"/>
        <v>-</v>
      </c>
      <c r="AB327" s="2">
        <f t="shared" si="149"/>
        <v>4.303799746304418</v>
      </c>
      <c r="AC327" s="2" t="str">
        <f t="shared" si="150"/>
        <v>-</v>
      </c>
      <c r="AD327" s="2" t="str">
        <f t="shared" si="151"/>
        <v>-</v>
      </c>
      <c r="AE327" s="2" t="str">
        <f t="shared" si="152"/>
        <v>-</v>
      </c>
      <c r="AH327" s="2">
        <v>325</v>
      </c>
      <c r="AI327" s="99">
        <f t="shared" si="153"/>
        <v>0.14264746187177732</v>
      </c>
      <c r="AJ327" s="99">
        <f t="shared" si="154"/>
        <v>0.15495513568363911</v>
      </c>
      <c r="AK327" s="2">
        <f t="shared" si="155"/>
        <v>2.7544318376348271</v>
      </c>
      <c r="AL327" s="2">
        <f t="shared" si="156"/>
        <v>136358.01176410037</v>
      </c>
      <c r="AM327" s="2">
        <f t="shared" si="157"/>
        <v>2.7624620845661186E-2</v>
      </c>
      <c r="AN327" s="2">
        <f t="shared" si="158"/>
        <v>0.21364433314404721</v>
      </c>
    </row>
    <row r="328" spans="1:40">
      <c r="A328" s="2">
        <v>1</v>
      </c>
      <c r="B328" s="98">
        <f t="shared" si="140"/>
        <v>5.4166410255803363</v>
      </c>
      <c r="C328" s="99">
        <f t="shared" si="159"/>
        <v>5.4166410255803363E-3</v>
      </c>
      <c r="D328" s="2">
        <v>25</v>
      </c>
      <c r="E328" s="2">
        <v>140</v>
      </c>
      <c r="F328" s="100">
        <f t="shared" si="166"/>
        <v>1.0099999999999999E-6</v>
      </c>
      <c r="G328" s="2">
        <v>1E-4</v>
      </c>
      <c r="I328" s="2">
        <v>326</v>
      </c>
      <c r="J328" s="99" t="str">
        <f t="shared" si="160"/>
        <v>-</v>
      </c>
      <c r="K328" s="99" t="str">
        <f t="shared" si="161"/>
        <v>-</v>
      </c>
      <c r="L328" s="2">
        <f t="shared" si="162"/>
        <v>11.034664681599867</v>
      </c>
      <c r="M328" s="2" t="str">
        <f t="shared" si="163"/>
        <v>-</v>
      </c>
      <c r="N328" s="2" t="str">
        <f t="shared" si="164"/>
        <v>-</v>
      </c>
      <c r="O328" s="99" t="str">
        <f t="shared" si="165"/>
        <v>-</v>
      </c>
      <c r="Q328" s="2">
        <v>326</v>
      </c>
      <c r="R328" s="99" t="str">
        <f t="shared" si="141"/>
        <v>-</v>
      </c>
      <c r="S328" s="99" t="str">
        <f t="shared" si="142"/>
        <v>-</v>
      </c>
      <c r="T328" s="2">
        <f t="shared" si="143"/>
        <v>6.7350248300780464</v>
      </c>
      <c r="U328" s="2" t="str">
        <f t="shared" si="144"/>
        <v>-</v>
      </c>
      <c r="V328" s="2" t="str">
        <f t="shared" si="145"/>
        <v>-</v>
      </c>
      <c r="W328" s="2" t="str">
        <f t="shared" si="146"/>
        <v>-</v>
      </c>
      <c r="Y328" s="2">
        <v>326</v>
      </c>
      <c r="Z328" s="99" t="str">
        <f t="shared" si="147"/>
        <v>-</v>
      </c>
      <c r="AA328" s="99" t="str">
        <f t="shared" si="148"/>
        <v>-</v>
      </c>
      <c r="AB328" s="2">
        <f t="shared" si="149"/>
        <v>4.3104158912499493</v>
      </c>
      <c r="AC328" s="2" t="str">
        <f t="shared" si="150"/>
        <v>-</v>
      </c>
      <c r="AD328" s="2" t="str">
        <f t="shared" si="151"/>
        <v>-</v>
      </c>
      <c r="AE328" s="2" t="str">
        <f t="shared" si="152"/>
        <v>-</v>
      </c>
      <c r="AH328" s="2">
        <v>326</v>
      </c>
      <c r="AI328" s="99">
        <f t="shared" si="153"/>
        <v>0.14303143895980786</v>
      </c>
      <c r="AJ328" s="99">
        <f t="shared" si="154"/>
        <v>0.15539658841594628</v>
      </c>
      <c r="AK328" s="2">
        <f t="shared" si="155"/>
        <v>2.7586661703999669</v>
      </c>
      <c r="AL328" s="2">
        <f t="shared" si="156"/>
        <v>136567.6321980182</v>
      </c>
      <c r="AM328" s="2">
        <f t="shared" si="157"/>
        <v>2.7623078511703862E-2</v>
      </c>
      <c r="AN328" s="2">
        <f t="shared" si="158"/>
        <v>0.2142897354604705</v>
      </c>
    </row>
    <row r="329" spans="1:40">
      <c r="A329" s="2">
        <v>1</v>
      </c>
      <c r="B329" s="98">
        <f t="shared" si="140"/>
        <v>5.4249423960075367</v>
      </c>
      <c r="C329" s="99">
        <f t="shared" si="159"/>
        <v>5.424942396007537E-3</v>
      </c>
      <c r="D329" s="2">
        <v>25</v>
      </c>
      <c r="E329" s="2">
        <v>140</v>
      </c>
      <c r="F329" s="100">
        <f t="shared" si="166"/>
        <v>1.0099999999999999E-6</v>
      </c>
      <c r="G329" s="2">
        <v>1E-4</v>
      </c>
      <c r="I329" s="2">
        <v>327</v>
      </c>
      <c r="J329" s="99" t="str">
        <f t="shared" si="160"/>
        <v>-</v>
      </c>
      <c r="K329" s="99" t="str">
        <f t="shared" si="161"/>
        <v>-</v>
      </c>
      <c r="L329" s="2">
        <f t="shared" si="162"/>
        <v>11.051576055019172</v>
      </c>
      <c r="M329" s="2" t="str">
        <f t="shared" si="163"/>
        <v>-</v>
      </c>
      <c r="N329" s="2" t="str">
        <f t="shared" si="164"/>
        <v>-</v>
      </c>
      <c r="O329" s="99" t="str">
        <f t="shared" si="165"/>
        <v>-</v>
      </c>
      <c r="Q329" s="2">
        <v>327</v>
      </c>
      <c r="R329" s="99" t="str">
        <f t="shared" si="141"/>
        <v>-</v>
      </c>
      <c r="S329" s="99" t="str">
        <f t="shared" si="142"/>
        <v>-</v>
      </c>
      <c r="T329" s="2">
        <f t="shared" si="143"/>
        <v>6.745346713268539</v>
      </c>
      <c r="U329" s="2" t="str">
        <f t="shared" si="144"/>
        <v>-</v>
      </c>
      <c r="V329" s="2" t="str">
        <f t="shared" si="145"/>
        <v>-</v>
      </c>
      <c r="W329" s="2" t="str">
        <f t="shared" si="146"/>
        <v>-</v>
      </c>
      <c r="Y329" s="2">
        <v>327</v>
      </c>
      <c r="Z329" s="99" t="str">
        <f t="shared" si="147"/>
        <v>-</v>
      </c>
      <c r="AA329" s="99" t="str">
        <f t="shared" si="148"/>
        <v>-</v>
      </c>
      <c r="AB329" s="2">
        <f t="shared" si="149"/>
        <v>4.3170218964918643</v>
      </c>
      <c r="AC329" s="2" t="str">
        <f t="shared" si="150"/>
        <v>-</v>
      </c>
      <c r="AD329" s="2" t="str">
        <f t="shared" si="151"/>
        <v>-</v>
      </c>
      <c r="AE329" s="2" t="str">
        <f t="shared" si="152"/>
        <v>-</v>
      </c>
      <c r="AH329" s="2">
        <v>327</v>
      </c>
      <c r="AI329" s="99">
        <f t="shared" si="153"/>
        <v>0.1434152688453374</v>
      </c>
      <c r="AJ329" s="99">
        <f t="shared" si="154"/>
        <v>0.15583794095240122</v>
      </c>
      <c r="AK329" s="2">
        <f t="shared" si="155"/>
        <v>2.762894013754793</v>
      </c>
      <c r="AL329" s="2">
        <f t="shared" si="156"/>
        <v>136776.93137399969</v>
      </c>
      <c r="AM329" s="2">
        <f t="shared" si="157"/>
        <v>2.7621542854619117E-2</v>
      </c>
      <c r="AN329" s="2">
        <f t="shared" si="158"/>
        <v>0.21493511632844955</v>
      </c>
    </row>
    <row r="330" spans="1:40">
      <c r="A330" s="2">
        <v>1</v>
      </c>
      <c r="B330" s="98">
        <f t="shared" si="140"/>
        <v>5.4332310828824504</v>
      </c>
      <c r="C330" s="99">
        <f t="shared" si="159"/>
        <v>5.4332310828824502E-3</v>
      </c>
      <c r="D330" s="2">
        <v>25</v>
      </c>
      <c r="E330" s="2">
        <v>140</v>
      </c>
      <c r="F330" s="100">
        <f t="shared" si="166"/>
        <v>1.0099999999999999E-6</v>
      </c>
      <c r="G330" s="2">
        <v>1E-4</v>
      </c>
      <c r="I330" s="2">
        <v>328</v>
      </c>
      <c r="J330" s="99" t="str">
        <f t="shared" si="160"/>
        <v>-</v>
      </c>
      <c r="K330" s="99" t="str">
        <f t="shared" si="161"/>
        <v>-</v>
      </c>
      <c r="L330" s="2">
        <f t="shared" si="162"/>
        <v>11.068461589778353</v>
      </c>
      <c r="M330" s="2" t="str">
        <f t="shared" si="163"/>
        <v>-</v>
      </c>
      <c r="N330" s="2" t="str">
        <f t="shared" si="164"/>
        <v>-</v>
      </c>
      <c r="O330" s="99" t="str">
        <f t="shared" si="165"/>
        <v>-</v>
      </c>
      <c r="Q330" s="2">
        <v>328</v>
      </c>
      <c r="R330" s="99" t="str">
        <f t="shared" si="141"/>
        <v>-</v>
      </c>
      <c r="S330" s="99" t="str">
        <f t="shared" si="142"/>
        <v>-</v>
      </c>
      <c r="T330" s="2">
        <f t="shared" si="143"/>
        <v>6.7556528257924535</v>
      </c>
      <c r="U330" s="2" t="str">
        <f t="shared" si="144"/>
        <v>-</v>
      </c>
      <c r="V330" s="2" t="str">
        <f t="shared" si="145"/>
        <v>-</v>
      </c>
      <c r="W330" s="2" t="str">
        <f t="shared" si="146"/>
        <v>-</v>
      </c>
      <c r="Y330" s="2">
        <v>328</v>
      </c>
      <c r="Z330" s="99" t="str">
        <f t="shared" si="147"/>
        <v>-</v>
      </c>
      <c r="AA330" s="99" t="str">
        <f t="shared" si="148"/>
        <v>-</v>
      </c>
      <c r="AB330" s="2">
        <f t="shared" si="149"/>
        <v>4.3236178085071701</v>
      </c>
      <c r="AC330" s="2" t="str">
        <f t="shared" si="150"/>
        <v>-</v>
      </c>
      <c r="AD330" s="2" t="str">
        <f t="shared" si="151"/>
        <v>-</v>
      </c>
      <c r="AE330" s="2" t="str">
        <f t="shared" si="152"/>
        <v>-</v>
      </c>
      <c r="AH330" s="2">
        <v>328</v>
      </c>
      <c r="AI330" s="99">
        <f t="shared" si="153"/>
        <v>0.14379895203470217</v>
      </c>
      <c r="AJ330" s="99">
        <f t="shared" si="154"/>
        <v>0.15627919362205117</v>
      </c>
      <c r="AK330" s="2">
        <f t="shared" si="155"/>
        <v>2.7671153974445883</v>
      </c>
      <c r="AL330" s="2">
        <f t="shared" si="156"/>
        <v>136985.91076458359</v>
      </c>
      <c r="AM330" s="2">
        <f t="shared" si="157"/>
        <v>2.7620013825410003E-2</v>
      </c>
      <c r="AN330" s="2">
        <f t="shared" si="158"/>
        <v>0.21558047584220907</v>
      </c>
    </row>
    <row r="331" spans="1:40">
      <c r="A331" s="2">
        <v>1</v>
      </c>
      <c r="B331" s="98">
        <f t="shared" si="140"/>
        <v>5.4415071441651159</v>
      </c>
      <c r="C331" s="99">
        <f t="shared" si="159"/>
        <v>5.4415071441651156E-3</v>
      </c>
      <c r="D331" s="2">
        <v>25</v>
      </c>
      <c r="E331" s="2">
        <v>140</v>
      </c>
      <c r="F331" s="100">
        <f t="shared" si="166"/>
        <v>1.0099999999999999E-6</v>
      </c>
      <c r="G331" s="2">
        <v>1E-4</v>
      </c>
      <c r="I331" s="2">
        <v>329</v>
      </c>
      <c r="J331" s="99" t="str">
        <f t="shared" si="160"/>
        <v>-</v>
      </c>
      <c r="K331" s="99" t="str">
        <f t="shared" si="161"/>
        <v>-</v>
      </c>
      <c r="L331" s="2">
        <f t="shared" si="162"/>
        <v>11.08532140395236</v>
      </c>
      <c r="M331" s="2" t="str">
        <f t="shared" si="163"/>
        <v>-</v>
      </c>
      <c r="N331" s="2" t="str">
        <f t="shared" si="164"/>
        <v>-</v>
      </c>
      <c r="O331" s="99" t="str">
        <f t="shared" si="165"/>
        <v>-</v>
      </c>
      <c r="Q331" s="2">
        <v>329</v>
      </c>
      <c r="R331" s="99" t="str">
        <f t="shared" si="141"/>
        <v>-</v>
      </c>
      <c r="S331" s="99" t="str">
        <f t="shared" si="142"/>
        <v>-</v>
      </c>
      <c r="T331" s="2">
        <f t="shared" si="143"/>
        <v>6.7659432397170187</v>
      </c>
      <c r="U331" s="2" t="str">
        <f t="shared" si="144"/>
        <v>-</v>
      </c>
      <c r="V331" s="2" t="str">
        <f t="shared" si="145"/>
        <v>-</v>
      </c>
      <c r="W331" s="2" t="str">
        <f t="shared" si="146"/>
        <v>-</v>
      </c>
      <c r="Y331" s="2">
        <v>329</v>
      </c>
      <c r="Z331" s="99" t="str">
        <f t="shared" si="147"/>
        <v>-</v>
      </c>
      <c r="AA331" s="99" t="str">
        <f t="shared" si="148"/>
        <v>-</v>
      </c>
      <c r="AB331" s="2">
        <f t="shared" si="149"/>
        <v>4.3302036734188913</v>
      </c>
      <c r="AC331" s="2" t="str">
        <f t="shared" si="150"/>
        <v>-</v>
      </c>
      <c r="AD331" s="2" t="str">
        <f t="shared" si="151"/>
        <v>-</v>
      </c>
      <c r="AE331" s="2" t="str">
        <f t="shared" si="152"/>
        <v>-</v>
      </c>
      <c r="AH331" s="2">
        <v>329</v>
      </c>
      <c r="AI331" s="99">
        <f t="shared" si="153"/>
        <v>0.1441824890309571</v>
      </c>
      <c r="AJ331" s="99">
        <f t="shared" si="154"/>
        <v>0.15672034675186261</v>
      </c>
      <c r="AK331" s="2">
        <f t="shared" si="155"/>
        <v>2.77133035098809</v>
      </c>
      <c r="AL331" s="2">
        <f t="shared" si="156"/>
        <v>137194.57183109358</v>
      </c>
      <c r="AM331" s="2">
        <f t="shared" si="157"/>
        <v>2.7618491375586106E-2</v>
      </c>
      <c r="AN331" s="2">
        <f t="shared" si="158"/>
        <v>0.21622581409527558</v>
      </c>
    </row>
    <row r="332" spans="1:40">
      <c r="A332" s="2">
        <v>1</v>
      </c>
      <c r="B332" s="98">
        <f t="shared" si="140"/>
        <v>5.4497706373754848</v>
      </c>
      <c r="C332" s="99">
        <f t="shared" si="159"/>
        <v>5.4497706373754845E-3</v>
      </c>
      <c r="D332" s="2">
        <v>25</v>
      </c>
      <c r="E332" s="2">
        <v>140</v>
      </c>
      <c r="F332" s="100">
        <f t="shared" si="166"/>
        <v>1.0099999999999999E-6</v>
      </c>
      <c r="G332" s="2">
        <v>1E-4</v>
      </c>
      <c r="I332" s="2">
        <v>330</v>
      </c>
      <c r="J332" s="99" t="str">
        <f t="shared" si="160"/>
        <v>-</v>
      </c>
      <c r="K332" s="99" t="str">
        <f t="shared" si="161"/>
        <v>-</v>
      </c>
      <c r="L332" s="2">
        <f t="shared" si="162"/>
        <v>11.102155614719599</v>
      </c>
      <c r="M332" s="2" t="str">
        <f t="shared" si="163"/>
        <v>-</v>
      </c>
      <c r="N332" s="2" t="str">
        <f t="shared" si="164"/>
        <v>-</v>
      </c>
      <c r="O332" s="99" t="str">
        <f t="shared" si="165"/>
        <v>-</v>
      </c>
      <c r="Q332" s="2">
        <v>330</v>
      </c>
      <c r="R332" s="99" t="str">
        <f t="shared" si="141"/>
        <v>-</v>
      </c>
      <c r="S332" s="99" t="str">
        <f t="shared" si="142"/>
        <v>-</v>
      </c>
      <c r="T332" s="2">
        <f t="shared" si="143"/>
        <v>6.7762180265622574</v>
      </c>
      <c r="U332" s="2" t="str">
        <f t="shared" si="144"/>
        <v>-</v>
      </c>
      <c r="V332" s="2" t="str">
        <f t="shared" si="145"/>
        <v>-</v>
      </c>
      <c r="W332" s="2" t="str">
        <f t="shared" si="146"/>
        <v>-</v>
      </c>
      <c r="Y332" s="2">
        <v>330</v>
      </c>
      <c r="Z332" s="99" t="str">
        <f t="shared" si="147"/>
        <v>-</v>
      </c>
      <c r="AA332" s="99" t="str">
        <f t="shared" si="148"/>
        <v>-</v>
      </c>
      <c r="AB332" s="2">
        <f t="shared" si="149"/>
        <v>4.3367795369998445</v>
      </c>
      <c r="AC332" s="2" t="str">
        <f t="shared" si="150"/>
        <v>-</v>
      </c>
      <c r="AD332" s="2" t="str">
        <f t="shared" si="151"/>
        <v>-</v>
      </c>
      <c r="AE332" s="2" t="str">
        <f t="shared" si="152"/>
        <v>-</v>
      </c>
      <c r="AH332" s="2">
        <v>330</v>
      </c>
      <c r="AI332" s="99">
        <f t="shared" si="153"/>
        <v>0.14456588033390952</v>
      </c>
      <c r="AJ332" s="99">
        <f t="shared" si="154"/>
        <v>0.15716140066674222</v>
      </c>
      <c r="AK332" s="2">
        <f t="shared" si="155"/>
        <v>2.7755389036798999</v>
      </c>
      <c r="AL332" s="2">
        <f t="shared" si="156"/>
        <v>137402.91602375745</v>
      </c>
      <c r="AM332" s="2">
        <f t="shared" si="157"/>
        <v>2.7616975457156748E-2</v>
      </c>
      <c r="AN332" s="2">
        <f t="shared" si="158"/>
        <v>0.21687113118048459</v>
      </c>
    </row>
    <row r="333" spans="1:40">
      <c r="A333" s="2">
        <v>1</v>
      </c>
      <c r="B333" s="98">
        <f t="shared" si="140"/>
        <v>5.4580216195980755</v>
      </c>
      <c r="C333" s="99">
        <f t="shared" si="159"/>
        <v>5.4580216195980755E-3</v>
      </c>
      <c r="D333" s="2">
        <v>25</v>
      </c>
      <c r="E333" s="2">
        <v>140</v>
      </c>
      <c r="F333" s="100">
        <f t="shared" si="166"/>
        <v>1.0099999999999999E-6</v>
      </c>
      <c r="G333" s="2">
        <v>1E-4</v>
      </c>
      <c r="I333" s="2">
        <v>331</v>
      </c>
      <c r="J333" s="99" t="str">
        <f t="shared" si="160"/>
        <v>-</v>
      </c>
      <c r="K333" s="99" t="str">
        <f t="shared" si="161"/>
        <v>-</v>
      </c>
      <c r="L333" s="2">
        <f t="shared" si="162"/>
        <v>11.118964338371427</v>
      </c>
      <c r="M333" s="2" t="str">
        <f t="shared" si="163"/>
        <v>-</v>
      </c>
      <c r="N333" s="2" t="str">
        <f t="shared" si="164"/>
        <v>-</v>
      </c>
      <c r="O333" s="99" t="str">
        <f t="shared" si="165"/>
        <v>-</v>
      </c>
      <c r="Q333" s="2">
        <v>331</v>
      </c>
      <c r="R333" s="99" t="str">
        <f t="shared" si="141"/>
        <v>-</v>
      </c>
      <c r="S333" s="99" t="str">
        <f t="shared" si="142"/>
        <v>-</v>
      </c>
      <c r="T333" s="2">
        <f t="shared" si="143"/>
        <v>6.7864772573067818</v>
      </c>
      <c r="U333" s="2" t="str">
        <f t="shared" si="144"/>
        <v>-</v>
      </c>
      <c r="V333" s="2" t="str">
        <f t="shared" si="145"/>
        <v>-</v>
      </c>
      <c r="W333" s="2" t="str">
        <f t="shared" si="146"/>
        <v>-</v>
      </c>
      <c r="Y333" s="2">
        <v>331</v>
      </c>
      <c r="Z333" s="99" t="str">
        <f t="shared" si="147"/>
        <v>-</v>
      </c>
      <c r="AA333" s="99" t="str">
        <f t="shared" si="148"/>
        <v>-</v>
      </c>
      <c r="AB333" s="2">
        <f t="shared" si="149"/>
        <v>4.3433454446763395</v>
      </c>
      <c r="AC333" s="2" t="str">
        <f t="shared" si="150"/>
        <v>-</v>
      </c>
      <c r="AD333" s="2" t="str">
        <f t="shared" si="151"/>
        <v>-</v>
      </c>
      <c r="AE333" s="2" t="str">
        <f t="shared" si="152"/>
        <v>-</v>
      </c>
      <c r="AH333" s="2">
        <v>331</v>
      </c>
      <c r="AI333" s="99">
        <f t="shared" si="153"/>
        <v>0.14494912644014862</v>
      </c>
      <c r="AJ333" s="99">
        <f t="shared" si="154"/>
        <v>0.15760235568955436</v>
      </c>
      <c r="AK333" s="2">
        <f t="shared" si="155"/>
        <v>2.7797410845928567</v>
      </c>
      <c r="AL333" s="2">
        <f t="shared" si="156"/>
        <v>137610.9447818246</v>
      </c>
      <c r="AM333" s="2">
        <f t="shared" si="157"/>
        <v>2.7615466022624387E-2</v>
      </c>
      <c r="AN333" s="2">
        <f t="shared" si="158"/>
        <v>0.21751642718998768</v>
      </c>
    </row>
    <row r="334" spans="1:40">
      <c r="A334" s="2">
        <v>1</v>
      </c>
      <c r="B334" s="98">
        <f t="shared" si="140"/>
        <v>5.4662601474865795</v>
      </c>
      <c r="C334" s="99">
        <f t="shared" si="159"/>
        <v>5.4662601474865799E-3</v>
      </c>
      <c r="D334" s="2">
        <v>25</v>
      </c>
      <c r="E334" s="2">
        <v>140</v>
      </c>
      <c r="F334" s="100">
        <f t="shared" si="166"/>
        <v>1.0099999999999999E-6</v>
      </c>
      <c r="G334" s="2">
        <v>1E-4</v>
      </c>
      <c r="I334" s="2">
        <v>332</v>
      </c>
      <c r="J334" s="99" t="str">
        <f t="shared" si="160"/>
        <v>-</v>
      </c>
      <c r="K334" s="99" t="str">
        <f t="shared" si="161"/>
        <v>-</v>
      </c>
      <c r="L334" s="2">
        <f t="shared" si="162"/>
        <v>11.135747690321525</v>
      </c>
      <c r="M334" s="2" t="str">
        <f t="shared" si="163"/>
        <v>-</v>
      </c>
      <c r="N334" s="2" t="str">
        <f t="shared" si="164"/>
        <v>-</v>
      </c>
      <c r="O334" s="99" t="str">
        <f t="shared" si="165"/>
        <v>-</v>
      </c>
      <c r="Q334" s="2">
        <v>332</v>
      </c>
      <c r="R334" s="99" t="str">
        <f t="shared" si="141"/>
        <v>-</v>
      </c>
      <c r="S334" s="99" t="str">
        <f t="shared" si="142"/>
        <v>-</v>
      </c>
      <c r="T334" s="2">
        <f t="shared" si="143"/>
        <v>6.796721002393511</v>
      </c>
      <c r="U334" s="2" t="str">
        <f t="shared" si="144"/>
        <v>-</v>
      </c>
      <c r="V334" s="2" t="str">
        <f t="shared" si="145"/>
        <v>-</v>
      </c>
      <c r="W334" s="2" t="str">
        <f t="shared" si="146"/>
        <v>-</v>
      </c>
      <c r="Y334" s="2">
        <v>332</v>
      </c>
      <c r="Z334" s="99" t="str">
        <f t="shared" si="147"/>
        <v>-</v>
      </c>
      <c r="AA334" s="99" t="str">
        <f t="shared" si="148"/>
        <v>-</v>
      </c>
      <c r="AB334" s="2">
        <f t="shared" si="149"/>
        <v>4.3499014415318467</v>
      </c>
      <c r="AC334" s="2" t="str">
        <f t="shared" si="150"/>
        <v>-</v>
      </c>
      <c r="AD334" s="2" t="str">
        <f t="shared" si="151"/>
        <v>-</v>
      </c>
      <c r="AE334" s="2" t="str">
        <f t="shared" si="152"/>
        <v>-</v>
      </c>
      <c r="AH334" s="2">
        <v>332</v>
      </c>
      <c r="AI334" s="99">
        <f t="shared" si="153"/>
        <v>0.14533222784307576</v>
      </c>
      <c r="AJ334" s="99">
        <f t="shared" si="154"/>
        <v>0.15804321214113978</v>
      </c>
      <c r="AK334" s="2">
        <f t="shared" si="155"/>
        <v>2.7839369225803812</v>
      </c>
      <c r="AL334" s="2">
        <f t="shared" si="156"/>
        <v>137818.65953368225</v>
      </c>
      <c r="AM334" s="2">
        <f t="shared" si="157"/>
        <v>2.7613963024978035E-2</v>
      </c>
      <c r="AN334" s="2">
        <f t="shared" si="158"/>
        <v>0.2181617022152593</v>
      </c>
    </row>
    <row r="335" spans="1:40">
      <c r="A335" s="2">
        <v>1</v>
      </c>
      <c r="B335" s="98">
        <f t="shared" si="140"/>
        <v>5.4744862772683973</v>
      </c>
      <c r="C335" s="99">
        <f t="shared" si="159"/>
        <v>5.4744862772683972E-3</v>
      </c>
      <c r="D335" s="2">
        <v>25</v>
      </c>
      <c r="E335" s="2">
        <v>140</v>
      </c>
      <c r="F335" s="100">
        <f t="shared" si="166"/>
        <v>1.0099999999999999E-6</v>
      </c>
      <c r="G335" s="2">
        <v>1E-4</v>
      </c>
      <c r="I335" s="2">
        <v>333</v>
      </c>
      <c r="J335" s="99" t="str">
        <f t="shared" si="160"/>
        <v>-</v>
      </c>
      <c r="K335" s="99" t="str">
        <f t="shared" si="161"/>
        <v>-</v>
      </c>
      <c r="L335" s="2">
        <f t="shared" si="162"/>
        <v>11.152505785115144</v>
      </c>
      <c r="M335" s="2" t="str">
        <f t="shared" si="163"/>
        <v>-</v>
      </c>
      <c r="N335" s="2" t="str">
        <f t="shared" si="164"/>
        <v>-</v>
      </c>
      <c r="O335" s="99" t="str">
        <f t="shared" si="165"/>
        <v>-</v>
      </c>
      <c r="Q335" s="2">
        <v>333</v>
      </c>
      <c r="R335" s="99" t="str">
        <f t="shared" si="141"/>
        <v>-</v>
      </c>
      <c r="S335" s="99" t="str">
        <f t="shared" si="142"/>
        <v>-</v>
      </c>
      <c r="T335" s="2">
        <f t="shared" si="143"/>
        <v>6.8069493317353196</v>
      </c>
      <c r="U335" s="2" t="str">
        <f t="shared" si="144"/>
        <v>-</v>
      </c>
      <c r="V335" s="2" t="str">
        <f t="shared" si="145"/>
        <v>-</v>
      </c>
      <c r="W335" s="2" t="str">
        <f t="shared" si="146"/>
        <v>-</v>
      </c>
      <c r="Y335" s="2">
        <v>333</v>
      </c>
      <c r="Z335" s="99" t="str">
        <f t="shared" si="147"/>
        <v>-</v>
      </c>
      <c r="AA335" s="99" t="str">
        <f t="shared" si="148"/>
        <v>-</v>
      </c>
      <c r="AB335" s="2">
        <f t="shared" si="149"/>
        <v>4.3564475723106035</v>
      </c>
      <c r="AC335" s="2" t="str">
        <f t="shared" si="150"/>
        <v>-</v>
      </c>
      <c r="AD335" s="2" t="str">
        <f t="shared" si="151"/>
        <v>-</v>
      </c>
      <c r="AE335" s="2" t="str">
        <f t="shared" si="152"/>
        <v>-</v>
      </c>
      <c r="AH335" s="2">
        <v>333</v>
      </c>
      <c r="AI335" s="99">
        <f t="shared" si="153"/>
        <v>0.14571518503293562</v>
      </c>
      <c r="AJ335" s="99">
        <f t="shared" si="154"/>
        <v>0.15848397034033659</v>
      </c>
      <c r="AK335" s="2">
        <f t="shared" si="155"/>
        <v>2.788126446278786</v>
      </c>
      <c r="AL335" s="2">
        <f t="shared" si="156"/>
        <v>138026.06169696964</v>
      </c>
      <c r="AM335" s="2">
        <f t="shared" si="157"/>
        <v>2.7612466417686908E-2</v>
      </c>
      <c r="AN335" s="2">
        <f t="shared" si="158"/>
        <v>0.21880695634710434</v>
      </c>
    </row>
    <row r="336" spans="1:40">
      <c r="A336" s="2">
        <v>1</v>
      </c>
      <c r="B336" s="98">
        <f t="shared" si="140"/>
        <v>5.4827000647491202</v>
      </c>
      <c r="C336" s="99">
        <f t="shared" si="159"/>
        <v>5.4827000647491202E-3</v>
      </c>
      <c r="D336" s="2">
        <v>25</v>
      </c>
      <c r="E336" s="2">
        <v>140</v>
      </c>
      <c r="F336" s="100">
        <f t="shared" si="166"/>
        <v>1.0099999999999999E-6</v>
      </c>
      <c r="G336" s="2">
        <v>1E-4</v>
      </c>
      <c r="I336" s="2">
        <v>334</v>
      </c>
      <c r="J336" s="99" t="str">
        <f t="shared" si="160"/>
        <v>-</v>
      </c>
      <c r="K336" s="99" t="str">
        <f t="shared" si="161"/>
        <v>-</v>
      </c>
      <c r="L336" s="2">
        <f t="shared" si="162"/>
        <v>11.169238736438237</v>
      </c>
      <c r="M336" s="2" t="str">
        <f t="shared" si="163"/>
        <v>-</v>
      </c>
      <c r="N336" s="2" t="str">
        <f t="shared" si="164"/>
        <v>-</v>
      </c>
      <c r="O336" s="99" t="str">
        <f t="shared" si="165"/>
        <v>-</v>
      </c>
      <c r="Q336" s="2">
        <v>334</v>
      </c>
      <c r="R336" s="99" t="str">
        <f t="shared" si="141"/>
        <v>-</v>
      </c>
      <c r="S336" s="99" t="str">
        <f t="shared" si="142"/>
        <v>-</v>
      </c>
      <c r="T336" s="2">
        <f t="shared" si="143"/>
        <v>6.8171623147206049</v>
      </c>
      <c r="U336" s="2" t="str">
        <f t="shared" si="144"/>
        <v>-</v>
      </c>
      <c r="V336" s="2" t="str">
        <f t="shared" si="145"/>
        <v>-</v>
      </c>
      <c r="W336" s="2" t="str">
        <f t="shared" si="146"/>
        <v>-</v>
      </c>
      <c r="Y336" s="2">
        <v>334</v>
      </c>
      <c r="Z336" s="99" t="str">
        <f t="shared" si="147"/>
        <v>-</v>
      </c>
      <c r="AA336" s="99" t="str">
        <f t="shared" si="148"/>
        <v>-</v>
      </c>
      <c r="AB336" s="2">
        <f t="shared" si="149"/>
        <v>4.3629838814211865</v>
      </c>
      <c r="AC336" s="2" t="str">
        <f t="shared" si="150"/>
        <v>-</v>
      </c>
      <c r="AD336" s="2" t="str">
        <f t="shared" si="151"/>
        <v>-</v>
      </c>
      <c r="AE336" s="2" t="str">
        <f t="shared" si="152"/>
        <v>-</v>
      </c>
      <c r="AH336" s="2">
        <v>334</v>
      </c>
      <c r="AI336" s="99">
        <f t="shared" si="153"/>
        <v>0.14609799849684443</v>
      </c>
      <c r="AJ336" s="99">
        <f t="shared" si="154"/>
        <v>0.1589246306039965</v>
      </c>
      <c r="AK336" s="2">
        <f t="shared" si="155"/>
        <v>2.7923096841095592</v>
      </c>
      <c r="AL336" s="2">
        <f t="shared" si="156"/>
        <v>138233.15267869105</v>
      </c>
      <c r="AM336" s="2">
        <f t="shared" si="157"/>
        <v>2.7610976154694027E-2</v>
      </c>
      <c r="AN336" s="2">
        <f t="shared" si="158"/>
        <v>0.21945218967566463</v>
      </c>
    </row>
    <row r="337" spans="1:40">
      <c r="A337" s="2">
        <v>1</v>
      </c>
      <c r="B337" s="98">
        <f t="shared" si="140"/>
        <v>5.4909015653169373</v>
      </c>
      <c r="C337" s="99">
        <f t="shared" si="159"/>
        <v>5.4909015653169376E-3</v>
      </c>
      <c r="D337" s="2">
        <v>25</v>
      </c>
      <c r="E337" s="2">
        <v>140</v>
      </c>
      <c r="F337" s="100">
        <f t="shared" si="166"/>
        <v>1.0099999999999999E-6</v>
      </c>
      <c r="G337" s="2">
        <v>1E-4</v>
      </c>
      <c r="I337" s="2">
        <v>335</v>
      </c>
      <c r="J337" s="99" t="str">
        <f t="shared" si="160"/>
        <v>-</v>
      </c>
      <c r="K337" s="99" t="str">
        <f t="shared" si="161"/>
        <v>-</v>
      </c>
      <c r="L337" s="2">
        <f t="shared" si="162"/>
        <v>11.185946657126431</v>
      </c>
      <c r="M337" s="2" t="str">
        <f t="shared" si="163"/>
        <v>-</v>
      </c>
      <c r="N337" s="2" t="str">
        <f t="shared" si="164"/>
        <v>-</v>
      </c>
      <c r="O337" s="99" t="str">
        <f t="shared" si="165"/>
        <v>-</v>
      </c>
      <c r="Q337" s="2">
        <v>335</v>
      </c>
      <c r="R337" s="99" t="str">
        <f t="shared" si="141"/>
        <v>-</v>
      </c>
      <c r="S337" s="99" t="str">
        <f t="shared" si="142"/>
        <v>-</v>
      </c>
      <c r="T337" s="2">
        <f t="shared" si="143"/>
        <v>6.8273600202187703</v>
      </c>
      <c r="U337" s="2" t="str">
        <f t="shared" si="144"/>
        <v>-</v>
      </c>
      <c r="V337" s="2" t="str">
        <f t="shared" si="145"/>
        <v>-</v>
      </c>
      <c r="W337" s="2" t="str">
        <f t="shared" si="146"/>
        <v>-</v>
      </c>
      <c r="Y337" s="2">
        <v>335</v>
      </c>
      <c r="Z337" s="99" t="str">
        <f t="shared" si="147"/>
        <v>-</v>
      </c>
      <c r="AA337" s="99" t="str">
        <f t="shared" si="148"/>
        <v>-</v>
      </c>
      <c r="AB337" s="2">
        <f t="shared" si="149"/>
        <v>4.3695104129400129</v>
      </c>
      <c r="AC337" s="2" t="str">
        <f t="shared" si="150"/>
        <v>-</v>
      </c>
      <c r="AD337" s="2" t="str">
        <f t="shared" si="151"/>
        <v>-</v>
      </c>
      <c r="AE337" s="2" t="str">
        <f t="shared" si="152"/>
        <v>-</v>
      </c>
      <c r="AH337" s="2">
        <v>335</v>
      </c>
      <c r="AI337" s="99">
        <f t="shared" si="153"/>
        <v>0.14648066871881973</v>
      </c>
      <c r="AJ337" s="99">
        <f t="shared" si="154"/>
        <v>0.15936519324700404</v>
      </c>
      <c r="AK337" s="2">
        <f t="shared" si="155"/>
        <v>2.7964866642816077</v>
      </c>
      <c r="AL337" s="2">
        <f t="shared" si="156"/>
        <v>138439.93387532714</v>
      </c>
      <c r="AM337" s="2">
        <f t="shared" si="157"/>
        <v>2.7609492190410055E-2</v>
      </c>
      <c r="AN337" s="2">
        <f t="shared" si="158"/>
        <v>0.22009740229042551</v>
      </c>
    </row>
    <row r="338" spans="1:40">
      <c r="A338" s="2">
        <v>1</v>
      </c>
      <c r="B338" s="98">
        <f t="shared" si="140"/>
        <v>5.4990908339470073</v>
      </c>
      <c r="C338" s="99">
        <f t="shared" si="159"/>
        <v>5.4990908339470077E-3</v>
      </c>
      <c r="D338" s="2">
        <v>25</v>
      </c>
      <c r="E338" s="2">
        <v>140</v>
      </c>
      <c r="F338" s="100">
        <f t="shared" si="166"/>
        <v>1.0099999999999999E-6</v>
      </c>
      <c r="G338" s="2">
        <v>1E-4</v>
      </c>
      <c r="I338" s="2">
        <v>336</v>
      </c>
      <c r="J338" s="99" t="str">
        <f t="shared" si="160"/>
        <v>-</v>
      </c>
      <c r="K338" s="99" t="str">
        <f t="shared" si="161"/>
        <v>-</v>
      </c>
      <c r="L338" s="2">
        <f t="shared" si="162"/>
        <v>11.202629659173937</v>
      </c>
      <c r="M338" s="2" t="str">
        <f t="shared" si="163"/>
        <v>-</v>
      </c>
      <c r="N338" s="2" t="str">
        <f t="shared" si="164"/>
        <v>-</v>
      </c>
      <c r="O338" s="99" t="str">
        <f t="shared" si="165"/>
        <v>-</v>
      </c>
      <c r="Q338" s="2">
        <v>336</v>
      </c>
      <c r="R338" s="99" t="str">
        <f t="shared" si="141"/>
        <v>-</v>
      </c>
      <c r="S338" s="99" t="str">
        <f t="shared" si="142"/>
        <v>-</v>
      </c>
      <c r="T338" s="2">
        <f t="shared" si="143"/>
        <v>6.8375425165856569</v>
      </c>
      <c r="U338" s="2" t="str">
        <f t="shared" si="144"/>
        <v>-</v>
      </c>
      <c r="V338" s="2" t="str">
        <f t="shared" si="145"/>
        <v>-</v>
      </c>
      <c r="W338" s="2" t="str">
        <f t="shared" si="146"/>
        <v>-</v>
      </c>
      <c r="Y338" s="2">
        <v>336</v>
      </c>
      <c r="Z338" s="99" t="str">
        <f t="shared" si="147"/>
        <v>-</v>
      </c>
      <c r="AA338" s="99" t="str">
        <f t="shared" si="148"/>
        <v>-</v>
      </c>
      <c r="AB338" s="2">
        <f t="shared" si="149"/>
        <v>4.3760272106148204</v>
      </c>
      <c r="AC338" s="2" t="str">
        <f t="shared" si="150"/>
        <v>-</v>
      </c>
      <c r="AD338" s="2" t="str">
        <f t="shared" si="151"/>
        <v>-</v>
      </c>
      <c r="AE338" s="2" t="str">
        <f t="shared" si="152"/>
        <v>-</v>
      </c>
      <c r="AH338" s="2">
        <v>336</v>
      </c>
      <c r="AI338" s="99">
        <f t="shared" si="153"/>
        <v>0.14686319617980981</v>
      </c>
      <c r="AJ338" s="99">
        <f t="shared" si="154"/>
        <v>0.15980565858229429</v>
      </c>
      <c r="AK338" s="2">
        <f t="shared" si="155"/>
        <v>2.8006574147934842</v>
      </c>
      <c r="AL338" s="2">
        <f t="shared" si="156"/>
        <v>138646.40667294478</v>
      </c>
      <c r="AM338" s="2">
        <f t="shared" si="157"/>
        <v>2.760801447970716E-2</v>
      </c>
      <c r="AN338" s="2">
        <f t="shared" si="158"/>
        <v>0.22074259428022344</v>
      </c>
    </row>
    <row r="339" spans="1:40">
      <c r="A339" s="2">
        <v>1</v>
      </c>
      <c r="B339" s="98">
        <f t="shared" si="140"/>
        <v>5.5072679252057455</v>
      </c>
      <c r="C339" s="99">
        <f t="shared" si="159"/>
        <v>5.5072679252057451E-3</v>
      </c>
      <c r="D339" s="2">
        <v>25</v>
      </c>
      <c r="E339" s="2">
        <v>140</v>
      </c>
      <c r="F339" s="100">
        <f t="shared" si="166"/>
        <v>1.0099999999999999E-6</v>
      </c>
      <c r="G339" s="2">
        <v>1E-4</v>
      </c>
      <c r="I339" s="2">
        <v>337</v>
      </c>
      <c r="J339" s="99" t="str">
        <f t="shared" si="160"/>
        <v>-</v>
      </c>
      <c r="K339" s="99" t="str">
        <f t="shared" si="161"/>
        <v>-</v>
      </c>
      <c r="L339" s="2">
        <f t="shared" si="162"/>
        <v>11.219287853742285</v>
      </c>
      <c r="M339" s="2" t="str">
        <f t="shared" si="163"/>
        <v>-</v>
      </c>
      <c r="N339" s="2" t="str">
        <f t="shared" si="164"/>
        <v>-</v>
      </c>
      <c r="O339" s="99" t="str">
        <f t="shared" si="165"/>
        <v>-</v>
      </c>
      <c r="Q339" s="2">
        <v>337</v>
      </c>
      <c r="R339" s="99" t="str">
        <f t="shared" si="141"/>
        <v>-</v>
      </c>
      <c r="S339" s="99" t="str">
        <f t="shared" si="142"/>
        <v>-</v>
      </c>
      <c r="T339" s="2">
        <f t="shared" si="143"/>
        <v>6.8477098716688767</v>
      </c>
      <c r="U339" s="2" t="str">
        <f t="shared" si="144"/>
        <v>-</v>
      </c>
      <c r="V339" s="2" t="str">
        <f t="shared" si="145"/>
        <v>-</v>
      </c>
      <c r="W339" s="2" t="str">
        <f t="shared" si="146"/>
        <v>-</v>
      </c>
      <c r="Y339" s="2">
        <v>337</v>
      </c>
      <c r="Z339" s="99" t="str">
        <f t="shared" si="147"/>
        <v>-</v>
      </c>
      <c r="AA339" s="99" t="str">
        <f t="shared" si="148"/>
        <v>-</v>
      </c>
      <c r="AB339" s="2">
        <f t="shared" si="149"/>
        <v>4.3825343178680809</v>
      </c>
      <c r="AC339" s="2" t="str">
        <f t="shared" si="150"/>
        <v>-</v>
      </c>
      <c r="AD339" s="2" t="str">
        <f t="shared" si="151"/>
        <v>-</v>
      </c>
      <c r="AE339" s="2" t="str">
        <f t="shared" si="152"/>
        <v>-</v>
      </c>
      <c r="AH339" s="2">
        <v>337</v>
      </c>
      <c r="AI339" s="99">
        <f t="shared" si="153"/>
        <v>0.14724558135772139</v>
      </c>
      <c r="AJ339" s="99">
        <f t="shared" si="154"/>
        <v>0.16024602692087087</v>
      </c>
      <c r="AK339" s="2">
        <f t="shared" si="155"/>
        <v>2.8048219634355713</v>
      </c>
      <c r="AL339" s="2">
        <f t="shared" si="156"/>
        <v>138852.57244730555</v>
      </c>
      <c r="AM339" s="2">
        <f t="shared" si="157"/>
        <v>2.7606542977912981E-2</v>
      </c>
      <c r="AN339" s="2">
        <f t="shared" si="158"/>
        <v>0.22138776573325175</v>
      </c>
    </row>
    <row r="340" spans="1:40">
      <c r="A340" s="2">
        <v>1</v>
      </c>
      <c r="B340" s="98">
        <f t="shared" si="140"/>
        <v>5.5154328932550705</v>
      </c>
      <c r="C340" s="99">
        <f t="shared" si="159"/>
        <v>5.5154328932550704E-3</v>
      </c>
      <c r="D340" s="2">
        <v>25</v>
      </c>
      <c r="E340" s="2">
        <v>140</v>
      </c>
      <c r="F340" s="100">
        <f t="shared" si="166"/>
        <v>1.0099999999999999E-6</v>
      </c>
      <c r="G340" s="2">
        <v>1E-4</v>
      </c>
      <c r="I340" s="2">
        <v>338</v>
      </c>
      <c r="J340" s="99" t="str">
        <f t="shared" si="160"/>
        <v>-</v>
      </c>
      <c r="K340" s="99" t="str">
        <f t="shared" si="161"/>
        <v>-</v>
      </c>
      <c r="L340" s="2">
        <f t="shared" si="162"/>
        <v>11.235921351168972</v>
      </c>
      <c r="M340" s="2" t="str">
        <f t="shared" si="163"/>
        <v>-</v>
      </c>
      <c r="N340" s="2" t="str">
        <f t="shared" si="164"/>
        <v>-</v>
      </c>
      <c r="O340" s="99" t="str">
        <f t="shared" si="165"/>
        <v>-</v>
      </c>
      <c r="Q340" s="2">
        <v>338</v>
      </c>
      <c r="R340" s="99" t="str">
        <f t="shared" si="141"/>
        <v>-</v>
      </c>
      <c r="S340" s="99" t="str">
        <f t="shared" si="142"/>
        <v>-</v>
      </c>
      <c r="T340" s="2">
        <f t="shared" si="143"/>
        <v>6.8578621528130954</v>
      </c>
      <c r="U340" s="2" t="str">
        <f t="shared" si="144"/>
        <v>-</v>
      </c>
      <c r="V340" s="2" t="str">
        <f t="shared" si="145"/>
        <v>-</v>
      </c>
      <c r="W340" s="2" t="str">
        <f t="shared" si="146"/>
        <v>-</v>
      </c>
      <c r="Y340" s="2">
        <v>338</v>
      </c>
      <c r="Z340" s="99" t="str">
        <f t="shared" si="147"/>
        <v>-</v>
      </c>
      <c r="AA340" s="99" t="str">
        <f t="shared" si="148"/>
        <v>-</v>
      </c>
      <c r="AB340" s="2">
        <f t="shared" si="149"/>
        <v>4.3890317778003807</v>
      </c>
      <c r="AC340" s="2" t="str">
        <f t="shared" si="150"/>
        <v>-</v>
      </c>
      <c r="AD340" s="2" t="str">
        <f t="shared" si="151"/>
        <v>-</v>
      </c>
      <c r="AE340" s="2" t="str">
        <f t="shared" si="152"/>
        <v>-</v>
      </c>
      <c r="AH340" s="2">
        <v>338</v>
      </c>
      <c r="AI340" s="99">
        <f t="shared" si="153"/>
        <v>0.14762782472744809</v>
      </c>
      <c r="AJ340" s="99">
        <f t="shared" si="154"/>
        <v>0.16068629857182407</v>
      </c>
      <c r="AK340" s="2">
        <f t="shared" si="155"/>
        <v>2.8089803377922431</v>
      </c>
      <c r="AL340" s="2">
        <f t="shared" si="156"/>
        <v>139058.43256397246</v>
      </c>
      <c r="AM340" s="2">
        <f t="shared" si="157"/>
        <v>2.7605077640804714E-2</v>
      </c>
      <c r="AN340" s="2">
        <f t="shared" si="158"/>
        <v>0.22203291673706738</v>
      </c>
    </row>
    <row r="341" spans="1:40">
      <c r="A341" s="2">
        <v>1</v>
      </c>
      <c r="B341" s="98">
        <f t="shared" si="140"/>
        <v>5.5235857918565898</v>
      </c>
      <c r="C341" s="99">
        <f t="shared" si="159"/>
        <v>5.52358579185659E-3</v>
      </c>
      <c r="D341" s="2">
        <v>25</v>
      </c>
      <c r="E341" s="2">
        <v>140</v>
      </c>
      <c r="F341" s="100">
        <f t="shared" si="166"/>
        <v>1.0099999999999999E-6</v>
      </c>
      <c r="G341" s="2">
        <v>1E-4</v>
      </c>
      <c r="I341" s="2">
        <v>339</v>
      </c>
      <c r="J341" s="99" t="str">
        <f t="shared" si="160"/>
        <v>-</v>
      </c>
      <c r="K341" s="99" t="str">
        <f t="shared" si="161"/>
        <v>-</v>
      </c>
      <c r="L341" s="2">
        <f t="shared" si="162"/>
        <v>11.252530260975989</v>
      </c>
      <c r="M341" s="2" t="str">
        <f t="shared" si="163"/>
        <v>-</v>
      </c>
      <c r="N341" s="2" t="str">
        <f t="shared" si="164"/>
        <v>-</v>
      </c>
      <c r="O341" s="99" t="str">
        <f t="shared" si="165"/>
        <v>-</v>
      </c>
      <c r="Q341" s="2">
        <v>339</v>
      </c>
      <c r="R341" s="99" t="str">
        <f t="shared" si="141"/>
        <v>-</v>
      </c>
      <c r="S341" s="99" t="str">
        <f t="shared" si="142"/>
        <v>-</v>
      </c>
      <c r="T341" s="2">
        <f t="shared" si="143"/>
        <v>6.8679994268652305</v>
      </c>
      <c r="U341" s="2" t="str">
        <f t="shared" si="144"/>
        <v>-</v>
      </c>
      <c r="V341" s="2" t="str">
        <f t="shared" si="145"/>
        <v>-</v>
      </c>
      <c r="W341" s="2" t="str">
        <f t="shared" si="146"/>
        <v>-</v>
      </c>
      <c r="Y341" s="2">
        <v>339</v>
      </c>
      <c r="Z341" s="99" t="str">
        <f t="shared" si="147"/>
        <v>-</v>
      </c>
      <c r="AA341" s="99" t="str">
        <f t="shared" si="148"/>
        <v>-</v>
      </c>
      <c r="AB341" s="2">
        <f t="shared" si="149"/>
        <v>4.3955196331937465</v>
      </c>
      <c r="AC341" s="2" t="str">
        <f t="shared" si="150"/>
        <v>-</v>
      </c>
      <c r="AD341" s="2" t="str">
        <f t="shared" si="151"/>
        <v>-</v>
      </c>
      <c r="AE341" s="2" t="str">
        <f t="shared" si="152"/>
        <v>-</v>
      </c>
      <c r="AH341" s="2">
        <v>339</v>
      </c>
      <c r="AI341" s="99">
        <f t="shared" si="153"/>
        <v>0.14800992676089933</v>
      </c>
      <c r="AJ341" s="99">
        <f t="shared" si="154"/>
        <v>0.16112647384234785</v>
      </c>
      <c r="AK341" s="2">
        <f t="shared" si="155"/>
        <v>2.8131325652439974</v>
      </c>
      <c r="AL341" s="2">
        <f t="shared" si="156"/>
        <v>139263.98837841573</v>
      </c>
      <c r="AM341" s="2">
        <f t="shared" si="157"/>
        <v>2.760361842460329E-2</v>
      </c>
      <c r="AN341" s="2">
        <f t="shared" si="158"/>
        <v>0.22267804737859742</v>
      </c>
    </row>
    <row r="342" spans="1:40">
      <c r="A342" s="2">
        <v>1</v>
      </c>
      <c r="B342" s="98">
        <f t="shared" si="140"/>
        <v>5.5317266743757321</v>
      </c>
      <c r="C342" s="99">
        <f t="shared" si="159"/>
        <v>5.5317266743757322E-3</v>
      </c>
      <c r="D342" s="2">
        <v>25</v>
      </c>
      <c r="E342" s="2">
        <v>140</v>
      </c>
      <c r="F342" s="100">
        <f t="shared" si="166"/>
        <v>1.0099999999999999E-6</v>
      </c>
      <c r="G342" s="2">
        <v>1E-4</v>
      </c>
      <c r="I342" s="2">
        <v>340</v>
      </c>
      <c r="J342" s="99" t="str">
        <f t="shared" si="160"/>
        <v>-</v>
      </c>
      <c r="K342" s="99" t="str">
        <f t="shared" si="161"/>
        <v>-</v>
      </c>
      <c r="L342" s="2">
        <f t="shared" si="162"/>
        <v>11.26911469187824</v>
      </c>
      <c r="M342" s="2" t="str">
        <f t="shared" si="163"/>
        <v>-</v>
      </c>
      <c r="N342" s="2" t="str">
        <f t="shared" si="164"/>
        <v>-</v>
      </c>
      <c r="O342" s="99" t="str">
        <f t="shared" si="165"/>
        <v>-</v>
      </c>
      <c r="Q342" s="2">
        <v>340</v>
      </c>
      <c r="R342" s="99" t="str">
        <f t="shared" si="141"/>
        <v>-</v>
      </c>
      <c r="S342" s="99" t="str">
        <f t="shared" si="142"/>
        <v>-</v>
      </c>
      <c r="T342" s="2">
        <f t="shared" si="143"/>
        <v>6.8781217601795923</v>
      </c>
      <c r="U342" s="2" t="str">
        <f t="shared" si="144"/>
        <v>-</v>
      </c>
      <c r="V342" s="2" t="str">
        <f t="shared" si="145"/>
        <v>-</v>
      </c>
      <c r="W342" s="2" t="str">
        <f t="shared" si="146"/>
        <v>-</v>
      </c>
      <c r="Y342" s="2">
        <v>340</v>
      </c>
      <c r="Z342" s="99" t="str">
        <f t="shared" si="147"/>
        <v>-</v>
      </c>
      <c r="AA342" s="99" t="str">
        <f t="shared" si="148"/>
        <v>-</v>
      </c>
      <c r="AB342" s="2">
        <f t="shared" si="149"/>
        <v>4.4019979265149383</v>
      </c>
      <c r="AC342" s="2" t="str">
        <f t="shared" si="150"/>
        <v>-</v>
      </c>
      <c r="AD342" s="2" t="str">
        <f t="shared" si="151"/>
        <v>-</v>
      </c>
      <c r="AE342" s="2" t="str">
        <f t="shared" si="152"/>
        <v>-</v>
      </c>
      <c r="AH342" s="2">
        <v>340</v>
      </c>
      <c r="AI342" s="99">
        <f t="shared" si="153"/>
        <v>0.14839188792702593</v>
      </c>
      <c r="AJ342" s="99">
        <f t="shared" si="154"/>
        <v>0.16156655303775619</v>
      </c>
      <c r="AK342" s="2">
        <f t="shared" si="155"/>
        <v>2.81727867296956</v>
      </c>
      <c r="AL342" s="2">
        <f t="shared" si="156"/>
        <v>139469.24123611688</v>
      </c>
      <c r="AM342" s="2">
        <f t="shared" si="157"/>
        <v>2.7602165285967623E-2</v>
      </c>
      <c r="AN342" s="2">
        <f t="shared" si="158"/>
        <v>0.22332315774414588</v>
      </c>
    </row>
    <row r="343" spans="1:40">
      <c r="A343" s="2">
        <v>1</v>
      </c>
      <c r="B343" s="98">
        <f t="shared" si="140"/>
        <v>5.5398555937858163</v>
      </c>
      <c r="C343" s="99">
        <f t="shared" si="159"/>
        <v>5.5398555937858163E-3</v>
      </c>
      <c r="D343" s="2">
        <v>25</v>
      </c>
      <c r="E343" s="2">
        <v>140</v>
      </c>
      <c r="F343" s="100">
        <f t="shared" si="166"/>
        <v>1.0099999999999999E-6</v>
      </c>
      <c r="G343" s="2">
        <v>1E-4</v>
      </c>
      <c r="I343" s="2">
        <v>341</v>
      </c>
      <c r="J343" s="99" t="str">
        <f t="shared" si="160"/>
        <v>-</v>
      </c>
      <c r="K343" s="99" t="str">
        <f t="shared" si="161"/>
        <v>-</v>
      </c>
      <c r="L343" s="2">
        <f t="shared" si="162"/>
        <v>11.285674751791831</v>
      </c>
      <c r="M343" s="2" t="str">
        <f t="shared" si="163"/>
        <v>-</v>
      </c>
      <c r="N343" s="2" t="str">
        <f t="shared" si="164"/>
        <v>-</v>
      </c>
      <c r="O343" s="99" t="str">
        <f t="shared" si="165"/>
        <v>-</v>
      </c>
      <c r="Q343" s="2">
        <v>341</v>
      </c>
      <c r="R343" s="99" t="str">
        <f t="shared" si="141"/>
        <v>-</v>
      </c>
      <c r="S343" s="99" t="str">
        <f t="shared" si="142"/>
        <v>-</v>
      </c>
      <c r="T343" s="2">
        <f t="shared" si="143"/>
        <v>6.8882292186229463</v>
      </c>
      <c r="U343" s="2" t="str">
        <f t="shared" si="144"/>
        <v>-</v>
      </c>
      <c r="V343" s="2" t="str">
        <f t="shared" si="145"/>
        <v>-</v>
      </c>
      <c r="W343" s="2" t="str">
        <f t="shared" si="146"/>
        <v>-</v>
      </c>
      <c r="Y343" s="2">
        <v>341</v>
      </c>
      <c r="Z343" s="99" t="str">
        <f t="shared" si="147"/>
        <v>-</v>
      </c>
      <c r="AA343" s="99" t="str">
        <f t="shared" si="148"/>
        <v>-</v>
      </c>
      <c r="AB343" s="2">
        <f t="shared" si="149"/>
        <v>4.4084666999186846</v>
      </c>
      <c r="AC343" s="2" t="str">
        <f t="shared" si="150"/>
        <v>-</v>
      </c>
      <c r="AD343" s="2" t="str">
        <f t="shared" si="151"/>
        <v>-</v>
      </c>
      <c r="AE343" s="2" t="str">
        <f t="shared" si="152"/>
        <v>-</v>
      </c>
      <c r="AH343" s="2">
        <v>341</v>
      </c>
      <c r="AI343" s="99">
        <f t="shared" si="153"/>
        <v>0.14877370869184889</v>
      </c>
      <c r="AJ343" s="99">
        <f t="shared" si="154"/>
        <v>0.16200653646150148</v>
      </c>
      <c r="AK343" s="2">
        <f t="shared" si="155"/>
        <v>2.8214186879479577</v>
      </c>
      <c r="AL343" s="2">
        <f t="shared" si="156"/>
        <v>139674.19247267122</v>
      </c>
      <c r="AM343" s="2">
        <f t="shared" si="157"/>
        <v>2.7600718181988979E-2</v>
      </c>
      <c r="AN343" s="2">
        <f t="shared" si="158"/>
        <v>0.22396824791939912</v>
      </c>
    </row>
    <row r="344" spans="1:40">
      <c r="A344" s="2">
        <v>1</v>
      </c>
      <c r="B344" s="98">
        <f t="shared" si="140"/>
        <v>5.5479726026720781</v>
      </c>
      <c r="C344" s="99">
        <f t="shared" si="159"/>
        <v>5.547972602672078E-3</v>
      </c>
      <c r="D344" s="2">
        <v>25</v>
      </c>
      <c r="E344" s="2">
        <v>140</v>
      </c>
      <c r="F344" s="100">
        <f t="shared" si="166"/>
        <v>1.0099999999999999E-6</v>
      </c>
      <c r="G344" s="2">
        <v>1E-4</v>
      </c>
      <c r="I344" s="2">
        <v>342</v>
      </c>
      <c r="J344" s="99" t="str">
        <f t="shared" si="160"/>
        <v>-</v>
      </c>
      <c r="K344" s="99" t="str">
        <f t="shared" si="161"/>
        <v>-</v>
      </c>
      <c r="L344" s="2">
        <f t="shared" si="162"/>
        <v>11.302210547842275</v>
      </c>
      <c r="M344" s="2" t="str">
        <f t="shared" si="163"/>
        <v>-</v>
      </c>
      <c r="N344" s="2" t="str">
        <f t="shared" si="164"/>
        <v>-</v>
      </c>
      <c r="O344" s="99" t="str">
        <f t="shared" si="165"/>
        <v>-</v>
      </c>
      <c r="Q344" s="2">
        <v>342</v>
      </c>
      <c r="R344" s="99" t="str">
        <f t="shared" si="141"/>
        <v>-</v>
      </c>
      <c r="S344" s="99" t="str">
        <f t="shared" si="142"/>
        <v>-</v>
      </c>
      <c r="T344" s="2">
        <f t="shared" si="143"/>
        <v>6.8983218675795159</v>
      </c>
      <c r="U344" s="2" t="str">
        <f t="shared" si="144"/>
        <v>-</v>
      </c>
      <c r="V344" s="2" t="str">
        <f t="shared" si="145"/>
        <v>-</v>
      </c>
      <c r="W344" s="2" t="str">
        <f t="shared" si="146"/>
        <v>-</v>
      </c>
      <c r="Y344" s="2">
        <v>342</v>
      </c>
      <c r="Z344" s="99" t="str">
        <f t="shared" si="147"/>
        <v>-</v>
      </c>
      <c r="AA344" s="99" t="str">
        <f t="shared" si="148"/>
        <v>-</v>
      </c>
      <c r="AB344" s="2">
        <f t="shared" si="149"/>
        <v>4.4149259952508899</v>
      </c>
      <c r="AC344" s="2" t="str">
        <f t="shared" si="150"/>
        <v>-</v>
      </c>
      <c r="AD344" s="2" t="str">
        <f t="shared" si="151"/>
        <v>-</v>
      </c>
      <c r="AE344" s="2" t="str">
        <f t="shared" si="152"/>
        <v>-</v>
      </c>
      <c r="AH344" s="2">
        <v>342</v>
      </c>
      <c r="AI344" s="99">
        <f t="shared" si="153"/>
        <v>0.14915538951848531</v>
      </c>
      <c r="AJ344" s="99">
        <f t="shared" si="154"/>
        <v>0.16244642441519025</v>
      </c>
      <c r="AK344" s="2">
        <f t="shared" si="155"/>
        <v>2.8255526369605688</v>
      </c>
      <c r="AL344" s="2">
        <f t="shared" si="156"/>
        <v>139878.84341388955</v>
      </c>
      <c r="AM344" s="2">
        <f t="shared" si="157"/>
        <v>2.7599277070185384E-2</v>
      </c>
      <c r="AN344" s="2">
        <f t="shared" si="158"/>
        <v>0.22461331798943257</v>
      </c>
    </row>
    <row r="345" spans="1:40">
      <c r="A345" s="2">
        <v>1</v>
      </c>
      <c r="B345" s="98">
        <f t="shared" si="140"/>
        <v>5.5560777532356402</v>
      </c>
      <c r="C345" s="99">
        <f t="shared" si="159"/>
        <v>5.5560777532356401E-3</v>
      </c>
      <c r="D345" s="2">
        <v>25</v>
      </c>
      <c r="E345" s="2">
        <v>140</v>
      </c>
      <c r="F345" s="100">
        <f t="shared" si="166"/>
        <v>1.0099999999999999E-6</v>
      </c>
      <c r="G345" s="2">
        <v>1E-4</v>
      </c>
      <c r="I345" s="2">
        <v>343</v>
      </c>
      <c r="J345" s="99" t="str">
        <f t="shared" si="160"/>
        <v>-</v>
      </c>
      <c r="K345" s="99" t="str">
        <f t="shared" si="161"/>
        <v>-</v>
      </c>
      <c r="L345" s="2">
        <f t="shared" si="162"/>
        <v>11.318722186372577</v>
      </c>
      <c r="M345" s="2" t="str">
        <f t="shared" si="163"/>
        <v>-</v>
      </c>
      <c r="N345" s="2" t="str">
        <f t="shared" si="164"/>
        <v>-</v>
      </c>
      <c r="O345" s="99" t="str">
        <f t="shared" si="165"/>
        <v>-</v>
      </c>
      <c r="Q345" s="2">
        <v>343</v>
      </c>
      <c r="R345" s="99" t="str">
        <f t="shared" si="141"/>
        <v>-</v>
      </c>
      <c r="S345" s="99" t="str">
        <f t="shared" si="142"/>
        <v>-</v>
      </c>
      <c r="T345" s="2">
        <f t="shared" si="143"/>
        <v>6.9083997719559207</v>
      </c>
      <c r="U345" s="2" t="str">
        <f t="shared" si="144"/>
        <v>-</v>
      </c>
      <c r="V345" s="2" t="str">
        <f t="shared" si="145"/>
        <v>-</v>
      </c>
      <c r="W345" s="2" t="str">
        <f t="shared" si="146"/>
        <v>-</v>
      </c>
      <c r="Y345" s="2">
        <v>343</v>
      </c>
      <c r="Z345" s="99" t="str">
        <f t="shared" si="147"/>
        <v>-</v>
      </c>
      <c r="AA345" s="99" t="str">
        <f t="shared" si="148"/>
        <v>-</v>
      </c>
      <c r="AB345" s="2">
        <f t="shared" si="149"/>
        <v>4.4213758540517887</v>
      </c>
      <c r="AC345" s="2" t="str">
        <f t="shared" si="150"/>
        <v>-</v>
      </c>
      <c r="AD345" s="2" t="str">
        <f t="shared" si="151"/>
        <v>-</v>
      </c>
      <c r="AE345" s="2" t="str">
        <f t="shared" si="152"/>
        <v>-</v>
      </c>
      <c r="AH345" s="2">
        <v>343</v>
      </c>
      <c r="AI345" s="99">
        <f t="shared" si="153"/>
        <v>0.14953693086717521</v>
      </c>
      <c r="AJ345" s="99">
        <f t="shared" si="154"/>
        <v>0.16288621719860061</v>
      </c>
      <c r="AK345" s="2">
        <f t="shared" si="155"/>
        <v>2.8296805465931443</v>
      </c>
      <c r="AL345" s="2">
        <f t="shared" si="156"/>
        <v>140083.19537589827</v>
      </c>
      <c r="AM345" s="2">
        <f t="shared" si="157"/>
        <v>2.7597841908496189E-2</v>
      </c>
      <c r="AN345" s="2">
        <f t="shared" si="158"/>
        <v>0.22525836803871715</v>
      </c>
    </row>
    <row r="346" spans="1:40">
      <c r="A346" s="2">
        <v>1</v>
      </c>
      <c r="B346" s="98">
        <f t="shared" si="140"/>
        <v>5.5641710972974225</v>
      </c>
      <c r="C346" s="99">
        <f t="shared" si="159"/>
        <v>5.5641710972974224E-3</v>
      </c>
      <c r="D346" s="2">
        <v>25</v>
      </c>
      <c r="E346" s="2">
        <v>140</v>
      </c>
      <c r="F346" s="100">
        <f t="shared" si="166"/>
        <v>1.0099999999999999E-6</v>
      </c>
      <c r="G346" s="2">
        <v>1E-4</v>
      </c>
      <c r="I346" s="2">
        <v>344</v>
      </c>
      <c r="J346" s="99" t="str">
        <f t="shared" si="160"/>
        <v>-</v>
      </c>
      <c r="K346" s="99" t="str">
        <f t="shared" si="161"/>
        <v>-</v>
      </c>
      <c r="L346" s="2">
        <f t="shared" si="162"/>
        <v>11.335209772951202</v>
      </c>
      <c r="M346" s="2" t="str">
        <f t="shared" si="163"/>
        <v>-</v>
      </c>
      <c r="N346" s="2" t="str">
        <f t="shared" si="164"/>
        <v>-</v>
      </c>
      <c r="O346" s="99" t="str">
        <f t="shared" si="165"/>
        <v>-</v>
      </c>
      <c r="Q346" s="2">
        <v>344</v>
      </c>
      <c r="R346" s="99" t="str">
        <f t="shared" si="141"/>
        <v>-</v>
      </c>
      <c r="S346" s="99" t="str">
        <f t="shared" si="142"/>
        <v>-</v>
      </c>
      <c r="T346" s="2">
        <f t="shared" si="143"/>
        <v>6.9184629961860384</v>
      </c>
      <c r="U346" s="2" t="str">
        <f t="shared" si="144"/>
        <v>-</v>
      </c>
      <c r="V346" s="2" t="str">
        <f t="shared" si="145"/>
        <v>-</v>
      </c>
      <c r="W346" s="2" t="str">
        <f t="shared" si="146"/>
        <v>-</v>
      </c>
      <c r="Y346" s="2">
        <v>344</v>
      </c>
      <c r="Z346" s="99" t="str">
        <f t="shared" si="147"/>
        <v>-</v>
      </c>
      <c r="AA346" s="99" t="str">
        <f t="shared" si="148"/>
        <v>-</v>
      </c>
      <c r="AB346" s="2">
        <f t="shared" si="149"/>
        <v>4.4278163175590644</v>
      </c>
      <c r="AC346" s="2" t="str">
        <f t="shared" si="150"/>
        <v>-</v>
      </c>
      <c r="AD346" s="2" t="str">
        <f t="shared" si="151"/>
        <v>-</v>
      </c>
      <c r="AE346" s="2" t="str">
        <f t="shared" si="152"/>
        <v>-</v>
      </c>
      <c r="AH346" s="2">
        <v>344</v>
      </c>
      <c r="AI346" s="99">
        <f t="shared" si="153"/>
        <v>0.14991833319530842</v>
      </c>
      <c r="AJ346" s="99">
        <f t="shared" si="154"/>
        <v>0.1633259151096981</v>
      </c>
      <c r="AK346" s="2">
        <f t="shared" si="155"/>
        <v>2.8338024432378006</v>
      </c>
      <c r="AL346" s="2">
        <f t="shared" si="156"/>
        <v>140287.24966523767</v>
      </c>
      <c r="AM346" s="2">
        <f t="shared" si="157"/>
        <v>2.759641265527666E-2</v>
      </c>
      <c r="AN346" s="2">
        <f t="shared" si="158"/>
        <v>0.22590339815112453</v>
      </c>
    </row>
    <row r="347" spans="1:40">
      <c r="A347" s="2">
        <v>1</v>
      </c>
      <c r="B347" s="98">
        <f t="shared" si="140"/>
        <v>5.5722526863020123</v>
      </c>
      <c r="C347" s="99">
        <f t="shared" si="159"/>
        <v>5.5722526863020124E-3</v>
      </c>
      <c r="D347" s="2">
        <v>25</v>
      </c>
      <c r="E347" s="2">
        <v>140</v>
      </c>
      <c r="F347" s="100">
        <f t="shared" si="166"/>
        <v>1.0099999999999999E-6</v>
      </c>
      <c r="G347" s="2">
        <v>1E-4</v>
      </c>
      <c r="I347" s="2">
        <v>345</v>
      </c>
      <c r="J347" s="99" t="str">
        <f t="shared" si="160"/>
        <v>-</v>
      </c>
      <c r="K347" s="99" t="str">
        <f t="shared" si="161"/>
        <v>-</v>
      </c>
      <c r="L347" s="2">
        <f t="shared" si="162"/>
        <v>11.351673412379956</v>
      </c>
      <c r="M347" s="2" t="str">
        <f t="shared" si="163"/>
        <v>-</v>
      </c>
      <c r="N347" s="2" t="str">
        <f t="shared" si="164"/>
        <v>-</v>
      </c>
      <c r="O347" s="99" t="str">
        <f t="shared" si="165"/>
        <v>-</v>
      </c>
      <c r="Q347" s="2">
        <v>345</v>
      </c>
      <c r="R347" s="99" t="str">
        <f t="shared" si="141"/>
        <v>-</v>
      </c>
      <c r="S347" s="99" t="str">
        <f t="shared" si="142"/>
        <v>-</v>
      </c>
      <c r="T347" s="2">
        <f t="shared" si="143"/>
        <v>6.9285116042358155</v>
      </c>
      <c r="U347" s="2" t="str">
        <f t="shared" si="144"/>
        <v>-</v>
      </c>
      <c r="V347" s="2" t="str">
        <f t="shared" si="145"/>
        <v>-</v>
      </c>
      <c r="W347" s="2" t="str">
        <f t="shared" si="146"/>
        <v>-</v>
      </c>
      <c r="Y347" s="2">
        <v>345</v>
      </c>
      <c r="Z347" s="99" t="str">
        <f t="shared" si="147"/>
        <v>-</v>
      </c>
      <c r="AA347" s="99" t="str">
        <f t="shared" si="148"/>
        <v>-</v>
      </c>
      <c r="AB347" s="2">
        <f t="shared" si="149"/>
        <v>4.4342474267109209</v>
      </c>
      <c r="AC347" s="2" t="str">
        <f t="shared" si="150"/>
        <v>-</v>
      </c>
      <c r="AD347" s="2" t="str">
        <f t="shared" si="151"/>
        <v>-</v>
      </c>
      <c r="AE347" s="2" t="str">
        <f t="shared" si="152"/>
        <v>-</v>
      </c>
      <c r="AH347" s="2">
        <v>345</v>
      </c>
      <c r="AI347" s="99">
        <f t="shared" si="153"/>
        <v>0.15029959695744882</v>
      </c>
      <c r="AJ347" s="99">
        <f t="shared" si="154"/>
        <v>0.16376551844465131</v>
      </c>
      <c r="AK347" s="2">
        <f t="shared" si="155"/>
        <v>2.837918353094989</v>
      </c>
      <c r="AL347" s="2">
        <f t="shared" si="156"/>
        <v>140491.00757895989</v>
      </c>
      <c r="AM347" s="2">
        <f t="shared" si="157"/>
        <v>2.7594989269292686E-2</v>
      </c>
      <c r="AN347" s="2">
        <f t="shared" si="158"/>
        <v>0.22654840840993351</v>
      </c>
    </row>
    <row r="348" spans="1:40">
      <c r="A348" s="2">
        <v>1</v>
      </c>
      <c r="B348" s="98">
        <f t="shared" si="140"/>
        <v>5.5803225713214824</v>
      </c>
      <c r="C348" s="99">
        <f t="shared" si="159"/>
        <v>5.5803225713214827E-3</v>
      </c>
      <c r="D348" s="2">
        <v>25</v>
      </c>
      <c r="E348" s="2">
        <v>140</v>
      </c>
      <c r="F348" s="100">
        <f t="shared" si="166"/>
        <v>1.0099999999999999E-6</v>
      </c>
      <c r="G348" s="2">
        <v>1E-4</v>
      </c>
      <c r="I348" s="2">
        <v>346</v>
      </c>
      <c r="J348" s="99" t="str">
        <f t="shared" si="160"/>
        <v>-</v>
      </c>
      <c r="K348" s="99" t="str">
        <f t="shared" si="161"/>
        <v>-</v>
      </c>
      <c r="L348" s="2">
        <f t="shared" si="162"/>
        <v>11.36811320870177</v>
      </c>
      <c r="M348" s="2" t="str">
        <f t="shared" si="163"/>
        <v>-</v>
      </c>
      <c r="N348" s="2" t="str">
        <f t="shared" si="164"/>
        <v>-</v>
      </c>
      <c r="O348" s="99" t="str">
        <f t="shared" si="165"/>
        <v>-</v>
      </c>
      <c r="Q348" s="2">
        <v>346</v>
      </c>
      <c r="R348" s="99" t="str">
        <f t="shared" si="141"/>
        <v>-</v>
      </c>
      <c r="S348" s="99" t="str">
        <f t="shared" si="142"/>
        <v>-</v>
      </c>
      <c r="T348" s="2">
        <f t="shared" si="143"/>
        <v>6.9385456596080166</v>
      </c>
      <c r="U348" s="2" t="str">
        <f t="shared" si="144"/>
        <v>-</v>
      </c>
      <c r="V348" s="2" t="str">
        <f t="shared" si="145"/>
        <v>-</v>
      </c>
      <c r="W348" s="2" t="str">
        <f t="shared" si="146"/>
        <v>-</v>
      </c>
      <c r="Y348" s="2">
        <v>346</v>
      </c>
      <c r="Z348" s="99" t="str">
        <f t="shared" si="147"/>
        <v>-</v>
      </c>
      <c r="AA348" s="99" t="str">
        <f t="shared" si="148"/>
        <v>-</v>
      </c>
      <c r="AB348" s="2">
        <f t="shared" si="149"/>
        <v>4.44066922214913</v>
      </c>
      <c r="AC348" s="2" t="str">
        <f t="shared" si="150"/>
        <v>-</v>
      </c>
      <c r="AD348" s="2" t="str">
        <f t="shared" si="151"/>
        <v>-</v>
      </c>
      <c r="AE348" s="2" t="str">
        <f t="shared" si="152"/>
        <v>-</v>
      </c>
      <c r="AH348" s="2">
        <v>346</v>
      </c>
      <c r="AI348" s="99">
        <f t="shared" si="153"/>
        <v>0.15068072260536186</v>
      </c>
      <c r="AJ348" s="99">
        <f t="shared" si="154"/>
        <v>0.16420502749785001</v>
      </c>
      <c r="AK348" s="2">
        <f t="shared" si="155"/>
        <v>2.8420283021754424</v>
      </c>
      <c r="AL348" s="2">
        <f t="shared" si="156"/>
        <v>140694.47040472491</v>
      </c>
      <c r="AM348" s="2">
        <f t="shared" si="157"/>
        <v>2.7593571709715582E-2</v>
      </c>
      <c r="AN348" s="2">
        <f t="shared" si="158"/>
        <v>0.22719339889783657</v>
      </c>
    </row>
    <row r="349" spans="1:40">
      <c r="A349" s="2">
        <v>1</v>
      </c>
      <c r="B349" s="98">
        <f t="shared" si="140"/>
        <v>5.5883808030591471</v>
      </c>
      <c r="C349" s="99">
        <f t="shared" si="159"/>
        <v>5.5883808030591474E-3</v>
      </c>
      <c r="D349" s="2">
        <v>25</v>
      </c>
      <c r="E349" s="2">
        <v>140</v>
      </c>
      <c r="F349" s="100">
        <f t="shared" si="166"/>
        <v>1.0099999999999999E-6</v>
      </c>
      <c r="G349" s="2">
        <v>1E-4</v>
      </c>
      <c r="I349" s="2">
        <v>347</v>
      </c>
      <c r="J349" s="99" t="str">
        <f t="shared" si="160"/>
        <v>-</v>
      </c>
      <c r="K349" s="99" t="str">
        <f t="shared" si="161"/>
        <v>-</v>
      </c>
      <c r="L349" s="2">
        <f t="shared" si="162"/>
        <v>11.384529265208345</v>
      </c>
      <c r="M349" s="2" t="str">
        <f t="shared" si="163"/>
        <v>-</v>
      </c>
      <c r="N349" s="2" t="str">
        <f t="shared" si="164"/>
        <v>-</v>
      </c>
      <c r="O349" s="99" t="str">
        <f t="shared" si="165"/>
        <v>-</v>
      </c>
      <c r="Q349" s="2">
        <v>347</v>
      </c>
      <c r="R349" s="99" t="str">
        <f t="shared" si="141"/>
        <v>-</v>
      </c>
      <c r="S349" s="99" t="str">
        <f t="shared" si="142"/>
        <v>-</v>
      </c>
      <c r="T349" s="2">
        <f t="shared" si="143"/>
        <v>6.9485652253468926</v>
      </c>
      <c r="U349" s="2" t="str">
        <f t="shared" si="144"/>
        <v>-</v>
      </c>
      <c r="V349" s="2" t="str">
        <f t="shared" si="145"/>
        <v>-</v>
      </c>
      <c r="W349" s="2" t="str">
        <f t="shared" si="146"/>
        <v>-</v>
      </c>
      <c r="Y349" s="2">
        <v>347</v>
      </c>
      <c r="Z349" s="99" t="str">
        <f t="shared" si="147"/>
        <v>-</v>
      </c>
      <c r="AA349" s="99" t="str">
        <f t="shared" si="148"/>
        <v>-</v>
      </c>
      <c r="AB349" s="2">
        <f t="shared" si="149"/>
        <v>4.4470817442220101</v>
      </c>
      <c r="AC349" s="2" t="str">
        <f t="shared" si="150"/>
        <v>-</v>
      </c>
      <c r="AD349" s="2" t="str">
        <f t="shared" si="151"/>
        <v>-</v>
      </c>
      <c r="AE349" s="2" t="str">
        <f t="shared" si="152"/>
        <v>-</v>
      </c>
      <c r="AH349" s="2">
        <v>347</v>
      </c>
      <c r="AI349" s="99">
        <f t="shared" si="153"/>
        <v>0.15106171058803819</v>
      </c>
      <c r="AJ349" s="99">
        <f t="shared" si="154"/>
        <v>0.16464444256191776</v>
      </c>
      <c r="AK349" s="2">
        <f t="shared" si="155"/>
        <v>2.8461323163020862</v>
      </c>
      <c r="AL349" s="2">
        <f t="shared" si="156"/>
        <v>140897.63942089537</v>
      </c>
      <c r="AM349" s="2">
        <f t="shared" si="157"/>
        <v>2.7592159936116901E-2</v>
      </c>
      <c r="AN349" s="2">
        <f t="shared" si="158"/>
        <v>0.2278383696969441</v>
      </c>
    </row>
    <row r="350" spans="1:40">
      <c r="A350" s="2">
        <v>1</v>
      </c>
      <c r="B350" s="98">
        <f t="shared" si="140"/>
        <v>5.5964274318532894</v>
      </c>
      <c r="C350" s="99">
        <f t="shared" si="159"/>
        <v>5.5964274318532894E-3</v>
      </c>
      <c r="D350" s="2">
        <v>25</v>
      </c>
      <c r="E350" s="2">
        <v>140</v>
      </c>
      <c r="F350" s="100">
        <f t="shared" si="166"/>
        <v>1.0099999999999999E-6</v>
      </c>
      <c r="G350" s="2">
        <v>1E-4</v>
      </c>
      <c r="I350" s="2">
        <v>348</v>
      </c>
      <c r="J350" s="99" t="str">
        <f t="shared" si="160"/>
        <v>-</v>
      </c>
      <c r="K350" s="99" t="str">
        <f t="shared" si="161"/>
        <v>-</v>
      </c>
      <c r="L350" s="2">
        <f t="shared" si="162"/>
        <v>11.400921684447749</v>
      </c>
      <c r="M350" s="2" t="str">
        <f t="shared" si="163"/>
        <v>-</v>
      </c>
      <c r="N350" s="2" t="str">
        <f t="shared" si="164"/>
        <v>-</v>
      </c>
      <c r="O350" s="99" t="str">
        <f t="shared" si="165"/>
        <v>-</v>
      </c>
      <c r="Q350" s="2">
        <v>348</v>
      </c>
      <c r="R350" s="99" t="str">
        <f t="shared" si="141"/>
        <v>-</v>
      </c>
      <c r="S350" s="99" t="str">
        <f t="shared" si="142"/>
        <v>-</v>
      </c>
      <c r="T350" s="2">
        <f t="shared" si="143"/>
        <v>6.9585703640428171</v>
      </c>
      <c r="U350" s="2" t="str">
        <f t="shared" si="144"/>
        <v>-</v>
      </c>
      <c r="V350" s="2" t="str">
        <f t="shared" si="145"/>
        <v>-</v>
      </c>
      <c r="W350" s="2" t="str">
        <f t="shared" si="146"/>
        <v>-</v>
      </c>
      <c r="Y350" s="2">
        <v>348</v>
      </c>
      <c r="Z350" s="99" t="str">
        <f t="shared" si="147"/>
        <v>-</v>
      </c>
      <c r="AA350" s="99" t="str">
        <f t="shared" si="148"/>
        <v>-</v>
      </c>
      <c r="AB350" s="2">
        <f t="shared" si="149"/>
        <v>4.4534850329874018</v>
      </c>
      <c r="AC350" s="2" t="str">
        <f t="shared" si="150"/>
        <v>-</v>
      </c>
      <c r="AD350" s="2" t="str">
        <f t="shared" si="151"/>
        <v>-</v>
      </c>
      <c r="AE350" s="2" t="str">
        <f t="shared" si="152"/>
        <v>-</v>
      </c>
      <c r="AH350" s="2">
        <v>348</v>
      </c>
      <c r="AI350" s="99">
        <f t="shared" si="153"/>
        <v>0.15144256135171991</v>
      </c>
      <c r="AJ350" s="99">
        <f t="shared" si="154"/>
        <v>0.16508376392773086</v>
      </c>
      <c r="AK350" s="2">
        <f t="shared" si="155"/>
        <v>2.8502304211119371</v>
      </c>
      <c r="AL350" s="2">
        <f t="shared" si="156"/>
        <v>141100.51589663059</v>
      </c>
      <c r="AM350" s="2">
        <f t="shared" si="157"/>
        <v>2.7590753908463429E-2</v>
      </c>
      <c r="AN350" s="2">
        <f t="shared" si="158"/>
        <v>0.22848332088879186</v>
      </c>
    </row>
    <row r="351" spans="1:40">
      <c r="A351" s="2">
        <v>1</v>
      </c>
      <c r="B351" s="98">
        <f t="shared" si="140"/>
        <v>5.6044625076808217</v>
      </c>
      <c r="C351" s="99">
        <f t="shared" si="159"/>
        <v>5.604462507680822E-3</v>
      </c>
      <c r="D351" s="2">
        <v>25</v>
      </c>
      <c r="E351" s="2">
        <v>140</v>
      </c>
      <c r="F351" s="100">
        <f t="shared" si="166"/>
        <v>1.0099999999999999E-6</v>
      </c>
      <c r="G351" s="2">
        <v>1E-4</v>
      </c>
      <c r="I351" s="2">
        <v>349</v>
      </c>
      <c r="J351" s="99" t="str">
        <f t="shared" si="160"/>
        <v>-</v>
      </c>
      <c r="K351" s="99" t="str">
        <f t="shared" si="161"/>
        <v>-</v>
      </c>
      <c r="L351" s="2">
        <f t="shared" si="162"/>
        <v>11.417290568231873</v>
      </c>
      <c r="M351" s="2" t="str">
        <f t="shared" si="163"/>
        <v>-</v>
      </c>
      <c r="N351" s="2" t="str">
        <f t="shared" si="164"/>
        <v>-</v>
      </c>
      <c r="O351" s="99" t="str">
        <f t="shared" si="165"/>
        <v>-</v>
      </c>
      <c r="Q351" s="2">
        <v>349</v>
      </c>
      <c r="R351" s="99" t="str">
        <f t="shared" si="141"/>
        <v>-</v>
      </c>
      <c r="S351" s="99" t="str">
        <f t="shared" si="142"/>
        <v>-</v>
      </c>
      <c r="T351" s="2">
        <f t="shared" si="143"/>
        <v>6.9685611378368391</v>
      </c>
      <c r="U351" s="2" t="str">
        <f t="shared" si="144"/>
        <v>-</v>
      </c>
      <c r="V351" s="2" t="str">
        <f t="shared" si="145"/>
        <v>-</v>
      </c>
      <c r="W351" s="2" t="str">
        <f t="shared" si="146"/>
        <v>-</v>
      </c>
      <c r="Y351" s="2">
        <v>349</v>
      </c>
      <c r="Z351" s="99" t="str">
        <f t="shared" si="147"/>
        <v>-</v>
      </c>
      <c r="AA351" s="99" t="str">
        <f t="shared" si="148"/>
        <v>-</v>
      </c>
      <c r="AB351" s="2">
        <f t="shared" si="149"/>
        <v>4.4598791282155759</v>
      </c>
      <c r="AC351" s="2" t="str">
        <f t="shared" si="150"/>
        <v>-</v>
      </c>
      <c r="AD351" s="2" t="str">
        <f t="shared" si="151"/>
        <v>-</v>
      </c>
      <c r="AE351" s="2" t="str">
        <f t="shared" si="152"/>
        <v>-</v>
      </c>
      <c r="AH351" s="2">
        <v>349</v>
      </c>
      <c r="AI351" s="99">
        <f t="shared" si="153"/>
        <v>0.15182327533992435</v>
      </c>
      <c r="AJ351" s="99">
        <f t="shared" si="154"/>
        <v>0.16552299188443118</v>
      </c>
      <c r="AK351" s="2">
        <f t="shared" si="155"/>
        <v>2.8543226420579684</v>
      </c>
      <c r="AL351" s="2">
        <f t="shared" si="156"/>
        <v>141303.10109197866</v>
      </c>
      <c r="AM351" s="2">
        <f t="shared" si="157"/>
        <v>2.7589353587112168E-2</v>
      </c>
      <c r="AN351" s="2">
        <f t="shared" si="158"/>
        <v>0.22912825255434535</v>
      </c>
    </row>
    <row r="352" spans="1:40">
      <c r="A352" s="2">
        <v>1</v>
      </c>
      <c r="B352" s="98">
        <f t="shared" si="140"/>
        <v>5.6124860801609122</v>
      </c>
      <c r="C352" s="99">
        <f t="shared" si="159"/>
        <v>5.6124860801609125E-3</v>
      </c>
      <c r="D352" s="2">
        <v>25</v>
      </c>
      <c r="E352" s="2">
        <v>140</v>
      </c>
      <c r="F352" s="100">
        <f t="shared" si="166"/>
        <v>1.0099999999999999E-6</v>
      </c>
      <c r="G352" s="2">
        <v>1E-4</v>
      </c>
      <c r="I352" s="2">
        <v>350</v>
      </c>
      <c r="J352" s="99" t="str">
        <f t="shared" si="160"/>
        <v>-</v>
      </c>
      <c r="K352" s="99" t="str">
        <f t="shared" si="161"/>
        <v>-</v>
      </c>
      <c r="L352" s="2">
        <f t="shared" si="162"/>
        <v>11.433636017643822</v>
      </c>
      <c r="M352" s="2" t="str">
        <f t="shared" si="163"/>
        <v>-</v>
      </c>
      <c r="N352" s="2" t="str">
        <f t="shared" si="164"/>
        <v>-</v>
      </c>
      <c r="O352" s="99" t="str">
        <f t="shared" si="165"/>
        <v>-</v>
      </c>
      <c r="Q352" s="2">
        <v>350</v>
      </c>
      <c r="R352" s="99" t="str">
        <f t="shared" si="141"/>
        <v>-</v>
      </c>
      <c r="S352" s="99" t="str">
        <f t="shared" si="142"/>
        <v>-</v>
      </c>
      <c r="T352" s="2">
        <f t="shared" si="143"/>
        <v>6.9785376084251869</v>
      </c>
      <c r="U352" s="2" t="str">
        <f t="shared" si="144"/>
        <v>-</v>
      </c>
      <c r="V352" s="2" t="str">
        <f t="shared" si="145"/>
        <v>-</v>
      </c>
      <c r="W352" s="2" t="str">
        <f t="shared" si="146"/>
        <v>-</v>
      </c>
      <c r="Y352" s="2">
        <v>350</v>
      </c>
      <c r="Z352" s="99" t="str">
        <f t="shared" si="147"/>
        <v>-</v>
      </c>
      <c r="AA352" s="99" t="str">
        <f t="shared" si="148"/>
        <v>-</v>
      </c>
      <c r="AB352" s="2">
        <f t="shared" si="149"/>
        <v>4.4662640693921185</v>
      </c>
      <c r="AC352" s="2" t="str">
        <f t="shared" si="150"/>
        <v>-</v>
      </c>
      <c r="AD352" s="2" t="str">
        <f t="shared" si="151"/>
        <v>-</v>
      </c>
      <c r="AE352" s="2" t="str">
        <f t="shared" si="152"/>
        <v>-</v>
      </c>
      <c r="AH352" s="2">
        <v>350</v>
      </c>
      <c r="AI352" s="99">
        <f t="shared" si="153"/>
        <v>0.15220385299346872</v>
      </c>
      <c r="AJ352" s="99">
        <f t="shared" si="154"/>
        <v>0.16596212671944308</v>
      </c>
      <c r="AK352" s="2">
        <f t="shared" si="155"/>
        <v>2.8584090044109556</v>
      </c>
      <c r="AL352" s="2">
        <f t="shared" si="156"/>
        <v>141505.39625796812</v>
      </c>
      <c r="AM352" s="2">
        <f t="shared" si="157"/>
        <v>2.7587958932805454E-2</v>
      </c>
      <c r="AN352" s="2">
        <f t="shared" si="158"/>
        <v>0.22977316477400608</v>
      </c>
    </row>
    <row r="353" spans="1:40">
      <c r="A353" s="2">
        <v>1</v>
      </c>
      <c r="B353" s="98">
        <f t="shared" si="140"/>
        <v>5.6204981985585576</v>
      </c>
      <c r="C353" s="99">
        <f t="shared" si="159"/>
        <v>5.6204981985585574E-3</v>
      </c>
      <c r="D353" s="2">
        <v>25</v>
      </c>
      <c r="E353" s="2">
        <v>140</v>
      </c>
      <c r="F353" s="100">
        <f t="shared" si="166"/>
        <v>1.0099999999999999E-6</v>
      </c>
      <c r="G353" s="2">
        <v>1E-4</v>
      </c>
      <c r="I353" s="2">
        <v>351</v>
      </c>
      <c r="J353" s="99" t="str">
        <f t="shared" si="160"/>
        <v>-</v>
      </c>
      <c r="K353" s="99" t="str">
        <f t="shared" si="161"/>
        <v>-</v>
      </c>
      <c r="L353" s="2">
        <f t="shared" si="162"/>
        <v>11.449958133045188</v>
      </c>
      <c r="M353" s="2" t="str">
        <f t="shared" si="163"/>
        <v>-</v>
      </c>
      <c r="N353" s="2" t="str">
        <f t="shared" si="164"/>
        <v>-</v>
      </c>
      <c r="O353" s="99" t="str">
        <f t="shared" si="165"/>
        <v>-</v>
      </c>
      <c r="Q353" s="2">
        <v>351</v>
      </c>
      <c r="R353" s="99" t="str">
        <f t="shared" si="141"/>
        <v>-</v>
      </c>
      <c r="S353" s="99" t="str">
        <f t="shared" si="142"/>
        <v>-</v>
      </c>
      <c r="T353" s="2">
        <f t="shared" si="143"/>
        <v>6.9884998370637152</v>
      </c>
      <c r="U353" s="2" t="str">
        <f t="shared" si="144"/>
        <v>-</v>
      </c>
      <c r="V353" s="2" t="str">
        <f t="shared" si="145"/>
        <v>-</v>
      </c>
      <c r="W353" s="2" t="str">
        <f t="shared" si="146"/>
        <v>-</v>
      </c>
      <c r="Y353" s="2">
        <v>351</v>
      </c>
      <c r="Z353" s="99" t="str">
        <f t="shared" si="147"/>
        <v>-</v>
      </c>
      <c r="AA353" s="99" t="str">
        <f t="shared" si="148"/>
        <v>-</v>
      </c>
      <c r="AB353" s="2">
        <f t="shared" si="149"/>
        <v>4.4726398957207767</v>
      </c>
      <c r="AC353" s="2" t="str">
        <f t="shared" si="150"/>
        <v>-</v>
      </c>
      <c r="AD353" s="2" t="str">
        <f t="shared" si="151"/>
        <v>-</v>
      </c>
      <c r="AE353" s="2" t="str">
        <f t="shared" si="152"/>
        <v>-</v>
      </c>
      <c r="AH353" s="2">
        <v>351</v>
      </c>
      <c r="AI353" s="99">
        <f t="shared" si="153"/>
        <v>0.15258429475049523</v>
      </c>
      <c r="AJ353" s="99">
        <f t="shared" si="154"/>
        <v>0.16640116871848762</v>
      </c>
      <c r="AK353" s="2">
        <f t="shared" si="155"/>
        <v>2.862489533261297</v>
      </c>
      <c r="AL353" s="2">
        <f t="shared" si="156"/>
        <v>141707.40263669789</v>
      </c>
      <c r="AM353" s="2">
        <f t="shared" si="157"/>
        <v>2.7586569906666122E-2</v>
      </c>
      <c r="AN353" s="2">
        <f t="shared" si="158"/>
        <v>0.23041805762761702</v>
      </c>
    </row>
    <row r="354" spans="1:40">
      <c r="A354" s="2">
        <v>1</v>
      </c>
      <c r="B354" s="98">
        <f t="shared" si="140"/>
        <v>5.6284989117881157</v>
      </c>
      <c r="C354" s="99">
        <f t="shared" si="159"/>
        <v>5.6284989117881155E-3</v>
      </c>
      <c r="D354" s="2">
        <v>25</v>
      </c>
      <c r="E354" s="2">
        <v>140</v>
      </c>
      <c r="F354" s="100">
        <f t="shared" si="166"/>
        <v>1.0099999999999999E-6</v>
      </c>
      <c r="G354" s="2">
        <v>1E-4</v>
      </c>
      <c r="I354" s="2">
        <v>352</v>
      </c>
      <c r="J354" s="99" t="str">
        <f t="shared" si="160"/>
        <v>-</v>
      </c>
      <c r="K354" s="99" t="str">
        <f t="shared" si="161"/>
        <v>-</v>
      </c>
      <c r="L354" s="2">
        <f t="shared" si="162"/>
        <v>11.466257014083247</v>
      </c>
      <c r="M354" s="2" t="str">
        <f t="shared" si="163"/>
        <v>-</v>
      </c>
      <c r="N354" s="2" t="str">
        <f t="shared" si="164"/>
        <v>-</v>
      </c>
      <c r="O354" s="99" t="str">
        <f t="shared" si="165"/>
        <v>-</v>
      </c>
      <c r="Q354" s="2">
        <v>352</v>
      </c>
      <c r="R354" s="99" t="str">
        <f t="shared" si="141"/>
        <v>-</v>
      </c>
      <c r="S354" s="99" t="str">
        <f t="shared" si="142"/>
        <v>-</v>
      </c>
      <c r="T354" s="2">
        <f t="shared" si="143"/>
        <v>6.9984478845722968</v>
      </c>
      <c r="U354" s="2" t="str">
        <f t="shared" si="144"/>
        <v>-</v>
      </c>
      <c r="V354" s="2" t="str">
        <f t="shared" si="145"/>
        <v>-</v>
      </c>
      <c r="W354" s="2" t="str">
        <f t="shared" si="146"/>
        <v>-</v>
      </c>
      <c r="Y354" s="2">
        <v>352</v>
      </c>
      <c r="Z354" s="99" t="str">
        <f t="shared" si="147"/>
        <v>-</v>
      </c>
      <c r="AA354" s="99" t="str">
        <f t="shared" si="148"/>
        <v>-</v>
      </c>
      <c r="AB354" s="2">
        <f t="shared" si="149"/>
        <v>4.4790066461262699</v>
      </c>
      <c r="AC354" s="2" t="str">
        <f t="shared" si="150"/>
        <v>-</v>
      </c>
      <c r="AD354" s="2" t="str">
        <f t="shared" si="151"/>
        <v>-</v>
      </c>
      <c r="AE354" s="2" t="str">
        <f t="shared" si="152"/>
        <v>-</v>
      </c>
      <c r="AH354" s="2">
        <v>352</v>
      </c>
      <c r="AI354" s="99">
        <f t="shared" si="153"/>
        <v>0.15296460104649237</v>
      </c>
      <c r="AJ354" s="99">
        <f t="shared" si="154"/>
        <v>0.16684011816559766</v>
      </c>
      <c r="AK354" s="2">
        <f t="shared" si="155"/>
        <v>2.8665642535208118</v>
      </c>
      <c r="AL354" s="2">
        <f t="shared" si="156"/>
        <v>141909.12146142634</v>
      </c>
      <c r="AM354" s="2">
        <f t="shared" si="157"/>
        <v>2.758518647019274E-2</v>
      </c>
      <c r="AN354" s="2">
        <f t="shared" si="158"/>
        <v>0.23106293119446791</v>
      </c>
    </row>
    <row r="355" spans="1:40">
      <c r="A355" s="2">
        <v>1</v>
      </c>
      <c r="B355" s="98">
        <f t="shared" si="140"/>
        <v>5.6364882684167803</v>
      </c>
      <c r="C355" s="99">
        <f t="shared" si="159"/>
        <v>5.6364882684167804E-3</v>
      </c>
      <c r="D355" s="2">
        <v>25</v>
      </c>
      <c r="E355" s="2">
        <v>140</v>
      </c>
      <c r="F355" s="100">
        <f t="shared" si="166"/>
        <v>1.0099999999999999E-6</v>
      </c>
      <c r="G355" s="2">
        <v>1E-4</v>
      </c>
      <c r="I355" s="2">
        <v>353</v>
      </c>
      <c r="J355" s="99" t="str">
        <f t="shared" si="160"/>
        <v>-</v>
      </c>
      <c r="K355" s="99" t="str">
        <f t="shared" si="161"/>
        <v>-</v>
      </c>
      <c r="L355" s="2">
        <f t="shared" si="162"/>
        <v>11.482532759698048</v>
      </c>
      <c r="M355" s="2" t="str">
        <f t="shared" si="163"/>
        <v>-</v>
      </c>
      <c r="N355" s="2" t="str">
        <f t="shared" si="164"/>
        <v>-</v>
      </c>
      <c r="O355" s="99" t="str">
        <f t="shared" si="165"/>
        <v>-</v>
      </c>
      <c r="Q355" s="2">
        <v>353</v>
      </c>
      <c r="R355" s="99" t="str">
        <f t="shared" si="141"/>
        <v>-</v>
      </c>
      <c r="S355" s="99" t="str">
        <f t="shared" si="142"/>
        <v>-</v>
      </c>
      <c r="T355" s="2">
        <f t="shared" si="143"/>
        <v>7.0083818113391425</v>
      </c>
      <c r="U355" s="2" t="str">
        <f t="shared" si="144"/>
        <v>-</v>
      </c>
      <c r="V355" s="2" t="str">
        <f t="shared" si="145"/>
        <v>-</v>
      </c>
      <c r="W355" s="2" t="str">
        <f t="shared" si="146"/>
        <v>-</v>
      </c>
      <c r="Y355" s="2">
        <v>353</v>
      </c>
      <c r="Z355" s="99" t="str">
        <f t="shared" si="147"/>
        <v>-</v>
      </c>
      <c r="AA355" s="99" t="str">
        <f t="shared" si="148"/>
        <v>-</v>
      </c>
      <c r="AB355" s="2">
        <f t="shared" si="149"/>
        <v>4.4853643592570505</v>
      </c>
      <c r="AC355" s="2" t="str">
        <f t="shared" si="150"/>
        <v>-</v>
      </c>
      <c r="AD355" s="2" t="str">
        <f t="shared" si="151"/>
        <v>-</v>
      </c>
      <c r="AE355" s="2" t="str">
        <f t="shared" si="152"/>
        <v>-</v>
      </c>
      <c r="AH355" s="2">
        <v>353</v>
      </c>
      <c r="AI355" s="99">
        <f t="shared" si="153"/>
        <v>0.15334477231432181</v>
      </c>
      <c r="AJ355" s="99">
        <f t="shared" si="154"/>
        <v>0.16727897534313318</v>
      </c>
      <c r="AK355" s="2">
        <f t="shared" si="155"/>
        <v>2.8706331899245119</v>
      </c>
      <c r="AL355" s="2">
        <f t="shared" si="156"/>
        <v>142110.55395665902</v>
      </c>
      <c r="AM355" s="2">
        <f t="shared" si="157"/>
        <v>2.7583808585254971E-2</v>
      </c>
      <c r="AN355" s="2">
        <f t="shared" si="158"/>
        <v>0.23170778555330077</v>
      </c>
    </row>
    <row r="356" spans="1:40">
      <c r="A356" s="2">
        <v>1</v>
      </c>
      <c r="B356" s="98">
        <f t="shared" si="140"/>
        <v>5.6444663166680336</v>
      </c>
      <c r="C356" s="99">
        <f t="shared" si="159"/>
        <v>5.6444663166680337E-3</v>
      </c>
      <c r="D356" s="2">
        <v>25</v>
      </c>
      <c r="E356" s="2">
        <v>140</v>
      </c>
      <c r="F356" s="100">
        <f t="shared" si="166"/>
        <v>1.0099999999999999E-6</v>
      </c>
      <c r="G356" s="2">
        <v>1E-4</v>
      </c>
      <c r="I356" s="2">
        <v>354</v>
      </c>
      <c r="J356" s="99" t="str">
        <f t="shared" si="160"/>
        <v>-</v>
      </c>
      <c r="K356" s="99" t="str">
        <f t="shared" si="161"/>
        <v>-</v>
      </c>
      <c r="L356" s="2">
        <f t="shared" si="162"/>
        <v>11.498785468129427</v>
      </c>
      <c r="M356" s="2" t="str">
        <f t="shared" si="163"/>
        <v>-</v>
      </c>
      <c r="N356" s="2" t="str">
        <f t="shared" si="164"/>
        <v>-</v>
      </c>
      <c r="O356" s="99" t="str">
        <f t="shared" si="165"/>
        <v>-</v>
      </c>
      <c r="Q356" s="2">
        <v>354</v>
      </c>
      <c r="R356" s="99" t="str">
        <f t="shared" si="141"/>
        <v>-</v>
      </c>
      <c r="S356" s="99" t="str">
        <f t="shared" si="142"/>
        <v>-</v>
      </c>
      <c r="T356" s="2">
        <f t="shared" si="143"/>
        <v>7.0183016773250921</v>
      </c>
      <c r="U356" s="2" t="str">
        <f t="shared" si="144"/>
        <v>-</v>
      </c>
      <c r="V356" s="2" t="str">
        <f t="shared" si="145"/>
        <v>-</v>
      </c>
      <c r="W356" s="2" t="str">
        <f t="shared" si="146"/>
        <v>-</v>
      </c>
      <c r="Y356" s="2">
        <v>354</v>
      </c>
      <c r="Z356" s="99" t="str">
        <f t="shared" si="147"/>
        <v>-</v>
      </c>
      <c r="AA356" s="99" t="str">
        <f t="shared" si="148"/>
        <v>-</v>
      </c>
      <c r="AB356" s="2">
        <f t="shared" si="149"/>
        <v>4.4917130734880581</v>
      </c>
      <c r="AC356" s="2" t="str">
        <f t="shared" si="150"/>
        <v>-</v>
      </c>
      <c r="AD356" s="2" t="str">
        <f t="shared" si="151"/>
        <v>-</v>
      </c>
      <c r="AE356" s="2" t="str">
        <f t="shared" si="152"/>
        <v>-</v>
      </c>
      <c r="AH356" s="2">
        <v>354</v>
      </c>
      <c r="AI356" s="99">
        <f t="shared" si="153"/>
        <v>0.15372480898423863</v>
      </c>
      <c r="AJ356" s="99">
        <f t="shared" si="154"/>
        <v>0.16771774053179453</v>
      </c>
      <c r="AK356" s="2">
        <f t="shared" si="155"/>
        <v>2.8746963670323566</v>
      </c>
      <c r="AL356" s="2">
        <f t="shared" si="156"/>
        <v>142311.70133823549</v>
      </c>
      <c r="AM356" s="2">
        <f t="shared" si="157"/>
        <v>2.7582436214088898E-2</v>
      </c>
      <c r="AN356" s="2">
        <f t="shared" si="158"/>
        <v>0.232352620782315</v>
      </c>
    </row>
    <row r="357" spans="1:40">
      <c r="A357" s="2">
        <v>1</v>
      </c>
      <c r="B357" s="98">
        <f t="shared" si="140"/>
        <v>5.6524331044250316</v>
      </c>
      <c r="C357" s="99">
        <f t="shared" si="159"/>
        <v>5.6524331044250312E-3</v>
      </c>
      <c r="D357" s="2">
        <v>25</v>
      </c>
      <c r="E357" s="2">
        <v>140</v>
      </c>
      <c r="F357" s="100">
        <f t="shared" si="166"/>
        <v>1.0099999999999999E-6</v>
      </c>
      <c r="G357" s="2">
        <v>1E-4</v>
      </c>
      <c r="I357" s="2">
        <v>355</v>
      </c>
      <c r="J357" s="99" t="str">
        <f t="shared" si="160"/>
        <v>-</v>
      </c>
      <c r="K357" s="99" t="str">
        <f t="shared" si="161"/>
        <v>-</v>
      </c>
      <c r="L357" s="2">
        <f t="shared" si="162"/>
        <v>11.515015236923922</v>
      </c>
      <c r="M357" s="2" t="str">
        <f t="shared" si="163"/>
        <v>-</v>
      </c>
      <c r="N357" s="2" t="str">
        <f t="shared" si="164"/>
        <v>-</v>
      </c>
      <c r="O357" s="99" t="str">
        <f t="shared" si="165"/>
        <v>-</v>
      </c>
      <c r="Q357" s="2">
        <v>355</v>
      </c>
      <c r="R357" s="99" t="str">
        <f t="shared" si="141"/>
        <v>-</v>
      </c>
      <c r="S357" s="99" t="str">
        <f t="shared" si="142"/>
        <v>-</v>
      </c>
      <c r="T357" s="2">
        <f t="shared" si="143"/>
        <v>7.0282075420678254</v>
      </c>
      <c r="U357" s="2" t="str">
        <f t="shared" si="144"/>
        <v>-</v>
      </c>
      <c r="V357" s="2" t="str">
        <f t="shared" si="145"/>
        <v>-</v>
      </c>
      <c r="W357" s="2" t="str">
        <f t="shared" si="146"/>
        <v>-</v>
      </c>
      <c r="Y357" s="2">
        <v>355</v>
      </c>
      <c r="Z357" s="99" t="str">
        <f t="shared" si="147"/>
        <v>-</v>
      </c>
      <c r="AA357" s="99" t="str">
        <f t="shared" si="148"/>
        <v>-</v>
      </c>
      <c r="AB357" s="2">
        <f t="shared" si="149"/>
        <v>4.4980528269234075</v>
      </c>
      <c r="AC357" s="2" t="str">
        <f t="shared" si="150"/>
        <v>-</v>
      </c>
      <c r="AD357" s="2" t="str">
        <f t="shared" si="151"/>
        <v>-</v>
      </c>
      <c r="AE357" s="2" t="str">
        <f t="shared" si="152"/>
        <v>-</v>
      </c>
      <c r="AH357" s="2">
        <v>355</v>
      </c>
      <c r="AI357" s="99">
        <f t="shared" si="153"/>
        <v>0.15410471148391588</v>
      </c>
      <c r="AJ357" s="99">
        <f t="shared" si="154"/>
        <v>0.16815641401063863</v>
      </c>
      <c r="AK357" s="2">
        <f t="shared" si="155"/>
        <v>2.8787538092309806</v>
      </c>
      <c r="AL357" s="2">
        <f t="shared" si="156"/>
        <v>142512.56481341491</v>
      </c>
      <c r="AM357" s="2">
        <f t="shared" si="157"/>
        <v>2.758106931929254E-2</v>
      </c>
      <c r="AN357" s="2">
        <f t="shared" si="158"/>
        <v>0.23299743695917283</v>
      </c>
    </row>
    <row r="358" spans="1:40">
      <c r="A358" s="2">
        <v>1</v>
      </c>
      <c r="B358" s="98">
        <f t="shared" si="140"/>
        <v>5.6603886792339617</v>
      </c>
      <c r="C358" s="99">
        <f t="shared" si="159"/>
        <v>5.6603886792339613E-3</v>
      </c>
      <c r="D358" s="2">
        <v>25</v>
      </c>
      <c r="E358" s="2">
        <v>140</v>
      </c>
      <c r="F358" s="100">
        <f t="shared" si="166"/>
        <v>1.0099999999999999E-6</v>
      </c>
      <c r="G358" s="2">
        <v>1E-4</v>
      </c>
      <c r="I358" s="2">
        <v>356</v>
      </c>
      <c r="J358" s="99" t="str">
        <f t="shared" si="160"/>
        <v>-</v>
      </c>
      <c r="K358" s="99" t="str">
        <f t="shared" si="161"/>
        <v>-</v>
      </c>
      <c r="L358" s="2">
        <f t="shared" si="162"/>
        <v>11.531222162941605</v>
      </c>
      <c r="M358" s="2" t="str">
        <f t="shared" si="163"/>
        <v>-</v>
      </c>
      <c r="N358" s="2" t="str">
        <f t="shared" si="164"/>
        <v>-</v>
      </c>
      <c r="O358" s="99" t="str">
        <f t="shared" si="165"/>
        <v>-</v>
      </c>
      <c r="Q358" s="2">
        <v>356</v>
      </c>
      <c r="R358" s="99" t="str">
        <f t="shared" si="141"/>
        <v>-</v>
      </c>
      <c r="S358" s="99" t="str">
        <f t="shared" si="142"/>
        <v>-</v>
      </c>
      <c r="T358" s="2">
        <f t="shared" si="143"/>
        <v>7.0380994646860398</v>
      </c>
      <c r="U358" s="2" t="str">
        <f t="shared" si="144"/>
        <v>-</v>
      </c>
      <c r="V358" s="2" t="str">
        <f t="shared" si="145"/>
        <v>-</v>
      </c>
      <c r="W358" s="2" t="str">
        <f t="shared" si="146"/>
        <v>-</v>
      </c>
      <c r="Y358" s="2">
        <v>356</v>
      </c>
      <c r="Z358" s="99" t="str">
        <f t="shared" si="147"/>
        <v>-</v>
      </c>
      <c r="AA358" s="99" t="str">
        <f t="shared" si="148"/>
        <v>-</v>
      </c>
      <c r="AB358" s="2">
        <f t="shared" si="149"/>
        <v>4.5043836573990648</v>
      </c>
      <c r="AC358" s="2" t="str">
        <f t="shared" si="150"/>
        <v>-</v>
      </c>
      <c r="AD358" s="2" t="str">
        <f t="shared" si="151"/>
        <v>-</v>
      </c>
      <c r="AE358" s="2" t="str">
        <f t="shared" si="152"/>
        <v>-</v>
      </c>
      <c r="AH358" s="2">
        <v>356</v>
      </c>
      <c r="AI358" s="99">
        <f t="shared" si="153"/>
        <v>0.15448448023846745</v>
      </c>
      <c r="AJ358" s="99">
        <f t="shared" si="154"/>
        <v>0.16859499605709158</v>
      </c>
      <c r="AK358" s="2">
        <f t="shared" si="155"/>
        <v>2.8828055407354012</v>
      </c>
      <c r="AL358" s="2">
        <f t="shared" si="156"/>
        <v>142713.1455809605</v>
      </c>
      <c r="AM358" s="2">
        <f t="shared" si="157"/>
        <v>2.7579707863821364E-2</v>
      </c>
      <c r="AN358" s="2">
        <f t="shared" si="158"/>
        <v>0.23364223416100449</v>
      </c>
    </row>
    <row r="359" spans="1:40">
      <c r="A359" s="2">
        <v>1</v>
      </c>
      <c r="B359" s="98">
        <f t="shared" si="140"/>
        <v>5.6683330883073557</v>
      </c>
      <c r="C359" s="99">
        <f t="shared" si="159"/>
        <v>5.6683330883073556E-3</v>
      </c>
      <c r="D359" s="2">
        <v>25</v>
      </c>
      <c r="E359" s="2">
        <v>140</v>
      </c>
      <c r="F359" s="100">
        <f t="shared" si="166"/>
        <v>1.0099999999999999E-6</v>
      </c>
      <c r="G359" s="2">
        <v>1E-4</v>
      </c>
      <c r="I359" s="2">
        <v>357</v>
      </c>
      <c r="J359" s="99" t="str">
        <f t="shared" si="160"/>
        <v>-</v>
      </c>
      <c r="K359" s="99" t="str">
        <f t="shared" si="161"/>
        <v>-</v>
      </c>
      <c r="L359" s="2">
        <f t="shared" si="162"/>
        <v>11.54740634236283</v>
      </c>
      <c r="M359" s="2" t="str">
        <f t="shared" si="163"/>
        <v>-</v>
      </c>
      <c r="N359" s="2" t="str">
        <f t="shared" si="164"/>
        <v>-</v>
      </c>
      <c r="O359" s="99" t="str">
        <f t="shared" si="165"/>
        <v>-</v>
      </c>
      <c r="Q359" s="2">
        <v>357</v>
      </c>
      <c r="R359" s="99" t="str">
        <f t="shared" si="141"/>
        <v>-</v>
      </c>
      <c r="S359" s="99" t="str">
        <f t="shared" si="142"/>
        <v>-</v>
      </c>
      <c r="T359" s="2">
        <f t="shared" si="143"/>
        <v>7.0479775038835655</v>
      </c>
      <c r="U359" s="2" t="str">
        <f t="shared" si="144"/>
        <v>-</v>
      </c>
      <c r="V359" s="2" t="str">
        <f t="shared" si="145"/>
        <v>-</v>
      </c>
      <c r="W359" s="2" t="str">
        <f t="shared" si="146"/>
        <v>-</v>
      </c>
      <c r="Y359" s="2">
        <v>357</v>
      </c>
      <c r="Z359" s="99" t="str">
        <f t="shared" si="147"/>
        <v>-</v>
      </c>
      <c r="AA359" s="99" t="str">
        <f t="shared" si="148"/>
        <v>-</v>
      </c>
      <c r="AB359" s="2">
        <f t="shared" si="149"/>
        <v>4.5107056024854817</v>
      </c>
      <c r="AC359" s="2" t="str">
        <f t="shared" si="150"/>
        <v>-</v>
      </c>
      <c r="AD359" s="2" t="str">
        <f t="shared" si="151"/>
        <v>-</v>
      </c>
      <c r="AE359" s="2" t="str">
        <f t="shared" si="152"/>
        <v>-</v>
      </c>
      <c r="AH359" s="2">
        <v>357</v>
      </c>
      <c r="AI359" s="99">
        <f t="shared" si="153"/>
        <v>0.15486411567047018</v>
      </c>
      <c r="AJ359" s="99">
        <f t="shared" si="154"/>
        <v>0.16903348694696396</v>
      </c>
      <c r="AK359" s="2">
        <f t="shared" si="155"/>
        <v>2.8868515855907075</v>
      </c>
      <c r="AL359" s="2">
        <f t="shared" si="156"/>
        <v>142913.44483122317</v>
      </c>
      <c r="AM359" s="2">
        <f t="shared" si="157"/>
        <v>2.7578351810983864E-2</v>
      </c>
      <c r="AN359" s="2">
        <f t="shared" si="158"/>
        <v>0.23428701246441344</v>
      </c>
    </row>
    <row r="360" spans="1:40">
      <c r="A360" s="2">
        <v>1</v>
      </c>
      <c r="B360" s="98">
        <f t="shared" si="140"/>
        <v>5.6762663785273508</v>
      </c>
      <c r="C360" s="99">
        <f t="shared" si="159"/>
        <v>5.6762663785273511E-3</v>
      </c>
      <c r="D360" s="2">
        <v>25</v>
      </c>
      <c r="E360" s="2">
        <v>140</v>
      </c>
      <c r="F360" s="100">
        <f t="shared" si="166"/>
        <v>1.0099999999999999E-6</v>
      </c>
      <c r="G360" s="2">
        <v>1E-4</v>
      </c>
      <c r="I360" s="2">
        <v>358</v>
      </c>
      <c r="J360" s="99" t="str">
        <f t="shared" si="160"/>
        <v>-</v>
      </c>
      <c r="K360" s="99" t="str">
        <f t="shared" si="161"/>
        <v>-</v>
      </c>
      <c r="L360" s="2">
        <f t="shared" si="162"/>
        <v>11.563567870694881</v>
      </c>
      <c r="M360" s="2" t="str">
        <f t="shared" si="163"/>
        <v>-</v>
      </c>
      <c r="N360" s="2" t="str">
        <f t="shared" si="164"/>
        <v>-</v>
      </c>
      <c r="O360" s="99" t="str">
        <f t="shared" si="165"/>
        <v>-</v>
      </c>
      <c r="Q360" s="2">
        <v>358</v>
      </c>
      <c r="R360" s="99" t="str">
        <f t="shared" si="141"/>
        <v>-</v>
      </c>
      <c r="S360" s="99" t="str">
        <f t="shared" si="142"/>
        <v>-</v>
      </c>
      <c r="T360" s="2">
        <f t="shared" si="143"/>
        <v>7.057841717953421</v>
      </c>
      <c r="U360" s="2" t="str">
        <f t="shared" si="144"/>
        <v>-</v>
      </c>
      <c r="V360" s="2" t="str">
        <f t="shared" si="145"/>
        <v>-</v>
      </c>
      <c r="W360" s="2" t="str">
        <f t="shared" si="146"/>
        <v>-</v>
      </c>
      <c r="Y360" s="2">
        <v>358</v>
      </c>
      <c r="Z360" s="99" t="str">
        <f t="shared" si="147"/>
        <v>-</v>
      </c>
      <c r="AA360" s="99" t="str">
        <f t="shared" si="148"/>
        <v>-</v>
      </c>
      <c r="AB360" s="2">
        <f t="shared" si="149"/>
        <v>4.5170186994901886</v>
      </c>
      <c r="AC360" s="2" t="str">
        <f t="shared" si="150"/>
        <v>-</v>
      </c>
      <c r="AD360" s="2" t="str">
        <f t="shared" si="151"/>
        <v>-</v>
      </c>
      <c r="AE360" s="2" t="str">
        <f t="shared" si="152"/>
        <v>-</v>
      </c>
      <c r="AH360" s="2">
        <v>358</v>
      </c>
      <c r="AI360" s="99">
        <f t="shared" si="153"/>
        <v>0.1552436181999855</v>
      </c>
      <c r="AJ360" s="99">
        <f t="shared" si="154"/>
        <v>0.16947188695446366</v>
      </c>
      <c r="AK360" s="2">
        <f t="shared" si="155"/>
        <v>2.8908919676737201</v>
      </c>
      <c r="AL360" s="2">
        <f t="shared" si="156"/>
        <v>143113.4637462238</v>
      </c>
      <c r="AM360" s="2">
        <f t="shared" si="157"/>
        <v>2.7577001124437259E-2</v>
      </c>
      <c r="AN360" s="2">
        <f t="shared" si="158"/>
        <v>0.23493177194548107</v>
      </c>
    </row>
    <row r="361" spans="1:40">
      <c r="A361" s="2">
        <v>1</v>
      </c>
      <c r="B361" s="98">
        <f t="shared" si="140"/>
        <v>5.6841885964489247</v>
      </c>
      <c r="C361" s="99">
        <f t="shared" si="159"/>
        <v>5.6841885964489247E-3</v>
      </c>
      <c r="D361" s="2">
        <v>25</v>
      </c>
      <c r="E361" s="2">
        <v>140</v>
      </c>
      <c r="F361" s="100">
        <f t="shared" si="166"/>
        <v>1.0099999999999999E-6</v>
      </c>
      <c r="G361" s="2">
        <v>1E-4</v>
      </c>
      <c r="I361" s="2">
        <v>359</v>
      </c>
      <c r="J361" s="99" t="str">
        <f t="shared" si="160"/>
        <v>-</v>
      </c>
      <c r="K361" s="99" t="str">
        <f t="shared" si="161"/>
        <v>-</v>
      </c>
      <c r="L361" s="2">
        <f t="shared" si="162"/>
        <v>11.579706842778556</v>
      </c>
      <c r="M361" s="2" t="str">
        <f t="shared" si="163"/>
        <v>-</v>
      </c>
      <c r="N361" s="2" t="str">
        <f t="shared" si="164"/>
        <v>-</v>
      </c>
      <c r="O361" s="99" t="str">
        <f t="shared" si="165"/>
        <v>-</v>
      </c>
      <c r="Q361" s="2">
        <v>359</v>
      </c>
      <c r="R361" s="99" t="str">
        <f t="shared" si="141"/>
        <v>-</v>
      </c>
      <c r="S361" s="99" t="str">
        <f t="shared" si="142"/>
        <v>-</v>
      </c>
      <c r="T361" s="2">
        <f t="shared" si="143"/>
        <v>7.0676921647818354</v>
      </c>
      <c r="U361" s="2" t="str">
        <f t="shared" si="144"/>
        <v>-</v>
      </c>
      <c r="V361" s="2" t="str">
        <f t="shared" si="145"/>
        <v>-</v>
      </c>
      <c r="W361" s="2" t="str">
        <f t="shared" si="146"/>
        <v>-</v>
      </c>
      <c r="Y361" s="2">
        <v>359</v>
      </c>
      <c r="Z361" s="99" t="str">
        <f t="shared" si="147"/>
        <v>-</v>
      </c>
      <c r="AA361" s="99" t="str">
        <f t="shared" si="148"/>
        <v>-</v>
      </c>
      <c r="AB361" s="2">
        <f t="shared" si="149"/>
        <v>4.523322985460374</v>
      </c>
      <c r="AC361" s="2" t="str">
        <f t="shared" si="150"/>
        <v>-</v>
      </c>
      <c r="AD361" s="2" t="str">
        <f t="shared" si="151"/>
        <v>-</v>
      </c>
      <c r="AE361" s="2" t="str">
        <f t="shared" si="152"/>
        <v>-</v>
      </c>
      <c r="AH361" s="2">
        <v>359</v>
      </c>
      <c r="AI361" s="99">
        <f t="shared" si="153"/>
        <v>0.15562298824458143</v>
      </c>
      <c r="AJ361" s="99">
        <f t="shared" si="154"/>
        <v>0.16991019635220994</v>
      </c>
      <c r="AK361" s="2">
        <f t="shared" si="155"/>
        <v>2.894926710694639</v>
      </c>
      <c r="AL361" s="2">
        <f t="shared" si="156"/>
        <v>143313.20349973463</v>
      </c>
      <c r="AM361" s="2">
        <f t="shared" si="157"/>
        <v>2.7575655768183171E-2</v>
      </c>
      <c r="AN361" s="2">
        <f t="shared" si="158"/>
        <v>0.23557651267977181</v>
      </c>
    </row>
    <row r="362" spans="1:40">
      <c r="A362" s="2">
        <v>1</v>
      </c>
      <c r="B362" s="98">
        <f t="shared" si="140"/>
        <v>5.6920997883030831</v>
      </c>
      <c r="C362" s="99">
        <f t="shared" si="159"/>
        <v>5.6920997883030833E-3</v>
      </c>
      <c r="D362" s="2">
        <v>25</v>
      </c>
      <c r="E362" s="2">
        <v>140</v>
      </c>
      <c r="F362" s="100">
        <f t="shared" si="166"/>
        <v>1.0099999999999999E-6</v>
      </c>
      <c r="G362" s="2">
        <v>1E-4</v>
      </c>
      <c r="I362" s="2">
        <v>360</v>
      </c>
      <c r="J362" s="99" t="str">
        <f t="shared" si="160"/>
        <v>-</v>
      </c>
      <c r="K362" s="99" t="str">
        <f t="shared" si="161"/>
        <v>-</v>
      </c>
      <c r="L362" s="2">
        <f t="shared" si="162"/>
        <v>11.595823352794667</v>
      </c>
      <c r="M362" s="2" t="str">
        <f t="shared" si="163"/>
        <v>-</v>
      </c>
      <c r="N362" s="2" t="str">
        <f t="shared" si="164"/>
        <v>-</v>
      </c>
      <c r="O362" s="99" t="str">
        <f t="shared" si="165"/>
        <v>-</v>
      </c>
      <c r="Q362" s="2">
        <v>360</v>
      </c>
      <c r="R362" s="99" t="str">
        <f t="shared" si="141"/>
        <v>-</v>
      </c>
      <c r="S362" s="99" t="str">
        <f t="shared" si="142"/>
        <v>-</v>
      </c>
      <c r="T362" s="2">
        <f t="shared" si="143"/>
        <v>7.0775289018522161</v>
      </c>
      <c r="U362" s="2" t="str">
        <f t="shared" si="144"/>
        <v>-</v>
      </c>
      <c r="V362" s="2" t="str">
        <f t="shared" si="145"/>
        <v>-</v>
      </c>
      <c r="W362" s="2" t="str">
        <f t="shared" si="146"/>
        <v>-</v>
      </c>
      <c r="Y362" s="2">
        <v>360</v>
      </c>
      <c r="Z362" s="99" t="str">
        <f t="shared" si="147"/>
        <v>-</v>
      </c>
      <c r="AA362" s="99" t="str">
        <f t="shared" si="148"/>
        <v>-</v>
      </c>
      <c r="AB362" s="2">
        <f t="shared" si="149"/>
        <v>4.5296184971854174</v>
      </c>
      <c r="AC362" s="2" t="str">
        <f t="shared" si="150"/>
        <v>-</v>
      </c>
      <c r="AD362" s="2" t="str">
        <f t="shared" si="151"/>
        <v>-</v>
      </c>
      <c r="AE362" s="2" t="str">
        <f t="shared" si="152"/>
        <v>-</v>
      </c>
      <c r="AH362" s="2">
        <v>360</v>
      </c>
      <c r="AI362" s="99">
        <f t="shared" si="153"/>
        <v>0.1560022262193565</v>
      </c>
      <c r="AJ362" s="99">
        <f t="shared" si="154"/>
        <v>0.17034841541124812</v>
      </c>
      <c r="AK362" s="2">
        <f t="shared" si="155"/>
        <v>2.8989558381986669</v>
      </c>
      <c r="AL362" s="2">
        <f t="shared" si="156"/>
        <v>143512.66525735977</v>
      </c>
      <c r="AM362" s="2">
        <f t="shared" si="157"/>
        <v>2.7574315706563469E-2</v>
      </c>
      <c r="AN362" s="2">
        <f t="shared" si="158"/>
        <v>0.23622123474233858</v>
      </c>
    </row>
    <row r="363" spans="1:40">
      <c r="A363" s="2">
        <v>1</v>
      </c>
      <c r="B363" s="98">
        <f t="shared" si="140"/>
        <v>5.7</v>
      </c>
      <c r="C363" s="99">
        <f t="shared" si="159"/>
        <v>5.7000000000000002E-3</v>
      </c>
      <c r="D363" s="2">
        <v>25</v>
      </c>
      <c r="E363" s="2">
        <v>140</v>
      </c>
      <c r="F363" s="100">
        <f t="shared" si="166"/>
        <v>1.0099999999999999E-6</v>
      </c>
      <c r="G363" s="2">
        <v>1E-4</v>
      </c>
      <c r="I363" s="2">
        <v>361</v>
      </c>
      <c r="J363" s="99" t="str">
        <f t="shared" si="160"/>
        <v>-</v>
      </c>
      <c r="K363" s="99" t="str">
        <f t="shared" si="161"/>
        <v>-</v>
      </c>
      <c r="L363" s="2">
        <f t="shared" si="162"/>
        <v>11.611917494270433</v>
      </c>
      <c r="M363" s="2" t="str">
        <f t="shared" si="163"/>
        <v>-</v>
      </c>
      <c r="N363" s="2" t="str">
        <f t="shared" si="164"/>
        <v>-</v>
      </c>
      <c r="O363" s="99" t="str">
        <f t="shared" si="165"/>
        <v>-</v>
      </c>
      <c r="Q363" s="2">
        <v>361</v>
      </c>
      <c r="R363" s="99" t="str">
        <f t="shared" si="141"/>
        <v>-</v>
      </c>
      <c r="S363" s="99" t="str">
        <f t="shared" si="142"/>
        <v>-</v>
      </c>
      <c r="T363" s="2">
        <f t="shared" si="143"/>
        <v>7.0873519862490459</v>
      </c>
      <c r="U363" s="2" t="str">
        <f t="shared" si="144"/>
        <v>-</v>
      </c>
      <c r="V363" s="2" t="str">
        <f t="shared" si="145"/>
        <v>-</v>
      </c>
      <c r="W363" s="2" t="str">
        <f t="shared" si="146"/>
        <v>-</v>
      </c>
      <c r="Y363" s="2">
        <v>361</v>
      </c>
      <c r="Z363" s="99" t="str">
        <f t="shared" si="147"/>
        <v>-</v>
      </c>
      <c r="AA363" s="99" t="str">
        <f t="shared" si="148"/>
        <v>-</v>
      </c>
      <c r="AB363" s="2">
        <f t="shared" si="149"/>
        <v>4.5359052711993888</v>
      </c>
      <c r="AC363" s="2" t="str">
        <f t="shared" si="150"/>
        <v>-</v>
      </c>
      <c r="AD363" s="2" t="str">
        <f t="shared" si="151"/>
        <v>-</v>
      </c>
      <c r="AE363" s="2" t="str">
        <f t="shared" si="152"/>
        <v>-</v>
      </c>
      <c r="AH363" s="2">
        <v>361</v>
      </c>
      <c r="AI363" s="99">
        <f t="shared" si="153"/>
        <v>0.15638133253695757</v>
      </c>
      <c r="AJ363" s="99">
        <f t="shared" si="154"/>
        <v>0.17078654440106139</v>
      </c>
      <c r="AK363" s="2">
        <f t="shared" si="155"/>
        <v>2.9029793735676082</v>
      </c>
      <c r="AL363" s="2">
        <f t="shared" si="156"/>
        <v>143711.8501766143</v>
      </c>
      <c r="AM363" s="2">
        <f t="shared" si="157"/>
        <v>2.7572980904256108E-2</v>
      </c>
      <c r="AN363" s="2">
        <f t="shared" si="158"/>
        <v>0.23686593820772692</v>
      </c>
    </row>
    <row r="364" spans="1:40">
      <c r="A364" s="2">
        <v>1</v>
      </c>
      <c r="B364" s="98">
        <f t="shared" si="140"/>
        <v>5.7078892771321339</v>
      </c>
      <c r="C364" s="99">
        <f t="shared" si="159"/>
        <v>5.7078892771321339E-3</v>
      </c>
      <c r="D364" s="2">
        <v>25</v>
      </c>
      <c r="E364" s="2">
        <v>140</v>
      </c>
      <c r="F364" s="100">
        <f t="shared" si="166"/>
        <v>1.0099999999999999E-6</v>
      </c>
      <c r="G364" s="2">
        <v>1E-4</v>
      </c>
      <c r="I364" s="2">
        <v>362</v>
      </c>
      <c r="J364" s="99" t="str">
        <f t="shared" si="160"/>
        <v>-</v>
      </c>
      <c r="K364" s="99" t="str">
        <f t="shared" si="161"/>
        <v>-</v>
      </c>
      <c r="L364" s="2">
        <f t="shared" si="162"/>
        <v>11.627989360085833</v>
      </c>
      <c r="M364" s="2" t="str">
        <f t="shared" si="163"/>
        <v>-</v>
      </c>
      <c r="N364" s="2" t="str">
        <f t="shared" si="164"/>
        <v>-</v>
      </c>
      <c r="O364" s="99" t="str">
        <f t="shared" si="165"/>
        <v>-</v>
      </c>
      <c r="Q364" s="2">
        <v>362</v>
      </c>
      <c r="R364" s="99" t="str">
        <f t="shared" si="141"/>
        <v>-</v>
      </c>
      <c r="S364" s="99" t="str">
        <f t="shared" si="142"/>
        <v>-</v>
      </c>
      <c r="T364" s="2">
        <f t="shared" si="143"/>
        <v>7.0971614746617648</v>
      </c>
      <c r="U364" s="2" t="str">
        <f t="shared" si="144"/>
        <v>-</v>
      </c>
      <c r="V364" s="2" t="str">
        <f t="shared" si="145"/>
        <v>-</v>
      </c>
      <c r="W364" s="2" t="str">
        <f t="shared" si="146"/>
        <v>-</v>
      </c>
      <c r="Y364" s="2">
        <v>362</v>
      </c>
      <c r="Z364" s="99" t="str">
        <f t="shared" si="147"/>
        <v>-</v>
      </c>
      <c r="AA364" s="99" t="str">
        <f t="shared" si="148"/>
        <v>-</v>
      </c>
      <c r="AB364" s="2">
        <f t="shared" si="149"/>
        <v>4.5421833437835284</v>
      </c>
      <c r="AC364" s="2" t="str">
        <f t="shared" si="150"/>
        <v>-</v>
      </c>
      <c r="AD364" s="2" t="str">
        <f t="shared" si="151"/>
        <v>-</v>
      </c>
      <c r="AE364" s="2" t="str">
        <f t="shared" si="152"/>
        <v>-</v>
      </c>
      <c r="AH364" s="2">
        <v>362</v>
      </c>
      <c r="AI364" s="99">
        <f t="shared" si="153"/>
        <v>0.15676030760760382</v>
      </c>
      <c r="AJ364" s="99">
        <f t="shared" si="154"/>
        <v>0.17122458358958489</v>
      </c>
      <c r="AK364" s="2">
        <f t="shared" si="155"/>
        <v>2.9069973400214582</v>
      </c>
      <c r="AL364" s="2">
        <f t="shared" si="156"/>
        <v>143910.75940700292</v>
      </c>
      <c r="AM364" s="2">
        <f t="shared" si="157"/>
        <v>2.757165132627103E-2</v>
      </c>
      <c r="AN364" s="2">
        <f t="shared" si="158"/>
        <v>0.2375106231499805</v>
      </c>
    </row>
    <row r="365" spans="1:40">
      <c r="A365" s="2">
        <v>1</v>
      </c>
      <c r="B365" s="98">
        <f t="shared" si="140"/>
        <v>5.715767664977295</v>
      </c>
      <c r="C365" s="99">
        <f t="shared" si="159"/>
        <v>5.7157676649772947E-3</v>
      </c>
      <c r="D365" s="2">
        <v>25</v>
      </c>
      <c r="E365" s="2">
        <v>140</v>
      </c>
      <c r="F365" s="100">
        <f t="shared" si="166"/>
        <v>1.0099999999999999E-6</v>
      </c>
      <c r="G365" s="2">
        <v>1E-4</v>
      </c>
      <c r="I365" s="2">
        <v>363</v>
      </c>
      <c r="J365" s="99" t="str">
        <f t="shared" si="160"/>
        <v>-</v>
      </c>
      <c r="K365" s="99" t="str">
        <f t="shared" si="161"/>
        <v>-</v>
      </c>
      <c r="L365" s="2">
        <f t="shared" si="162"/>
        <v>11.644039042479845</v>
      </c>
      <c r="M365" s="2" t="str">
        <f t="shared" si="163"/>
        <v>-</v>
      </c>
      <c r="N365" s="2" t="str">
        <f t="shared" si="164"/>
        <v>-</v>
      </c>
      <c r="O365" s="99" t="str">
        <f t="shared" si="165"/>
        <v>-</v>
      </c>
      <c r="Q365" s="2">
        <v>363</v>
      </c>
      <c r="R365" s="99" t="str">
        <f t="shared" si="141"/>
        <v>-</v>
      </c>
      <c r="S365" s="99" t="str">
        <f t="shared" si="142"/>
        <v>-</v>
      </c>
      <c r="T365" s="2">
        <f t="shared" si="143"/>
        <v>7.1069574233885788</v>
      </c>
      <c r="U365" s="2" t="str">
        <f t="shared" si="144"/>
        <v>-</v>
      </c>
      <c r="V365" s="2" t="str">
        <f t="shared" si="145"/>
        <v>-</v>
      </c>
      <c r="W365" s="2" t="str">
        <f t="shared" si="146"/>
        <v>-</v>
      </c>
      <c r="Y365" s="2">
        <v>363</v>
      </c>
      <c r="Z365" s="99" t="str">
        <f t="shared" si="147"/>
        <v>-</v>
      </c>
      <c r="AA365" s="99" t="str">
        <f t="shared" si="148"/>
        <v>-</v>
      </c>
      <c r="AB365" s="2">
        <f t="shared" si="149"/>
        <v>4.5484527509686901</v>
      </c>
      <c r="AC365" s="2" t="str">
        <f t="shared" si="150"/>
        <v>-</v>
      </c>
      <c r="AD365" s="2" t="str">
        <f t="shared" si="151"/>
        <v>-</v>
      </c>
      <c r="AE365" s="2" t="str">
        <f t="shared" si="152"/>
        <v>-</v>
      </c>
      <c r="AH365" s="2">
        <v>363</v>
      </c>
      <c r="AI365" s="99">
        <f t="shared" si="153"/>
        <v>0.15713915183910687</v>
      </c>
      <c r="AJ365" s="99">
        <f t="shared" si="154"/>
        <v>0.17166253324321992</v>
      </c>
      <c r="AK365" s="2">
        <f t="shared" si="155"/>
        <v>2.9110097606199612</v>
      </c>
      <c r="AL365" s="2">
        <f t="shared" si="156"/>
        <v>144109.39409009711</v>
      </c>
      <c r="AM365" s="2">
        <f t="shared" si="157"/>
        <v>2.7570326937946144E-2</v>
      </c>
      <c r="AN365" s="2">
        <f t="shared" si="158"/>
        <v>0.23815528964264499</v>
      </c>
    </row>
    <row r="366" spans="1:40">
      <c r="A366" s="2">
        <v>1</v>
      </c>
      <c r="B366" s="98">
        <f t="shared" si="140"/>
        <v>5.7236352085016735</v>
      </c>
      <c r="C366" s="99">
        <f t="shared" si="159"/>
        <v>5.7236352085016737E-3</v>
      </c>
      <c r="D366" s="2">
        <v>25</v>
      </c>
      <c r="E366" s="2">
        <v>140</v>
      </c>
      <c r="F366" s="100">
        <f t="shared" si="166"/>
        <v>1.0099999999999999E-6</v>
      </c>
      <c r="G366" s="2">
        <v>1E-4</v>
      </c>
      <c r="I366" s="2">
        <v>364</v>
      </c>
      <c r="J366" s="99" t="str">
        <f t="shared" si="160"/>
        <v>-</v>
      </c>
      <c r="K366" s="99" t="str">
        <f t="shared" si="161"/>
        <v>-</v>
      </c>
      <c r="L366" s="2">
        <f t="shared" si="162"/>
        <v>11.660066633056628</v>
      </c>
      <c r="M366" s="2" t="str">
        <f t="shared" si="163"/>
        <v>-</v>
      </c>
      <c r="N366" s="2" t="str">
        <f t="shared" si="164"/>
        <v>-</v>
      </c>
      <c r="O366" s="99" t="str">
        <f t="shared" si="165"/>
        <v>-</v>
      </c>
      <c r="Q366" s="2">
        <v>364</v>
      </c>
      <c r="R366" s="99" t="str">
        <f t="shared" si="141"/>
        <v>-</v>
      </c>
      <c r="S366" s="99" t="str">
        <f t="shared" si="142"/>
        <v>-</v>
      </c>
      <c r="T366" s="2">
        <f t="shared" si="143"/>
        <v>7.1167398883402297</v>
      </c>
      <c r="U366" s="2" t="str">
        <f t="shared" si="144"/>
        <v>-</v>
      </c>
      <c r="V366" s="2" t="str">
        <f t="shared" si="145"/>
        <v>-</v>
      </c>
      <c r="W366" s="2" t="str">
        <f t="shared" si="146"/>
        <v>-</v>
      </c>
      <c r="Y366" s="2">
        <v>364</v>
      </c>
      <c r="Z366" s="99" t="str">
        <f t="shared" si="147"/>
        <v>-</v>
      </c>
      <c r="AA366" s="99" t="str">
        <f t="shared" si="148"/>
        <v>-</v>
      </c>
      <c r="AB366" s="2">
        <f t="shared" si="149"/>
        <v>4.5547135285377465</v>
      </c>
      <c r="AC366" s="2" t="str">
        <f t="shared" si="150"/>
        <v>-</v>
      </c>
      <c r="AD366" s="2" t="str">
        <f t="shared" si="151"/>
        <v>-</v>
      </c>
      <c r="AE366" s="2" t="str">
        <f t="shared" si="152"/>
        <v>-</v>
      </c>
      <c r="AH366" s="2">
        <v>364</v>
      </c>
      <c r="AI366" s="99">
        <f t="shared" si="153"/>
        <v>0.15751786563689077</v>
      </c>
      <c r="AJ366" s="99">
        <f t="shared" si="154"/>
        <v>0.17210039362684437</v>
      </c>
      <c r="AK366" s="2">
        <f t="shared" si="155"/>
        <v>2.915016658264157</v>
      </c>
      <c r="AL366" s="2">
        <f t="shared" si="156"/>
        <v>144307.75535961177</v>
      </c>
      <c r="AM366" s="2">
        <f t="shared" si="157"/>
        <v>2.7569007704943381E-2</v>
      </c>
      <c r="AN366" s="2">
        <f t="shared" si="158"/>
        <v>0.23879993775877378</v>
      </c>
    </row>
    <row r="367" spans="1:40">
      <c r="A367" s="2">
        <v>1</v>
      </c>
      <c r="B367" s="98">
        <f t="shared" si="140"/>
        <v>5.7314919523628394</v>
      </c>
      <c r="C367" s="99">
        <f t="shared" si="159"/>
        <v>5.7314919523628396E-3</v>
      </c>
      <c r="D367" s="2">
        <v>25</v>
      </c>
      <c r="E367" s="2">
        <v>140</v>
      </c>
      <c r="F367" s="100">
        <f t="shared" si="166"/>
        <v>1.0099999999999999E-6</v>
      </c>
      <c r="G367" s="2">
        <v>1E-4</v>
      </c>
      <c r="I367" s="2">
        <v>365</v>
      </c>
      <c r="J367" s="99" t="str">
        <f t="shared" si="160"/>
        <v>-</v>
      </c>
      <c r="K367" s="99" t="str">
        <f t="shared" si="161"/>
        <v>-</v>
      </c>
      <c r="L367" s="2">
        <f t="shared" si="162"/>
        <v>11.676072222791625</v>
      </c>
      <c r="M367" s="2" t="str">
        <f t="shared" si="163"/>
        <v>-</v>
      </c>
      <c r="N367" s="2" t="str">
        <f t="shared" si="164"/>
        <v>-</v>
      </c>
      <c r="O367" s="99" t="str">
        <f t="shared" si="165"/>
        <v>-</v>
      </c>
      <c r="Q367" s="2">
        <v>365</v>
      </c>
      <c r="R367" s="99" t="str">
        <f t="shared" si="141"/>
        <v>-</v>
      </c>
      <c r="S367" s="99" t="str">
        <f t="shared" si="142"/>
        <v>-</v>
      </c>
      <c r="T367" s="2">
        <f t="shared" si="143"/>
        <v>7.1265089250437184</v>
      </c>
      <c r="U367" s="2" t="str">
        <f t="shared" si="144"/>
        <v>-</v>
      </c>
      <c r="V367" s="2" t="str">
        <f t="shared" si="145"/>
        <v>-</v>
      </c>
      <c r="W367" s="2" t="str">
        <f t="shared" si="146"/>
        <v>-</v>
      </c>
      <c r="Y367" s="2">
        <v>365</v>
      </c>
      <c r="Z367" s="99" t="str">
        <f t="shared" si="147"/>
        <v>-</v>
      </c>
      <c r="AA367" s="99" t="str">
        <f t="shared" si="148"/>
        <v>-</v>
      </c>
      <c r="AB367" s="2">
        <f t="shared" si="149"/>
        <v>4.5609657120279792</v>
      </c>
      <c r="AC367" s="2" t="str">
        <f t="shared" si="150"/>
        <v>-</v>
      </c>
      <c r="AD367" s="2" t="str">
        <f t="shared" si="151"/>
        <v>-</v>
      </c>
      <c r="AE367" s="2" t="str">
        <f t="shared" si="152"/>
        <v>-</v>
      </c>
      <c r="AH367" s="2">
        <v>365</v>
      </c>
      <c r="AI367" s="99">
        <f t="shared" si="153"/>
        <v>0.15789644940401373</v>
      </c>
      <c r="AJ367" s="99">
        <f t="shared" si="154"/>
        <v>0.17253816500382799</v>
      </c>
      <c r="AK367" s="2">
        <f t="shared" si="155"/>
        <v>2.9190180556979062</v>
      </c>
      <c r="AL367" s="2">
        <f t="shared" si="156"/>
        <v>144505.84434148052</v>
      </c>
      <c r="AM367" s="2">
        <f t="shared" si="157"/>
        <v>2.756769359324478E-2</v>
      </c>
      <c r="AN367" s="2">
        <f t="shared" si="158"/>
        <v>0.23944456757093177</v>
      </c>
    </row>
    <row r="368" spans="1:40">
      <c r="A368" s="2">
        <v>1</v>
      </c>
      <c r="B368" s="98">
        <f t="shared" si="140"/>
        <v>5.739337940912697</v>
      </c>
      <c r="C368" s="99">
        <f t="shared" si="159"/>
        <v>5.7393379409126973E-3</v>
      </c>
      <c r="D368" s="2">
        <v>25</v>
      </c>
      <c r="E368" s="2">
        <v>140</v>
      </c>
      <c r="F368" s="100">
        <f t="shared" si="166"/>
        <v>1.0099999999999999E-6</v>
      </c>
      <c r="G368" s="2">
        <v>1E-4</v>
      </c>
      <c r="I368" s="2">
        <v>366</v>
      </c>
      <c r="J368" s="99" t="str">
        <f t="shared" si="160"/>
        <v>-</v>
      </c>
      <c r="K368" s="99" t="str">
        <f t="shared" si="161"/>
        <v>-</v>
      </c>
      <c r="L368" s="2">
        <f t="shared" si="162"/>
        <v>11.692055902037579</v>
      </c>
      <c r="M368" s="2" t="str">
        <f t="shared" si="163"/>
        <v>-</v>
      </c>
      <c r="N368" s="2" t="str">
        <f t="shared" si="164"/>
        <v>-</v>
      </c>
      <c r="O368" s="99" t="str">
        <f t="shared" si="165"/>
        <v>-</v>
      </c>
      <c r="Q368" s="2">
        <v>366</v>
      </c>
      <c r="R368" s="99" t="str">
        <f t="shared" si="141"/>
        <v>-</v>
      </c>
      <c r="S368" s="99" t="str">
        <f t="shared" si="142"/>
        <v>-</v>
      </c>
      <c r="T368" s="2">
        <f t="shared" si="143"/>
        <v>7.136264588645985</v>
      </c>
      <c r="U368" s="2" t="str">
        <f t="shared" si="144"/>
        <v>-</v>
      </c>
      <c r="V368" s="2" t="str">
        <f t="shared" si="145"/>
        <v>-</v>
      </c>
      <c r="W368" s="2" t="str">
        <f t="shared" si="146"/>
        <v>-</v>
      </c>
      <c r="Y368" s="2">
        <v>366</v>
      </c>
      <c r="Z368" s="99" t="str">
        <f t="shared" si="147"/>
        <v>-</v>
      </c>
      <c r="AA368" s="99" t="str">
        <f t="shared" si="148"/>
        <v>-</v>
      </c>
      <c r="AB368" s="2">
        <f t="shared" si="149"/>
        <v>4.5672093367334297</v>
      </c>
      <c r="AC368" s="2" t="str">
        <f t="shared" si="150"/>
        <v>-</v>
      </c>
      <c r="AD368" s="2" t="str">
        <f t="shared" si="151"/>
        <v>-</v>
      </c>
      <c r="AE368" s="2" t="str">
        <f t="shared" si="152"/>
        <v>-</v>
      </c>
      <c r="AH368" s="2">
        <v>366</v>
      </c>
      <c r="AI368" s="99">
        <f t="shared" si="153"/>
        <v>0.15827490354118737</v>
      </c>
      <c r="AJ368" s="99">
        <f t="shared" si="154"/>
        <v>0.1729758476360434</v>
      </c>
      <c r="AK368" s="2">
        <f t="shared" si="155"/>
        <v>2.9230139755093947</v>
      </c>
      <c r="AL368" s="2">
        <f t="shared" si="156"/>
        <v>144703.66215393046</v>
      </c>
      <c r="AM368" s="2">
        <f t="shared" si="157"/>
        <v>2.7566384569148641E-2</v>
      </c>
      <c r="AN368" s="2">
        <f t="shared" si="158"/>
        <v>0.24008917915120059</v>
      </c>
    </row>
    <row r="369" spans="1:40">
      <c r="A369" s="2">
        <v>1</v>
      </c>
      <c r="B369" s="98">
        <f t="shared" si="140"/>
        <v>5.7471732182004045</v>
      </c>
      <c r="C369" s="99">
        <f t="shared" si="159"/>
        <v>5.7471732182004043E-3</v>
      </c>
      <c r="D369" s="2">
        <v>25</v>
      </c>
      <c r="E369" s="2">
        <v>140</v>
      </c>
      <c r="F369" s="100">
        <f t="shared" si="166"/>
        <v>1.0099999999999999E-6</v>
      </c>
      <c r="G369" s="2">
        <v>1E-4</v>
      </c>
      <c r="I369" s="2">
        <v>367</v>
      </c>
      <c r="J369" s="99" t="str">
        <f t="shared" si="160"/>
        <v>-</v>
      </c>
      <c r="K369" s="99" t="str">
        <f t="shared" si="161"/>
        <v>-</v>
      </c>
      <c r="L369" s="2">
        <f t="shared" si="162"/>
        <v>11.708017760530488</v>
      </c>
      <c r="M369" s="2" t="str">
        <f t="shared" si="163"/>
        <v>-</v>
      </c>
      <c r="N369" s="2" t="str">
        <f t="shared" si="164"/>
        <v>-</v>
      </c>
      <c r="O369" s="99" t="str">
        <f t="shared" si="165"/>
        <v>-</v>
      </c>
      <c r="Q369" s="2">
        <v>367</v>
      </c>
      <c r="R369" s="99" t="str">
        <f t="shared" si="141"/>
        <v>-</v>
      </c>
      <c r="S369" s="99" t="str">
        <f t="shared" si="142"/>
        <v>-</v>
      </c>
      <c r="T369" s="2">
        <f t="shared" si="143"/>
        <v>7.1460069339175361</v>
      </c>
      <c r="U369" s="2" t="str">
        <f t="shared" si="144"/>
        <v>-</v>
      </c>
      <c r="V369" s="2" t="str">
        <f t="shared" si="145"/>
        <v>-</v>
      </c>
      <c r="W369" s="2" t="str">
        <f t="shared" si="146"/>
        <v>-</v>
      </c>
      <c r="Y369" s="2">
        <v>367</v>
      </c>
      <c r="Z369" s="99" t="str">
        <f t="shared" si="147"/>
        <v>-</v>
      </c>
      <c r="AA369" s="99" t="str">
        <f t="shared" si="148"/>
        <v>-</v>
      </c>
      <c r="AB369" s="2">
        <f t="shared" si="149"/>
        <v>4.5734444377072228</v>
      </c>
      <c r="AC369" s="2" t="str">
        <f t="shared" si="150"/>
        <v>-</v>
      </c>
      <c r="AD369" s="2" t="str">
        <f t="shared" si="151"/>
        <v>-</v>
      </c>
      <c r="AE369" s="2" t="str">
        <f t="shared" si="152"/>
        <v>-</v>
      </c>
      <c r="AH369" s="2">
        <v>367</v>
      </c>
      <c r="AI369" s="99">
        <f t="shared" si="153"/>
        <v>0.15865322844679786</v>
      </c>
      <c r="AJ369" s="99">
        <f t="shared" si="154"/>
        <v>0.17341344178388104</v>
      </c>
      <c r="AK369" s="2">
        <f t="shared" si="155"/>
        <v>2.9270044401326221</v>
      </c>
      <c r="AL369" s="2">
        <f t="shared" si="156"/>
        <v>144901.20990755557</v>
      </c>
      <c r="AM369" s="2">
        <f t="shared" si="157"/>
        <v>2.756508059926573E-2</v>
      </c>
      <c r="AN369" s="2">
        <f t="shared" si="158"/>
        <v>0.24073377257118253</v>
      </c>
    </row>
    <row r="370" spans="1:40">
      <c r="A370" s="2">
        <v>1</v>
      </c>
      <c r="B370" s="98">
        <f t="shared" si="140"/>
        <v>5.7549978279752629</v>
      </c>
      <c r="C370" s="99">
        <f t="shared" si="159"/>
        <v>5.7549978279752625E-3</v>
      </c>
      <c r="D370" s="2">
        <v>25</v>
      </c>
      <c r="E370" s="2">
        <v>140</v>
      </c>
      <c r="F370" s="100">
        <f t="shared" si="166"/>
        <v>1.0099999999999999E-6</v>
      </c>
      <c r="G370" s="2">
        <v>1E-4</v>
      </c>
      <c r="I370" s="2">
        <v>368</v>
      </c>
      <c r="J370" s="99" t="str">
        <f t="shared" si="160"/>
        <v>-</v>
      </c>
      <c r="K370" s="99" t="str">
        <f t="shared" si="161"/>
        <v>-</v>
      </c>
      <c r="L370" s="2">
        <f t="shared" si="162"/>
        <v>11.723957887395491</v>
      </c>
      <c r="M370" s="2" t="str">
        <f t="shared" si="163"/>
        <v>-</v>
      </c>
      <c r="N370" s="2" t="str">
        <f t="shared" si="164"/>
        <v>-</v>
      </c>
      <c r="O370" s="99" t="str">
        <f t="shared" si="165"/>
        <v>-</v>
      </c>
      <c r="Q370" s="2">
        <v>368</v>
      </c>
      <c r="R370" s="99" t="str">
        <f t="shared" si="141"/>
        <v>-</v>
      </c>
      <c r="S370" s="99" t="str">
        <f t="shared" si="142"/>
        <v>-</v>
      </c>
      <c r="T370" s="2">
        <f t="shared" si="143"/>
        <v>7.1557360152560392</v>
      </c>
      <c r="U370" s="2" t="str">
        <f t="shared" si="144"/>
        <v>-</v>
      </c>
      <c r="V370" s="2" t="str">
        <f t="shared" si="145"/>
        <v>-</v>
      </c>
      <c r="W370" s="2" t="str">
        <f t="shared" si="146"/>
        <v>-</v>
      </c>
      <c r="Y370" s="2">
        <v>368</v>
      </c>
      <c r="Z370" s="99" t="str">
        <f t="shared" si="147"/>
        <v>-</v>
      </c>
      <c r="AA370" s="99" t="str">
        <f t="shared" si="148"/>
        <v>-</v>
      </c>
      <c r="AB370" s="2">
        <f t="shared" si="149"/>
        <v>4.5796710497638644</v>
      </c>
      <c r="AC370" s="2" t="str">
        <f t="shared" si="150"/>
        <v>-</v>
      </c>
      <c r="AD370" s="2" t="str">
        <f t="shared" si="151"/>
        <v>-</v>
      </c>
      <c r="AE370" s="2" t="str">
        <f t="shared" si="152"/>
        <v>-</v>
      </c>
      <c r="AH370" s="2">
        <v>368</v>
      </c>
      <c r="AI370" s="99">
        <f t="shared" si="153"/>
        <v>0.15903142451692376</v>
      </c>
      <c r="AJ370" s="99">
        <f t="shared" si="154"/>
        <v>0.17385094770625753</v>
      </c>
      <c r="AK370" s="2">
        <f t="shared" si="155"/>
        <v>2.9309894718488727</v>
      </c>
      <c r="AL370" s="2">
        <f t="shared" si="156"/>
        <v>145098.48870538975</v>
      </c>
      <c r="AM370" s="2">
        <f t="shared" si="157"/>
        <v>2.756378165051555E-2</v>
      </c>
      <c r="AN370" s="2">
        <f t="shared" si="158"/>
        <v>0.24137834790200574</v>
      </c>
    </row>
    <row r="371" spans="1:40">
      <c r="A371" s="2">
        <v>1</v>
      </c>
      <c r="B371" s="98">
        <f t="shared" si="140"/>
        <v>5.7628118136895639</v>
      </c>
      <c r="C371" s="99">
        <f t="shared" si="159"/>
        <v>5.7628118136895641E-3</v>
      </c>
      <c r="D371" s="2">
        <v>25</v>
      </c>
      <c r="E371" s="2">
        <v>140</v>
      </c>
      <c r="F371" s="100">
        <f t="shared" si="166"/>
        <v>1.0099999999999999E-6</v>
      </c>
      <c r="G371" s="2">
        <v>1E-4</v>
      </c>
      <c r="I371" s="2">
        <v>369</v>
      </c>
      <c r="J371" s="99" t="str">
        <f t="shared" si="160"/>
        <v>-</v>
      </c>
      <c r="K371" s="99" t="str">
        <f t="shared" si="161"/>
        <v>-</v>
      </c>
      <c r="L371" s="2">
        <f t="shared" si="162"/>
        <v>11.739876371152661</v>
      </c>
      <c r="M371" s="2" t="str">
        <f t="shared" si="163"/>
        <v>-</v>
      </c>
      <c r="N371" s="2" t="str">
        <f t="shared" si="164"/>
        <v>-</v>
      </c>
      <c r="O371" s="99" t="str">
        <f t="shared" si="165"/>
        <v>-</v>
      </c>
      <c r="Q371" s="2">
        <v>369</v>
      </c>
      <c r="R371" s="99" t="str">
        <f t="shared" si="141"/>
        <v>-</v>
      </c>
      <c r="S371" s="99" t="str">
        <f t="shared" si="142"/>
        <v>-</v>
      </c>
      <c r="T371" s="2">
        <f t="shared" si="143"/>
        <v>7.1654518866898593</v>
      </c>
      <c r="U371" s="2" t="str">
        <f t="shared" si="144"/>
        <v>-</v>
      </c>
      <c r="V371" s="2" t="str">
        <f t="shared" si="145"/>
        <v>-</v>
      </c>
      <c r="W371" s="2" t="str">
        <f t="shared" si="146"/>
        <v>-</v>
      </c>
      <c r="Y371" s="2">
        <v>369</v>
      </c>
      <c r="Z371" s="99" t="str">
        <f t="shared" si="147"/>
        <v>-</v>
      </c>
      <c r="AA371" s="99" t="str">
        <f t="shared" si="148"/>
        <v>-</v>
      </c>
      <c r="AB371" s="2">
        <f t="shared" si="149"/>
        <v>4.5858892074815092</v>
      </c>
      <c r="AC371" s="2" t="str">
        <f t="shared" si="150"/>
        <v>-</v>
      </c>
      <c r="AD371" s="2" t="str">
        <f t="shared" si="151"/>
        <v>-</v>
      </c>
      <c r="AE371" s="2" t="str">
        <f t="shared" si="152"/>
        <v>-</v>
      </c>
      <c r="AH371" s="2">
        <v>369</v>
      </c>
      <c r="AI371" s="99">
        <f t="shared" si="153"/>
        <v>0.15940949214535841</v>
      </c>
      <c r="AJ371" s="99">
        <f t="shared" si="154"/>
        <v>0.17428836566063233</v>
      </c>
      <c r="AK371" s="2">
        <f t="shared" si="155"/>
        <v>2.9349690927881653</v>
      </c>
      <c r="AL371" s="2">
        <f t="shared" si="156"/>
        <v>145295.49964297851</v>
      </c>
      <c r="AM371" s="2">
        <f t="shared" si="157"/>
        <v>2.7562487690122681E-2</v>
      </c>
      <c r="AN371" s="2">
        <f t="shared" si="158"/>
        <v>0.24202290521432807</v>
      </c>
    </row>
    <row r="372" spans="1:40">
      <c r="A372" s="2">
        <v>1</v>
      </c>
      <c r="B372" s="98">
        <f t="shared" si="140"/>
        <v>5.770615218501403</v>
      </c>
      <c r="C372" s="99">
        <f t="shared" si="159"/>
        <v>5.7706152185014034E-3</v>
      </c>
      <c r="D372" s="2">
        <v>25</v>
      </c>
      <c r="E372" s="2">
        <v>140</v>
      </c>
      <c r="F372" s="100">
        <f t="shared" si="166"/>
        <v>1.0099999999999999E-6</v>
      </c>
      <c r="G372" s="2">
        <v>1E-4</v>
      </c>
      <c r="I372" s="2">
        <v>370</v>
      </c>
      <c r="J372" s="99" t="str">
        <f t="shared" si="160"/>
        <v>-</v>
      </c>
      <c r="K372" s="99" t="str">
        <f t="shared" si="161"/>
        <v>-</v>
      </c>
      <c r="L372" s="2">
        <f t="shared" si="162"/>
        <v>11.755773299722744</v>
      </c>
      <c r="M372" s="2" t="str">
        <f t="shared" si="163"/>
        <v>-</v>
      </c>
      <c r="N372" s="2" t="str">
        <f t="shared" si="164"/>
        <v>-</v>
      </c>
      <c r="O372" s="99" t="str">
        <f t="shared" si="165"/>
        <v>-</v>
      </c>
      <c r="Q372" s="2">
        <v>370</v>
      </c>
      <c r="R372" s="99" t="str">
        <f t="shared" si="141"/>
        <v>-</v>
      </c>
      <c r="S372" s="99" t="str">
        <f t="shared" si="142"/>
        <v>-</v>
      </c>
      <c r="T372" s="2">
        <f t="shared" si="143"/>
        <v>7.1751546018815597</v>
      </c>
      <c r="U372" s="2" t="str">
        <f t="shared" si="144"/>
        <v>-</v>
      </c>
      <c r="V372" s="2" t="str">
        <f t="shared" si="145"/>
        <v>-</v>
      </c>
      <c r="W372" s="2" t="str">
        <f t="shared" si="146"/>
        <v>-</v>
      </c>
      <c r="Y372" s="2">
        <v>370</v>
      </c>
      <c r="Z372" s="99" t="str">
        <f t="shared" si="147"/>
        <v>-</v>
      </c>
      <c r="AA372" s="99" t="str">
        <f t="shared" si="148"/>
        <v>-</v>
      </c>
      <c r="AB372" s="2">
        <f t="shared" si="149"/>
        <v>4.5920989452041976</v>
      </c>
      <c r="AC372" s="2" t="str">
        <f t="shared" si="150"/>
        <v>-</v>
      </c>
      <c r="AD372" s="2" t="str">
        <f t="shared" si="151"/>
        <v>-</v>
      </c>
      <c r="AE372" s="2" t="str">
        <f t="shared" si="152"/>
        <v>-</v>
      </c>
      <c r="AH372" s="2">
        <v>370</v>
      </c>
      <c r="AI372" s="99">
        <f t="shared" si="153"/>
        <v>0.15978743172362622</v>
      </c>
      <c r="AJ372" s="99">
        <f t="shared" si="154"/>
        <v>0.17472569590301745</v>
      </c>
      <c r="AK372" s="2">
        <f t="shared" si="155"/>
        <v>2.938943324930686</v>
      </c>
      <c r="AL372" s="2">
        <f t="shared" si="156"/>
        <v>145492.24380844983</v>
      </c>
      <c r="AM372" s="2">
        <f t="shared" si="157"/>
        <v>2.7561198685613096E-2</v>
      </c>
      <c r="AN372" s="2">
        <f t="shared" si="158"/>
        <v>0.24266744457834136</v>
      </c>
    </row>
    <row r="373" spans="1:40">
      <c r="A373" s="2">
        <v>1</v>
      </c>
      <c r="B373" s="98">
        <f t="shared" si="140"/>
        <v>5.7784080852774666</v>
      </c>
      <c r="C373" s="99">
        <f t="shared" si="159"/>
        <v>5.778408085277467E-3</v>
      </c>
      <c r="D373" s="2">
        <v>25</v>
      </c>
      <c r="E373" s="2">
        <v>140</v>
      </c>
      <c r="F373" s="100">
        <f t="shared" si="166"/>
        <v>1.0099999999999999E-6</v>
      </c>
      <c r="G373" s="2">
        <v>1E-4</v>
      </c>
      <c r="I373" s="2">
        <v>371</v>
      </c>
      <c r="J373" s="99" t="str">
        <f t="shared" si="160"/>
        <v>-</v>
      </c>
      <c r="K373" s="99" t="str">
        <f t="shared" si="161"/>
        <v>-</v>
      </c>
      <c r="L373" s="2">
        <f t="shared" si="162"/>
        <v>11.77164876043283</v>
      </c>
      <c r="M373" s="2" t="str">
        <f t="shared" si="163"/>
        <v>-</v>
      </c>
      <c r="N373" s="2" t="str">
        <f t="shared" si="164"/>
        <v>-</v>
      </c>
      <c r="O373" s="99" t="str">
        <f t="shared" si="165"/>
        <v>-</v>
      </c>
      <c r="Q373" s="2">
        <v>371</v>
      </c>
      <c r="R373" s="99" t="str">
        <f t="shared" si="141"/>
        <v>-</v>
      </c>
      <c r="S373" s="99" t="str">
        <f t="shared" si="142"/>
        <v>-</v>
      </c>
      <c r="T373" s="2">
        <f t="shared" si="143"/>
        <v>7.1848442141313686</v>
      </c>
      <c r="U373" s="2" t="str">
        <f t="shared" si="144"/>
        <v>-</v>
      </c>
      <c r="V373" s="2" t="str">
        <f t="shared" si="145"/>
        <v>-</v>
      </c>
      <c r="W373" s="2" t="str">
        <f t="shared" si="146"/>
        <v>-</v>
      </c>
      <c r="Y373" s="2">
        <v>371</v>
      </c>
      <c r="Z373" s="99" t="str">
        <f t="shared" si="147"/>
        <v>-</v>
      </c>
      <c r="AA373" s="99" t="str">
        <f t="shared" si="148"/>
        <v>-</v>
      </c>
      <c r="AB373" s="2">
        <f t="shared" si="149"/>
        <v>4.5983002970440756</v>
      </c>
      <c r="AC373" s="2" t="str">
        <f t="shared" si="150"/>
        <v>-</v>
      </c>
      <c r="AD373" s="2" t="str">
        <f t="shared" si="151"/>
        <v>-</v>
      </c>
      <c r="AE373" s="2" t="str">
        <f t="shared" si="152"/>
        <v>-</v>
      </c>
      <c r="AH373" s="2">
        <v>371</v>
      </c>
      <c r="AI373" s="99">
        <f t="shared" si="153"/>
        <v>0.16016524364100479</v>
      </c>
      <c r="AJ373" s="99">
        <f t="shared" si="154"/>
        <v>0.17516293868798949</v>
      </c>
      <c r="AK373" s="2">
        <f t="shared" si="155"/>
        <v>2.9429121901082076</v>
      </c>
      <c r="AL373" s="2">
        <f t="shared" si="156"/>
        <v>145688.72228258455</v>
      </c>
      <c r="AM373" s="2">
        <f t="shared" si="157"/>
        <v>2.7559914604810647E-2</v>
      </c>
      <c r="AN373" s="2">
        <f t="shared" si="158"/>
        <v>0.24331196606377625</v>
      </c>
    </row>
    <row r="374" spans="1:40">
      <c r="A374" s="2">
        <v>1</v>
      </c>
      <c r="B374" s="98">
        <f t="shared" si="140"/>
        <v>5.7861904565957731</v>
      </c>
      <c r="C374" s="99">
        <f t="shared" si="159"/>
        <v>5.7861904565957734E-3</v>
      </c>
      <c r="D374" s="2">
        <v>25</v>
      </c>
      <c r="E374" s="2">
        <v>140</v>
      </c>
      <c r="F374" s="100">
        <f t="shared" si="166"/>
        <v>1.0099999999999999E-6</v>
      </c>
      <c r="G374" s="2">
        <v>1E-4</v>
      </c>
      <c r="I374" s="2">
        <v>372</v>
      </c>
      <c r="J374" s="99" t="str">
        <f t="shared" si="160"/>
        <v>-</v>
      </c>
      <c r="K374" s="99" t="str">
        <f t="shared" si="161"/>
        <v>-</v>
      </c>
      <c r="L374" s="2">
        <f t="shared" si="162"/>
        <v>11.787502840021945</v>
      </c>
      <c r="M374" s="2" t="str">
        <f t="shared" si="163"/>
        <v>-</v>
      </c>
      <c r="N374" s="2" t="str">
        <f t="shared" si="164"/>
        <v>-</v>
      </c>
      <c r="O374" s="99" t="str">
        <f t="shared" si="165"/>
        <v>-</v>
      </c>
      <c r="Q374" s="2">
        <v>372</v>
      </c>
      <c r="R374" s="99" t="str">
        <f t="shared" si="141"/>
        <v>-</v>
      </c>
      <c r="S374" s="99" t="str">
        <f t="shared" si="142"/>
        <v>-</v>
      </c>
      <c r="T374" s="2">
        <f t="shared" si="143"/>
        <v>7.1945207763805836</v>
      </c>
      <c r="U374" s="2" t="str">
        <f t="shared" si="144"/>
        <v>-</v>
      </c>
      <c r="V374" s="2" t="str">
        <f t="shared" si="145"/>
        <v>-</v>
      </c>
      <c r="W374" s="2" t="str">
        <f t="shared" si="146"/>
        <v>-</v>
      </c>
      <c r="Y374" s="2">
        <v>372</v>
      </c>
      <c r="Z374" s="99" t="str">
        <f t="shared" si="147"/>
        <v>-</v>
      </c>
      <c r="AA374" s="99" t="str">
        <f t="shared" si="148"/>
        <v>-</v>
      </c>
      <c r="AB374" s="2">
        <f t="shared" si="149"/>
        <v>4.6044932968835726</v>
      </c>
      <c r="AC374" s="2" t="str">
        <f t="shared" si="150"/>
        <v>-</v>
      </c>
      <c r="AD374" s="2" t="str">
        <f t="shared" si="151"/>
        <v>-</v>
      </c>
      <c r="AE374" s="2" t="str">
        <f t="shared" si="152"/>
        <v>-</v>
      </c>
      <c r="AH374" s="2">
        <v>372</v>
      </c>
      <c r="AI374" s="99">
        <f t="shared" si="153"/>
        <v>0.16054292828454134</v>
      </c>
      <c r="AJ374" s="99">
        <f t="shared" si="154"/>
        <v>0.17560009426870293</v>
      </c>
      <c r="AK374" s="2">
        <f t="shared" si="155"/>
        <v>2.9468757100054863</v>
      </c>
      <c r="AL374" s="2">
        <f t="shared" si="156"/>
        <v>145884.9361388855</v>
      </c>
      <c r="AM374" s="2">
        <f t="shared" si="157"/>
        <v>2.7558635415833532E-2</v>
      </c>
      <c r="AN374" s="2">
        <f t="shared" si="158"/>
        <v>0.24395646973990637</v>
      </c>
    </row>
    <row r="375" spans="1:40">
      <c r="A375" s="2">
        <v>1</v>
      </c>
      <c r="B375" s="98">
        <f t="shared" si="140"/>
        <v>5.7939623747483902</v>
      </c>
      <c r="C375" s="99">
        <f t="shared" si="159"/>
        <v>5.79396237474839E-3</v>
      </c>
      <c r="D375" s="2">
        <v>25</v>
      </c>
      <c r="E375" s="2">
        <v>140</v>
      </c>
      <c r="F375" s="100">
        <f t="shared" si="166"/>
        <v>1.0099999999999999E-6</v>
      </c>
      <c r="G375" s="2">
        <v>1E-4</v>
      </c>
      <c r="I375" s="2">
        <v>373</v>
      </c>
      <c r="J375" s="99" t="str">
        <f t="shared" si="160"/>
        <v>-</v>
      </c>
      <c r="K375" s="99" t="str">
        <f t="shared" si="161"/>
        <v>-</v>
      </c>
      <c r="L375" s="2">
        <f t="shared" si="162"/>
        <v>11.803335624646579</v>
      </c>
      <c r="M375" s="2" t="str">
        <f t="shared" si="163"/>
        <v>-</v>
      </c>
      <c r="N375" s="2" t="str">
        <f t="shared" si="164"/>
        <v>-</v>
      </c>
      <c r="O375" s="99" t="str">
        <f t="shared" si="165"/>
        <v>-</v>
      </c>
      <c r="Q375" s="2">
        <v>373</v>
      </c>
      <c r="R375" s="99" t="str">
        <f t="shared" si="141"/>
        <v>-</v>
      </c>
      <c r="S375" s="99" t="str">
        <f t="shared" si="142"/>
        <v>-</v>
      </c>
      <c r="T375" s="2">
        <f t="shared" si="143"/>
        <v>7.2041843412149547</v>
      </c>
      <c r="U375" s="2" t="str">
        <f t="shared" si="144"/>
        <v>-</v>
      </c>
      <c r="V375" s="2" t="str">
        <f t="shared" si="145"/>
        <v>-</v>
      </c>
      <c r="W375" s="2" t="str">
        <f t="shared" si="146"/>
        <v>-</v>
      </c>
      <c r="Y375" s="2">
        <v>373</v>
      </c>
      <c r="Z375" s="99" t="str">
        <f t="shared" si="147"/>
        <v>-</v>
      </c>
      <c r="AA375" s="99" t="str">
        <f t="shared" si="148"/>
        <v>-</v>
      </c>
      <c r="AB375" s="2">
        <f t="shared" si="149"/>
        <v>4.61067797837757</v>
      </c>
      <c r="AC375" s="2" t="str">
        <f t="shared" si="150"/>
        <v>-</v>
      </c>
      <c r="AD375" s="2" t="str">
        <f t="shared" si="151"/>
        <v>-</v>
      </c>
      <c r="AE375" s="2" t="str">
        <f t="shared" si="152"/>
        <v>-</v>
      </c>
      <c r="AH375" s="2">
        <v>373</v>
      </c>
      <c r="AI375" s="99">
        <f t="shared" si="153"/>
        <v>0.16092048603907333</v>
      </c>
      <c r="AJ375" s="99">
        <f t="shared" si="154"/>
        <v>0.17603716289690008</v>
      </c>
      <c r="AK375" s="2">
        <f t="shared" si="155"/>
        <v>2.9508339061616446</v>
      </c>
      <c r="AL375" s="2">
        <f t="shared" si="156"/>
        <v>146080.88644364578</v>
      </c>
      <c r="AM375" s="2">
        <f t="shared" si="157"/>
        <v>2.7557361087090781E-2</v>
      </c>
      <c r="AN375" s="2">
        <f t="shared" si="158"/>
        <v>0.24460095567555196</v>
      </c>
    </row>
    <row r="376" spans="1:40">
      <c r="A376" s="2">
        <v>1</v>
      </c>
      <c r="B376" s="98">
        <f t="shared" si="140"/>
        <v>5.8017238817441141</v>
      </c>
      <c r="C376" s="99">
        <f t="shared" si="159"/>
        <v>5.8017238817441143E-3</v>
      </c>
      <c r="D376" s="2">
        <v>25</v>
      </c>
      <c r="E376" s="2">
        <v>140</v>
      </c>
      <c r="F376" s="100">
        <f t="shared" si="166"/>
        <v>1.0099999999999999E-6</v>
      </c>
      <c r="G376" s="2">
        <v>1E-4</v>
      </c>
      <c r="I376" s="2">
        <v>374</v>
      </c>
      <c r="J376" s="99" t="str">
        <f t="shared" si="160"/>
        <v>-</v>
      </c>
      <c r="K376" s="99" t="str">
        <f t="shared" si="161"/>
        <v>-</v>
      </c>
      <c r="L376" s="2">
        <f t="shared" si="162"/>
        <v>11.819147199886148</v>
      </c>
      <c r="M376" s="2" t="str">
        <f t="shared" si="163"/>
        <v>-</v>
      </c>
      <c r="N376" s="2" t="str">
        <f t="shared" si="164"/>
        <v>-</v>
      </c>
      <c r="O376" s="99" t="str">
        <f t="shared" si="165"/>
        <v>-</v>
      </c>
      <c r="Q376" s="2">
        <v>374</v>
      </c>
      <c r="R376" s="99" t="str">
        <f t="shared" si="141"/>
        <v>-</v>
      </c>
      <c r="S376" s="99" t="str">
        <f t="shared" si="142"/>
        <v>-</v>
      </c>
      <c r="T376" s="2">
        <f t="shared" si="143"/>
        <v>7.213834960868013</v>
      </c>
      <c r="U376" s="2" t="str">
        <f t="shared" si="144"/>
        <v>-</v>
      </c>
      <c r="V376" s="2" t="str">
        <f t="shared" si="145"/>
        <v>-</v>
      </c>
      <c r="W376" s="2" t="str">
        <f t="shared" si="146"/>
        <v>-</v>
      </c>
      <c r="Y376" s="2">
        <v>374</v>
      </c>
      <c r="Z376" s="99" t="str">
        <f t="shared" si="147"/>
        <v>-</v>
      </c>
      <c r="AA376" s="99" t="str">
        <f t="shared" si="148"/>
        <v>-</v>
      </c>
      <c r="AB376" s="2">
        <f t="shared" si="149"/>
        <v>4.6168543749555271</v>
      </c>
      <c r="AC376" s="2" t="str">
        <f t="shared" si="150"/>
        <v>-</v>
      </c>
      <c r="AD376" s="2" t="str">
        <f t="shared" si="151"/>
        <v>-</v>
      </c>
      <c r="AE376" s="2" t="str">
        <f t="shared" si="152"/>
        <v>-</v>
      </c>
      <c r="AH376" s="2">
        <v>374</v>
      </c>
      <c r="AI376" s="99">
        <f t="shared" si="153"/>
        <v>0.16129791728724474</v>
      </c>
      <c r="AJ376" s="99">
        <f t="shared" si="154"/>
        <v>0.17647414482292417</v>
      </c>
      <c r="AK376" s="2">
        <f t="shared" si="155"/>
        <v>2.9547867999715369</v>
      </c>
      <c r="AL376" s="2">
        <f t="shared" si="156"/>
        <v>146276.5742560167</v>
      </c>
      <c r="AM376" s="2">
        <f t="shared" si="157"/>
        <v>2.7556091587278883E-2</v>
      </c>
      <c r="AN376" s="2">
        <f t="shared" si="158"/>
        <v>0.24524542393908458</v>
      </c>
    </row>
    <row r="377" spans="1:40">
      <c r="A377" s="2">
        <v>1</v>
      </c>
      <c r="B377" s="98">
        <f t="shared" si="140"/>
        <v>5.8094750193111251</v>
      </c>
      <c r="C377" s="99">
        <f t="shared" si="159"/>
        <v>5.8094750193111253E-3</v>
      </c>
      <c r="D377" s="2">
        <v>25</v>
      </c>
      <c r="E377" s="2">
        <v>140</v>
      </c>
      <c r="F377" s="100">
        <f t="shared" si="166"/>
        <v>1.0099999999999999E-6</v>
      </c>
      <c r="G377" s="2">
        <v>1E-4</v>
      </c>
      <c r="I377" s="2">
        <v>375</v>
      </c>
      <c r="J377" s="99" t="str">
        <f t="shared" si="160"/>
        <v>-</v>
      </c>
      <c r="K377" s="99" t="str">
        <f t="shared" si="161"/>
        <v>-</v>
      </c>
      <c r="L377" s="2">
        <f t="shared" si="162"/>
        <v>11.834937650748406</v>
      </c>
      <c r="M377" s="2" t="str">
        <f t="shared" si="163"/>
        <v>-</v>
      </c>
      <c r="N377" s="2" t="str">
        <f t="shared" si="164"/>
        <v>-</v>
      </c>
      <c r="O377" s="99" t="str">
        <f t="shared" si="165"/>
        <v>-</v>
      </c>
      <c r="Q377" s="2">
        <v>375</v>
      </c>
      <c r="R377" s="99" t="str">
        <f t="shared" si="141"/>
        <v>-</v>
      </c>
      <c r="S377" s="99" t="str">
        <f t="shared" si="142"/>
        <v>-</v>
      </c>
      <c r="T377" s="2">
        <f t="shared" si="143"/>
        <v>7.2234726872243717</v>
      </c>
      <c r="U377" s="2" t="str">
        <f t="shared" si="144"/>
        <v>-</v>
      </c>
      <c r="V377" s="2" t="str">
        <f t="shared" si="145"/>
        <v>-</v>
      </c>
      <c r="W377" s="2" t="str">
        <f t="shared" si="146"/>
        <v>-</v>
      </c>
      <c r="Y377" s="2">
        <v>375</v>
      </c>
      <c r="Z377" s="99" t="str">
        <f t="shared" si="147"/>
        <v>-</v>
      </c>
      <c r="AA377" s="99" t="str">
        <f t="shared" si="148"/>
        <v>-</v>
      </c>
      <c r="AB377" s="2">
        <f t="shared" si="149"/>
        <v>4.6230225198235972</v>
      </c>
      <c r="AC377" s="2" t="str">
        <f t="shared" si="150"/>
        <v>-</v>
      </c>
      <c r="AD377" s="2" t="str">
        <f t="shared" si="151"/>
        <v>-</v>
      </c>
      <c r="AE377" s="2" t="str">
        <f t="shared" si="152"/>
        <v>-</v>
      </c>
      <c r="AH377" s="2">
        <v>375</v>
      </c>
      <c r="AI377" s="99">
        <f t="shared" si="153"/>
        <v>0.16167522240952731</v>
      </c>
      <c r="AJ377" s="99">
        <f t="shared" si="154"/>
        <v>0.17691104029572977</v>
      </c>
      <c r="AK377" s="2">
        <f t="shared" si="155"/>
        <v>2.9587344126871016</v>
      </c>
      <c r="AL377" s="2">
        <f t="shared" si="156"/>
        <v>146472.00062807437</v>
      </c>
      <c r="AM377" s="2">
        <f t="shared" si="157"/>
        <v>2.7554826885378424E-2</v>
      </c>
      <c r="AN377" s="2">
        <f t="shared" si="158"/>
        <v>0.24588987459843165</v>
      </c>
    </row>
    <row r="378" spans="1:40">
      <c r="A378" s="2">
        <v>1</v>
      </c>
      <c r="B378" s="98">
        <f t="shared" si="140"/>
        <v>5.8172158288995952</v>
      </c>
      <c r="C378" s="99">
        <f t="shared" si="159"/>
        <v>5.8172158288995954E-3</v>
      </c>
      <c r="D378" s="2">
        <v>25</v>
      </c>
      <c r="E378" s="2">
        <v>140</v>
      </c>
      <c r="F378" s="100">
        <f t="shared" si="166"/>
        <v>1.0099999999999999E-6</v>
      </c>
      <c r="G378" s="2">
        <v>1E-4</v>
      </c>
      <c r="I378" s="2">
        <v>376</v>
      </c>
      <c r="J378" s="99" t="str">
        <f t="shared" si="160"/>
        <v>-</v>
      </c>
      <c r="K378" s="99" t="str">
        <f t="shared" si="161"/>
        <v>-</v>
      </c>
      <c r="L378" s="2">
        <f t="shared" si="162"/>
        <v>11.850707061674752</v>
      </c>
      <c r="M378" s="2" t="str">
        <f t="shared" si="163"/>
        <v>-</v>
      </c>
      <c r="N378" s="2" t="str">
        <f t="shared" si="164"/>
        <v>-</v>
      </c>
      <c r="O378" s="99" t="str">
        <f t="shared" si="165"/>
        <v>-</v>
      </c>
      <c r="Q378" s="2">
        <v>376</v>
      </c>
      <c r="R378" s="99" t="str">
        <f t="shared" si="141"/>
        <v>-</v>
      </c>
      <c r="S378" s="99" t="str">
        <f t="shared" si="142"/>
        <v>-</v>
      </c>
      <c r="T378" s="2">
        <f t="shared" si="143"/>
        <v>7.2330975718229711</v>
      </c>
      <c r="U378" s="2" t="str">
        <f t="shared" si="144"/>
        <v>-</v>
      </c>
      <c r="V378" s="2" t="str">
        <f t="shared" si="145"/>
        <v>-</v>
      </c>
      <c r="W378" s="2" t="str">
        <f t="shared" si="146"/>
        <v>-</v>
      </c>
      <c r="Y378" s="2">
        <v>376</v>
      </c>
      <c r="Z378" s="99" t="str">
        <f t="shared" si="147"/>
        <v>-</v>
      </c>
      <c r="AA378" s="99" t="str">
        <f t="shared" si="148"/>
        <v>-</v>
      </c>
      <c r="AB378" s="2">
        <f t="shared" si="149"/>
        <v>4.629182445966701</v>
      </c>
      <c r="AC378" s="2" t="str">
        <f t="shared" si="150"/>
        <v>-</v>
      </c>
      <c r="AD378" s="2" t="str">
        <f t="shared" si="151"/>
        <v>-</v>
      </c>
      <c r="AE378" s="2" t="str">
        <f t="shared" si="152"/>
        <v>-</v>
      </c>
      <c r="AH378" s="2">
        <v>376</v>
      </c>
      <c r="AI378" s="99">
        <f t="shared" si="153"/>
        <v>0.16205240178423697</v>
      </c>
      <c r="AJ378" s="99">
        <f t="shared" si="154"/>
        <v>0.17734784956289551</v>
      </c>
      <c r="AK378" s="2">
        <f t="shared" si="155"/>
        <v>2.9626767654186881</v>
      </c>
      <c r="AL378" s="2">
        <f t="shared" si="156"/>
        <v>146667.16660488557</v>
      </c>
      <c r="AM378" s="2">
        <f t="shared" si="157"/>
        <v>2.7553566950650692E-2</v>
      </c>
      <c r="AN378" s="2">
        <f t="shared" si="158"/>
        <v>0.24653430772107923</v>
      </c>
    </row>
    <row r="379" spans="1:40">
      <c r="A379" s="2">
        <v>1</v>
      </c>
      <c r="B379" s="98">
        <f t="shared" si="140"/>
        <v>5.8249463516842797</v>
      </c>
      <c r="C379" s="99">
        <f t="shared" si="159"/>
        <v>5.8249463516842799E-3</v>
      </c>
      <c r="D379" s="2">
        <v>25</v>
      </c>
      <c r="E379" s="2">
        <v>140</v>
      </c>
      <c r="F379" s="100">
        <f t="shared" si="166"/>
        <v>1.0099999999999999E-6</v>
      </c>
      <c r="G379" s="2">
        <v>1E-4</v>
      </c>
      <c r="I379" s="2">
        <v>377</v>
      </c>
      <c r="J379" s="99" t="str">
        <f t="shared" si="160"/>
        <v>-</v>
      </c>
      <c r="K379" s="99" t="str">
        <f t="shared" si="161"/>
        <v>-</v>
      </c>
      <c r="L379" s="2">
        <f t="shared" si="162"/>
        <v>11.866455516545512</v>
      </c>
      <c r="M379" s="2" t="str">
        <f t="shared" si="163"/>
        <v>-</v>
      </c>
      <c r="N379" s="2" t="str">
        <f t="shared" si="164"/>
        <v>-</v>
      </c>
      <c r="O379" s="99" t="str">
        <f t="shared" si="165"/>
        <v>-</v>
      </c>
      <c r="Q379" s="2">
        <v>377</v>
      </c>
      <c r="R379" s="99" t="str">
        <f t="shared" si="141"/>
        <v>-</v>
      </c>
      <c r="S379" s="99" t="str">
        <f t="shared" si="142"/>
        <v>-</v>
      </c>
      <c r="T379" s="2">
        <f t="shared" si="143"/>
        <v>7.2427096658603007</v>
      </c>
      <c r="U379" s="2" t="str">
        <f t="shared" si="144"/>
        <v>-</v>
      </c>
      <c r="V379" s="2" t="str">
        <f t="shared" si="145"/>
        <v>-</v>
      </c>
      <c r="W379" s="2" t="str">
        <f t="shared" si="146"/>
        <v>-</v>
      </c>
      <c r="Y379" s="2">
        <v>377</v>
      </c>
      <c r="Z379" s="99" t="str">
        <f t="shared" si="147"/>
        <v>-</v>
      </c>
      <c r="AA379" s="99" t="str">
        <f t="shared" si="148"/>
        <v>-</v>
      </c>
      <c r="AB379" s="2">
        <f t="shared" si="149"/>
        <v>4.6353341861505921</v>
      </c>
      <c r="AC379" s="2" t="str">
        <f t="shared" si="150"/>
        <v>-</v>
      </c>
      <c r="AD379" s="2" t="str">
        <f t="shared" si="151"/>
        <v>-</v>
      </c>
      <c r="AE379" s="2" t="str">
        <f t="shared" si="152"/>
        <v>-</v>
      </c>
      <c r="AH379" s="2">
        <v>377</v>
      </c>
      <c r="AI379" s="99">
        <f t="shared" si="153"/>
        <v>0.16242945578755097</v>
      </c>
      <c r="AJ379" s="99">
        <f t="shared" si="154"/>
        <v>0.17778457287063423</v>
      </c>
      <c r="AK379" s="2">
        <f t="shared" si="155"/>
        <v>2.9666138791363781</v>
      </c>
      <c r="AL379" s="2">
        <f t="shared" si="156"/>
        <v>146862.07322457319</v>
      </c>
      <c r="AM379" s="2">
        <f t="shared" si="157"/>
        <v>2.7552311752634475E-2</v>
      </c>
      <c r="AN379" s="2">
        <f t="shared" si="158"/>
        <v>0.24717872337407687</v>
      </c>
    </row>
    <row r="380" spans="1:40">
      <c r="A380" s="2">
        <v>1</v>
      </c>
      <c r="B380" s="98">
        <f t="shared" si="140"/>
        <v>5.8326666285670745</v>
      </c>
      <c r="C380" s="99">
        <f t="shared" si="159"/>
        <v>5.8326666285670745E-3</v>
      </c>
      <c r="D380" s="2">
        <v>25</v>
      </c>
      <c r="E380" s="2">
        <v>140</v>
      </c>
      <c r="F380" s="100">
        <f t="shared" si="166"/>
        <v>1.0099999999999999E-6</v>
      </c>
      <c r="G380" s="2">
        <v>1E-4</v>
      </c>
      <c r="I380" s="2">
        <v>378</v>
      </c>
      <c r="J380" s="99" t="str">
        <f t="shared" si="160"/>
        <v>-</v>
      </c>
      <c r="K380" s="99" t="str">
        <f t="shared" si="161"/>
        <v>-</v>
      </c>
      <c r="L380" s="2">
        <f t="shared" si="162"/>
        <v>11.88218309868515</v>
      </c>
      <c r="M380" s="2" t="str">
        <f t="shared" si="163"/>
        <v>-</v>
      </c>
      <c r="N380" s="2" t="str">
        <f t="shared" si="164"/>
        <v>-</v>
      </c>
      <c r="O380" s="99" t="str">
        <f t="shared" si="165"/>
        <v>-</v>
      </c>
      <c r="Q380" s="2">
        <v>378</v>
      </c>
      <c r="R380" s="99" t="str">
        <f t="shared" si="141"/>
        <v>-</v>
      </c>
      <c r="S380" s="99" t="str">
        <f t="shared" si="142"/>
        <v>-</v>
      </c>
      <c r="T380" s="2">
        <f t="shared" si="143"/>
        <v>7.2523090201935752</v>
      </c>
      <c r="U380" s="2" t="str">
        <f t="shared" si="144"/>
        <v>-</v>
      </c>
      <c r="V380" s="2" t="str">
        <f t="shared" si="145"/>
        <v>-</v>
      </c>
      <c r="W380" s="2" t="str">
        <f t="shared" si="146"/>
        <v>-</v>
      </c>
      <c r="Y380" s="2">
        <v>378</v>
      </c>
      <c r="Z380" s="99" t="str">
        <f t="shared" si="147"/>
        <v>-</v>
      </c>
      <c r="AA380" s="99" t="str">
        <f t="shared" si="148"/>
        <v>-</v>
      </c>
      <c r="AB380" s="2">
        <f t="shared" si="149"/>
        <v>4.6414777729238876</v>
      </c>
      <c r="AC380" s="2" t="str">
        <f t="shared" si="150"/>
        <v>-</v>
      </c>
      <c r="AD380" s="2" t="str">
        <f t="shared" si="151"/>
        <v>-</v>
      </c>
      <c r="AE380" s="2" t="str">
        <f t="shared" si="152"/>
        <v>-</v>
      </c>
      <c r="AH380" s="2">
        <v>378</v>
      </c>
      <c r="AI380" s="99">
        <f t="shared" si="153"/>
        <v>0.16280638479352677</v>
      </c>
      <c r="AJ380" s="99">
        <f t="shared" si="154"/>
        <v>0.17822121046380343</v>
      </c>
      <c r="AK380" s="2">
        <f t="shared" si="155"/>
        <v>2.9705457746712876</v>
      </c>
      <c r="AL380" s="2">
        <f t="shared" si="156"/>
        <v>147056.7215183806</v>
      </c>
      <c r="AM380" s="2">
        <f t="shared" si="157"/>
        <v>2.7551061261142797E-2</v>
      </c>
      <c r="AN380" s="2">
        <f t="shared" si="158"/>
        <v>0.24782312162404199</v>
      </c>
    </row>
    <row r="381" spans="1:40">
      <c r="A381" s="2">
        <v>1</v>
      </c>
      <c r="B381" s="98">
        <f t="shared" si="140"/>
        <v>5.8403767001795357</v>
      </c>
      <c r="C381" s="99">
        <f t="shared" si="159"/>
        <v>5.8403767001795354E-3</v>
      </c>
      <c r="D381" s="2">
        <v>25</v>
      </c>
      <c r="E381" s="2">
        <v>140</v>
      </c>
      <c r="F381" s="100">
        <f t="shared" si="166"/>
        <v>1.0099999999999999E-6</v>
      </c>
      <c r="G381" s="2">
        <v>1E-4</v>
      </c>
      <c r="I381" s="2">
        <v>379</v>
      </c>
      <c r="J381" s="99" t="str">
        <f t="shared" si="160"/>
        <v>-</v>
      </c>
      <c r="K381" s="99" t="str">
        <f t="shared" si="161"/>
        <v>-</v>
      </c>
      <c r="L381" s="2">
        <f t="shared" si="162"/>
        <v>11.897889890867399</v>
      </c>
      <c r="M381" s="2" t="str">
        <f t="shared" si="163"/>
        <v>-</v>
      </c>
      <c r="N381" s="2" t="str">
        <f t="shared" si="164"/>
        <v>-</v>
      </c>
      <c r="O381" s="99" t="str">
        <f t="shared" si="165"/>
        <v>-</v>
      </c>
      <c r="Q381" s="2">
        <v>379</v>
      </c>
      <c r="R381" s="99" t="str">
        <f t="shared" si="141"/>
        <v>-</v>
      </c>
      <c r="S381" s="99" t="str">
        <f t="shared" si="142"/>
        <v>-</v>
      </c>
      <c r="T381" s="2">
        <f t="shared" si="143"/>
        <v>7.2618956853438732</v>
      </c>
      <c r="U381" s="2" t="str">
        <f t="shared" si="144"/>
        <v>-</v>
      </c>
      <c r="V381" s="2" t="str">
        <f t="shared" si="145"/>
        <v>-</v>
      </c>
      <c r="W381" s="2" t="str">
        <f t="shared" si="146"/>
        <v>-</v>
      </c>
      <c r="Y381" s="2">
        <v>379</v>
      </c>
      <c r="Z381" s="99" t="str">
        <f t="shared" si="147"/>
        <v>-</v>
      </c>
      <c r="AA381" s="99" t="str">
        <f t="shared" si="148"/>
        <v>-</v>
      </c>
      <c r="AB381" s="2">
        <f t="shared" si="149"/>
        <v>4.6476132386200781</v>
      </c>
      <c r="AC381" s="2" t="str">
        <f t="shared" si="150"/>
        <v>-</v>
      </c>
      <c r="AD381" s="2" t="str">
        <f t="shared" si="151"/>
        <v>-</v>
      </c>
      <c r="AE381" s="2" t="str">
        <f t="shared" si="152"/>
        <v>-</v>
      </c>
      <c r="AH381" s="2">
        <v>379</v>
      </c>
      <c r="AI381" s="99">
        <f t="shared" si="153"/>
        <v>0.16318318917412011</v>
      </c>
      <c r="AJ381" s="99">
        <f t="shared" si="154"/>
        <v>0.17865776258591864</v>
      </c>
      <c r="AK381" s="2">
        <f t="shared" si="155"/>
        <v>2.9744724727168497</v>
      </c>
      <c r="AL381" s="2">
        <f t="shared" si="156"/>
        <v>147251.11251073517</v>
      </c>
      <c r="AM381" s="2">
        <f t="shared" si="157"/>
        <v>2.7549815446259753E-2</v>
      </c>
      <c r="AN381" s="2">
        <f t="shared" si="158"/>
        <v>0.24846750253716288</v>
      </c>
    </row>
    <row r="382" spans="1:40">
      <c r="A382" s="2">
        <v>1</v>
      </c>
      <c r="B382" s="98">
        <f t="shared" si="140"/>
        <v>5.8480766068853773</v>
      </c>
      <c r="C382" s="99">
        <f t="shared" si="159"/>
        <v>5.8480766068853777E-3</v>
      </c>
      <c r="D382" s="2">
        <v>25</v>
      </c>
      <c r="E382" s="2">
        <v>140</v>
      </c>
      <c r="F382" s="100">
        <f t="shared" si="166"/>
        <v>1.0099999999999999E-6</v>
      </c>
      <c r="G382" s="2">
        <v>1E-4</v>
      </c>
      <c r="I382" s="2">
        <v>380</v>
      </c>
      <c r="J382" s="99" t="str">
        <f t="shared" si="160"/>
        <v>-</v>
      </c>
      <c r="K382" s="99" t="str">
        <f t="shared" si="161"/>
        <v>-</v>
      </c>
      <c r="L382" s="2">
        <f t="shared" si="162"/>
        <v>11.913575975320349</v>
      </c>
      <c r="M382" s="2" t="str">
        <f t="shared" si="163"/>
        <v>-</v>
      </c>
      <c r="N382" s="2" t="str">
        <f t="shared" si="164"/>
        <v>-</v>
      </c>
      <c r="O382" s="99" t="str">
        <f t="shared" si="165"/>
        <v>-</v>
      </c>
      <c r="Q382" s="2">
        <v>380</v>
      </c>
      <c r="R382" s="99" t="str">
        <f t="shared" si="141"/>
        <v>-</v>
      </c>
      <c r="S382" s="99" t="str">
        <f t="shared" si="142"/>
        <v>-</v>
      </c>
      <c r="T382" s="2">
        <f t="shared" si="143"/>
        <v>7.2714697114992388</v>
      </c>
      <c r="U382" s="2" t="str">
        <f t="shared" si="144"/>
        <v>-</v>
      </c>
      <c r="V382" s="2" t="str">
        <f t="shared" si="145"/>
        <v>-</v>
      </c>
      <c r="W382" s="2" t="str">
        <f t="shared" si="146"/>
        <v>-</v>
      </c>
      <c r="Y382" s="2">
        <v>380</v>
      </c>
      <c r="Z382" s="99" t="str">
        <f t="shared" si="147"/>
        <v>-</v>
      </c>
      <c r="AA382" s="99" t="str">
        <f t="shared" si="148"/>
        <v>-</v>
      </c>
      <c r="AB382" s="2">
        <f t="shared" si="149"/>
        <v>4.6537406153595118</v>
      </c>
      <c r="AC382" s="2" t="str">
        <f t="shared" si="150"/>
        <v>-</v>
      </c>
      <c r="AD382" s="2" t="str">
        <f t="shared" si="151"/>
        <v>-</v>
      </c>
      <c r="AE382" s="2" t="str">
        <f t="shared" si="152"/>
        <v>-</v>
      </c>
      <c r="AH382" s="2">
        <v>380</v>
      </c>
      <c r="AI382" s="99">
        <f t="shared" si="153"/>
        <v>0.16355986929920099</v>
      </c>
      <c r="AJ382" s="99">
        <f t="shared" si="154"/>
        <v>0.17909422947916265</v>
      </c>
      <c r="AK382" s="2">
        <f t="shared" si="155"/>
        <v>2.9783939938300872</v>
      </c>
      <c r="AL382" s="2">
        <f t="shared" si="156"/>
        <v>147445.24721931128</v>
      </c>
      <c r="AM382" s="2">
        <f t="shared" si="157"/>
        <v>2.7548574278337363E-2</v>
      </c>
      <c r="AN382" s="2">
        <f t="shared" si="158"/>
        <v>0.24911186617920311</v>
      </c>
    </row>
    <row r="383" spans="1:40">
      <c r="A383" s="2">
        <v>1</v>
      </c>
      <c r="B383" s="98">
        <f t="shared" si="140"/>
        <v>5.855766388782941</v>
      </c>
      <c r="C383" s="99">
        <f t="shared" si="159"/>
        <v>5.8557663887829408E-3</v>
      </c>
      <c r="D383" s="2">
        <v>25</v>
      </c>
      <c r="E383" s="2">
        <v>140</v>
      </c>
      <c r="F383" s="100">
        <f t="shared" si="166"/>
        <v>1.0099999999999999E-6</v>
      </c>
      <c r="G383" s="2">
        <v>1E-4</v>
      </c>
      <c r="I383" s="2">
        <v>381</v>
      </c>
      <c r="J383" s="99" t="str">
        <f t="shared" si="160"/>
        <v>-</v>
      </c>
      <c r="K383" s="99" t="str">
        <f t="shared" si="161"/>
        <v>-</v>
      </c>
      <c r="L383" s="2">
        <f t="shared" si="162"/>
        <v>11.929241433731478</v>
      </c>
      <c r="M383" s="2" t="str">
        <f t="shared" si="163"/>
        <v>-</v>
      </c>
      <c r="N383" s="2" t="str">
        <f t="shared" si="164"/>
        <v>-</v>
      </c>
      <c r="O383" s="99" t="str">
        <f t="shared" si="165"/>
        <v>-</v>
      </c>
      <c r="Q383" s="2">
        <v>381</v>
      </c>
      <c r="R383" s="99" t="str">
        <f t="shared" si="141"/>
        <v>-</v>
      </c>
      <c r="S383" s="99" t="str">
        <f t="shared" si="142"/>
        <v>-</v>
      </c>
      <c r="T383" s="2">
        <f t="shared" si="143"/>
        <v>7.2810311485177506</v>
      </c>
      <c r="U383" s="2" t="str">
        <f t="shared" si="144"/>
        <v>-</v>
      </c>
      <c r="V383" s="2" t="str">
        <f t="shared" si="145"/>
        <v>-</v>
      </c>
      <c r="W383" s="2" t="str">
        <f t="shared" si="146"/>
        <v>-</v>
      </c>
      <c r="Y383" s="2">
        <v>381</v>
      </c>
      <c r="Z383" s="99" t="str">
        <f t="shared" si="147"/>
        <v>-</v>
      </c>
      <c r="AA383" s="99" t="str">
        <f t="shared" si="148"/>
        <v>-</v>
      </c>
      <c r="AB383" s="2">
        <f t="shared" si="149"/>
        <v>4.6598599350513599</v>
      </c>
      <c r="AC383" s="2" t="str">
        <f t="shared" si="150"/>
        <v>-</v>
      </c>
      <c r="AD383" s="2" t="str">
        <f t="shared" si="151"/>
        <v>-</v>
      </c>
      <c r="AE383" s="2" t="str">
        <f t="shared" si="152"/>
        <v>-</v>
      </c>
      <c r="AH383" s="2">
        <v>381</v>
      </c>
      <c r="AI383" s="99">
        <f t="shared" si="153"/>
        <v>0.16393642553657159</v>
      </c>
      <c r="AJ383" s="99">
        <f t="shared" si="154"/>
        <v>0.17953061138439541</v>
      </c>
      <c r="AK383" s="2">
        <f t="shared" si="155"/>
        <v>2.9823103584328696</v>
      </c>
      <c r="AL383" s="2">
        <f t="shared" si="156"/>
        <v>147639.12665509258</v>
      </c>
      <c r="AM383" s="2">
        <f t="shared" si="157"/>
        <v>2.7547337727992446E-2</v>
      </c>
      <c r="AN383" s="2">
        <f t="shared" si="158"/>
        <v>0.24975621261550532</v>
      </c>
    </row>
    <row r="384" spans="1:40">
      <c r="A384" s="2">
        <v>1</v>
      </c>
      <c r="B384" s="98">
        <f t="shared" si="140"/>
        <v>5.8634460857076194</v>
      </c>
      <c r="C384" s="99">
        <f t="shared" si="159"/>
        <v>5.8634460857076194E-3</v>
      </c>
      <c r="D384" s="2">
        <v>25</v>
      </c>
      <c r="E384" s="2">
        <v>140</v>
      </c>
      <c r="F384" s="100">
        <f t="shared" si="166"/>
        <v>1.0099999999999999E-6</v>
      </c>
      <c r="G384" s="2">
        <v>1E-4</v>
      </c>
      <c r="I384" s="2">
        <v>382</v>
      </c>
      <c r="J384" s="99" t="str">
        <f t="shared" si="160"/>
        <v>-</v>
      </c>
      <c r="K384" s="99" t="str">
        <f t="shared" si="161"/>
        <v>-</v>
      </c>
      <c r="L384" s="2">
        <f t="shared" si="162"/>
        <v>11.944886347252597</v>
      </c>
      <c r="M384" s="2" t="str">
        <f t="shared" si="163"/>
        <v>-</v>
      </c>
      <c r="N384" s="2" t="str">
        <f t="shared" si="164"/>
        <v>-</v>
      </c>
      <c r="O384" s="99" t="str">
        <f t="shared" si="165"/>
        <v>-</v>
      </c>
      <c r="Q384" s="2">
        <v>382</v>
      </c>
      <c r="R384" s="99" t="str">
        <f t="shared" si="141"/>
        <v>-</v>
      </c>
      <c r="S384" s="99" t="str">
        <f t="shared" si="142"/>
        <v>-</v>
      </c>
      <c r="T384" s="2">
        <f t="shared" si="143"/>
        <v>7.2905800459305423</v>
      </c>
      <c r="U384" s="2" t="str">
        <f t="shared" si="144"/>
        <v>-</v>
      </c>
      <c r="V384" s="2" t="str">
        <f t="shared" si="145"/>
        <v>-</v>
      </c>
      <c r="W384" s="2" t="str">
        <f t="shared" si="146"/>
        <v>-</v>
      </c>
      <c r="Y384" s="2">
        <v>382</v>
      </c>
      <c r="Z384" s="99" t="str">
        <f t="shared" si="147"/>
        <v>-</v>
      </c>
      <c r="AA384" s="99" t="str">
        <f t="shared" si="148"/>
        <v>-</v>
      </c>
      <c r="AB384" s="2">
        <f t="shared" si="149"/>
        <v>4.665971229395546</v>
      </c>
      <c r="AC384" s="2" t="str">
        <f t="shared" si="150"/>
        <v>-</v>
      </c>
      <c r="AD384" s="2" t="str">
        <f t="shared" si="151"/>
        <v>-</v>
      </c>
      <c r="AE384" s="2" t="str">
        <f t="shared" si="152"/>
        <v>-</v>
      </c>
      <c r="AH384" s="2">
        <v>382</v>
      </c>
      <c r="AI384" s="99">
        <f t="shared" si="153"/>
        <v>0.16431285825198289</v>
      </c>
      <c r="AJ384" s="99">
        <f t="shared" si="154"/>
        <v>0.17996690854116745</v>
      </c>
      <c r="AK384" s="2">
        <f t="shared" si="155"/>
        <v>2.9862215868131492</v>
      </c>
      <c r="AL384" s="2">
        <f t="shared" si="156"/>
        <v>147832.75182243314</v>
      </c>
      <c r="AM384" s="2">
        <f t="shared" si="157"/>
        <v>2.7546105766103633E-2</v>
      </c>
      <c r="AN384" s="2">
        <f t="shared" si="158"/>
        <v>0.2504005419109947</v>
      </c>
    </row>
    <row r="385" spans="1:40">
      <c r="A385" s="2">
        <v>1</v>
      </c>
      <c r="B385" s="98">
        <f t="shared" si="140"/>
        <v>5.8711157372342777</v>
      </c>
      <c r="C385" s="99">
        <f t="shared" si="159"/>
        <v>5.8711157372342776E-3</v>
      </c>
      <c r="D385" s="2">
        <v>25</v>
      </c>
      <c r="E385" s="2">
        <v>140</v>
      </c>
      <c r="F385" s="100">
        <f t="shared" si="166"/>
        <v>1.0099999999999999E-6</v>
      </c>
      <c r="G385" s="2">
        <v>1E-4</v>
      </c>
      <c r="I385" s="2">
        <v>383</v>
      </c>
      <c r="J385" s="99" t="str">
        <f t="shared" si="160"/>
        <v>-</v>
      </c>
      <c r="K385" s="99" t="str">
        <f t="shared" si="161"/>
        <v>-</v>
      </c>
      <c r="L385" s="2">
        <f t="shared" si="162"/>
        <v>11.960510796504765</v>
      </c>
      <c r="M385" s="2" t="str">
        <f t="shared" si="163"/>
        <v>-</v>
      </c>
      <c r="N385" s="2" t="str">
        <f t="shared" si="164"/>
        <v>-</v>
      </c>
      <c r="O385" s="99" t="str">
        <f t="shared" si="165"/>
        <v>-</v>
      </c>
      <c r="Q385" s="2">
        <v>383</v>
      </c>
      <c r="R385" s="99" t="str">
        <f t="shared" si="141"/>
        <v>-</v>
      </c>
      <c r="S385" s="99" t="str">
        <f t="shared" si="142"/>
        <v>-</v>
      </c>
      <c r="T385" s="2">
        <f t="shared" si="143"/>
        <v>7.3001164529448053</v>
      </c>
      <c r="U385" s="2" t="str">
        <f t="shared" si="144"/>
        <v>-</v>
      </c>
      <c r="V385" s="2" t="str">
        <f t="shared" si="145"/>
        <v>-</v>
      </c>
      <c r="W385" s="2" t="str">
        <f t="shared" si="146"/>
        <v>-</v>
      </c>
      <c r="Y385" s="2">
        <v>383</v>
      </c>
      <c r="Z385" s="99" t="str">
        <f t="shared" si="147"/>
        <v>-</v>
      </c>
      <c r="AA385" s="99" t="str">
        <f t="shared" si="148"/>
        <v>-</v>
      </c>
      <c r="AB385" s="2">
        <f t="shared" si="149"/>
        <v>4.6720745298846742</v>
      </c>
      <c r="AC385" s="2" t="str">
        <f t="shared" si="150"/>
        <v>-</v>
      </c>
      <c r="AD385" s="2" t="str">
        <f t="shared" si="151"/>
        <v>-</v>
      </c>
      <c r="AE385" s="2" t="str">
        <f t="shared" si="152"/>
        <v>-</v>
      </c>
      <c r="AH385" s="2">
        <v>383</v>
      </c>
      <c r="AI385" s="99">
        <f t="shared" si="153"/>
        <v>0.16468916780915099</v>
      </c>
      <c r="AJ385" s="99">
        <f t="shared" si="154"/>
        <v>0.18040312118772767</v>
      </c>
      <c r="AK385" s="2">
        <f t="shared" si="155"/>
        <v>2.9901276991261914</v>
      </c>
      <c r="AL385" s="2">
        <f t="shared" si="156"/>
        <v>148026.12371911842</v>
      </c>
      <c r="AM385" s="2">
        <f t="shared" si="157"/>
        <v>2.7544878363808329E-2</v>
      </c>
      <c r="AN385" s="2">
        <f t="shared" si="158"/>
        <v>0.25104485413018313</v>
      </c>
    </row>
    <row r="386" spans="1:40">
      <c r="A386" s="2">
        <v>1</v>
      </c>
      <c r="B386" s="98">
        <f t="shared" si="140"/>
        <v>5.8787753826796267</v>
      </c>
      <c r="C386" s="99">
        <f t="shared" si="159"/>
        <v>5.8787753826796268E-3</v>
      </c>
      <c r="D386" s="2">
        <v>25</v>
      </c>
      <c r="E386" s="2">
        <v>140</v>
      </c>
      <c r="F386" s="100">
        <f t="shared" si="166"/>
        <v>1.0099999999999999E-6</v>
      </c>
      <c r="G386" s="2">
        <v>1E-4</v>
      </c>
      <c r="I386" s="2">
        <v>384</v>
      </c>
      <c r="J386" s="99" t="str">
        <f t="shared" si="160"/>
        <v>-</v>
      </c>
      <c r="K386" s="99" t="str">
        <f t="shared" si="161"/>
        <v>-</v>
      </c>
      <c r="L386" s="2">
        <f t="shared" si="162"/>
        <v>11.976114861583143</v>
      </c>
      <c r="M386" s="2" t="str">
        <f t="shared" si="163"/>
        <v>-</v>
      </c>
      <c r="N386" s="2" t="str">
        <f t="shared" si="164"/>
        <v>-</v>
      </c>
      <c r="O386" s="99" t="str">
        <f t="shared" si="165"/>
        <v>-</v>
      </c>
      <c r="Q386" s="2">
        <v>384</v>
      </c>
      <c r="R386" s="99" t="str">
        <f t="shared" si="141"/>
        <v>-</v>
      </c>
      <c r="S386" s="99" t="str">
        <f t="shared" si="142"/>
        <v>-</v>
      </c>
      <c r="T386" s="2">
        <f t="shared" si="143"/>
        <v>7.3096404184467447</v>
      </c>
      <c r="U386" s="2" t="str">
        <f t="shared" si="144"/>
        <v>-</v>
      </c>
      <c r="V386" s="2" t="str">
        <f t="shared" si="145"/>
        <v>-</v>
      </c>
      <c r="W386" s="2" t="str">
        <f t="shared" si="146"/>
        <v>-</v>
      </c>
      <c r="Y386" s="2">
        <v>384</v>
      </c>
      <c r="Z386" s="99" t="str">
        <f t="shared" si="147"/>
        <v>-</v>
      </c>
      <c r="AA386" s="99" t="str">
        <f t="shared" si="148"/>
        <v>-</v>
      </c>
      <c r="AB386" s="2">
        <f t="shared" si="149"/>
        <v>4.6781698678059165</v>
      </c>
      <c r="AC386" s="2" t="str">
        <f t="shared" si="150"/>
        <v>-</v>
      </c>
      <c r="AD386" s="2" t="str">
        <f t="shared" si="151"/>
        <v>-</v>
      </c>
      <c r="AE386" s="2" t="str">
        <f t="shared" si="152"/>
        <v>-</v>
      </c>
      <c r="AH386" s="2">
        <v>384</v>
      </c>
      <c r="AI386" s="99">
        <f t="shared" si="153"/>
        <v>0.16506535456977561</v>
      </c>
      <c r="AJ386" s="99">
        <f t="shared" si="154"/>
        <v>0.18083924956103561</v>
      </c>
      <c r="AK386" s="2">
        <f t="shared" si="155"/>
        <v>2.9940287153957859</v>
      </c>
      <c r="AL386" s="2">
        <f t="shared" si="156"/>
        <v>148219.24333642508</v>
      </c>
      <c r="AM386" s="2">
        <f t="shared" si="157"/>
        <v>2.7543655492499725E-2</v>
      </c>
      <c r="AN386" s="2">
        <f t="shared" si="158"/>
        <v>0.25168914933717285</v>
      </c>
    </row>
    <row r="387" spans="1:40">
      <c r="A387" s="2">
        <v>1</v>
      </c>
      <c r="B387" s="98">
        <f t="shared" ref="B387:B450" si="167">0.3*SQRT(I387)</f>
        <v>5.8864250611045748</v>
      </c>
      <c r="C387" s="99">
        <f t="shared" si="159"/>
        <v>5.8864250611045743E-3</v>
      </c>
      <c r="D387" s="2">
        <v>25</v>
      </c>
      <c r="E387" s="2">
        <v>140</v>
      </c>
      <c r="F387" s="100">
        <f t="shared" si="166"/>
        <v>1.0099999999999999E-6</v>
      </c>
      <c r="G387" s="2">
        <v>1E-4</v>
      </c>
      <c r="I387" s="2">
        <v>385</v>
      </c>
      <c r="J387" s="99" t="str">
        <f t="shared" si="160"/>
        <v>-</v>
      </c>
      <c r="K387" s="99" t="str">
        <f t="shared" si="161"/>
        <v>-</v>
      </c>
      <c r="L387" s="2">
        <f t="shared" si="162"/>
        <v>11.991698622061774</v>
      </c>
      <c r="M387" s="2" t="str">
        <f t="shared" si="163"/>
        <v>-</v>
      </c>
      <c r="N387" s="2" t="str">
        <f t="shared" si="164"/>
        <v>-</v>
      </c>
      <c r="O387" s="99" t="str">
        <f t="shared" si="165"/>
        <v>-</v>
      </c>
      <c r="Q387" s="2">
        <v>385</v>
      </c>
      <c r="R387" s="99" t="str">
        <f t="shared" ref="R387:R450" si="168">IF(T387&gt;3,"-",(0.000874*(C387^1.75))/(($R$1/1000)^4.75))</f>
        <v>-</v>
      </c>
      <c r="S387" s="99" t="str">
        <f t="shared" ref="S387:S450" si="169">IF(T387&gt;3,"-",(10.646*C387^1.852)/(E387^1.852*($R$1/1000)^4.87))</f>
        <v>-</v>
      </c>
      <c r="T387" s="2">
        <f t="shared" ref="T387:T450" si="170">(4*C387)/(3.1416*($R$1/1000)^2)</f>
        <v>7.3191519910045031</v>
      </c>
      <c r="U387" s="2" t="str">
        <f t="shared" ref="U387:U450" si="171">IF(T387&gt;3,"-",(T387*($R$1/1000)/F387))</f>
        <v>-</v>
      </c>
      <c r="V387" s="2" t="str">
        <f t="shared" ref="V387:V450" si="172">IF(T387&gt;3,"-",(0.25/(LOG(0.27*(G387/($R$1/1000))+(5.74/U387^0.9))^2)))</f>
        <v>-</v>
      </c>
      <c r="W387" s="2" t="str">
        <f t="shared" ref="W387:W450" si="173">IF(T387&gt;3,"-",(V387*(A387/($R$1/1000))*(T387^2/(2*9.81))))</f>
        <v>-</v>
      </c>
      <c r="Y387" s="2">
        <v>385</v>
      </c>
      <c r="Z387" s="99" t="str">
        <f t="shared" ref="Z387:Z450" si="174">IF(AB387&gt;3,"-",(0.000874*(C387^1.75))/(($Z$1/1000)^4.75))</f>
        <v>-</v>
      </c>
      <c r="AA387" s="99" t="str">
        <f t="shared" ref="AA387:AA450" si="175">IF(AB387&gt;3,"-",(10.646*$C387^1.852)/($E387^1.852*($Z$1/1000)^4.87))</f>
        <v>-</v>
      </c>
      <c r="AB387" s="2">
        <f t="shared" ref="AB387:AB450" si="176">(4*$C387)/(3.1416*($Z$1/1000)^2)</f>
        <v>4.6842572742428814</v>
      </c>
      <c r="AC387" s="2" t="str">
        <f t="shared" ref="AC387:AC450" si="177">IF(AB387&gt;3,"-",(AB387*($Z$1/1000)/F387))</f>
        <v>-</v>
      </c>
      <c r="AD387" s="2" t="str">
        <f t="shared" ref="AD387:AD450" si="178">IF(AB387&gt;3,"-",(0.25/(LOG(0.27*(G387/($R$1/1000))+(5.74/AC387^0.9))^2)))</f>
        <v>-</v>
      </c>
      <c r="AE387" s="2" t="str">
        <f t="shared" ref="AE387:AE450" si="179">IF(AB387&gt;3,"-",(AD387*($A387/($Z$1/1000))*(AB387^2/(2*9.81))))</f>
        <v>-</v>
      </c>
      <c r="AH387" s="2">
        <v>385</v>
      </c>
      <c r="AI387" s="99">
        <f t="shared" ref="AI387:AI450" si="180">IF(AK387&gt;3,"-",(0.000874*(C387^1.75))/(($AI$1/1000)^4.75))</f>
        <v>0.16544141889355443</v>
      </c>
      <c r="AJ387" s="99">
        <f t="shared" ref="AJ387:AJ450" si="181">IF(AK387&gt;3,"-",(10.646*$C387^1.852)/($E387^1.852*($AI$1/1000)^4.87))</f>
        <v>0.18127529389677061</v>
      </c>
      <c r="AK387" s="2">
        <f t="shared" ref="AK387:AK450" si="182">(4*$C387)/(3.1416*($AI$1/1000)^2)</f>
        <v>2.9979246555154435</v>
      </c>
      <c r="AL387" s="2">
        <f t="shared" ref="AL387:AL450" si="183">IF(AK387&gt;3,"-",(AK387*($AI$1/1000)/F387))</f>
        <v>148412.1116591804</v>
      </c>
      <c r="AM387" s="2">
        <f t="shared" ref="AM387:AM450" si="184">IF(AK387&gt;3,"-",(0.25/(LOG(0.27*(G387/($R$1/1000))+(5.74/AL387^0.9))^2)))</f>
        <v>2.7542437123823916E-2</v>
      </c>
      <c r="AN387" s="2">
        <f t="shared" ref="AN387:AN450" si="185">IF(AK387&gt;3,"-",(AM387*($A387/($AI$1/1000))*(AK387^2/(2*9.81))))</f>
        <v>0.2523334275956598</v>
      </c>
    </row>
    <row r="388" spans="1:40">
      <c r="A388" s="2">
        <v>1</v>
      </c>
      <c r="B388" s="98">
        <f t="shared" si="167"/>
        <v>5.8940648113165492</v>
      </c>
      <c r="C388" s="99">
        <f t="shared" ref="C388:C451" si="186">B388/1000</f>
        <v>5.8940648113165496E-3</v>
      </c>
      <c r="D388" s="2">
        <v>25</v>
      </c>
      <c r="E388" s="2">
        <v>140</v>
      </c>
      <c r="F388" s="100">
        <f t="shared" si="166"/>
        <v>1.0099999999999999E-6</v>
      </c>
      <c r="G388" s="2">
        <v>1E-4</v>
      </c>
      <c r="I388" s="2">
        <v>386</v>
      </c>
      <c r="J388" s="99" t="str">
        <f t="shared" ref="J388:J451" si="187">IF(L388&gt;3,"-",(0.000874*(C388^1.75))/(($J$1/1000)^4.75))</f>
        <v>-</v>
      </c>
      <c r="K388" s="99" t="str">
        <f t="shared" ref="K388:K451" si="188">IF(L388&gt;3,"-",(10.646*C388^1.852)/(E388^1.852*($J$1/1000)^4.87))</f>
        <v>-</v>
      </c>
      <c r="L388" s="2">
        <f t="shared" ref="L388:L451" si="189">(4*C388)/(3.1416*($J$1/1000)^2)</f>
        <v>12.007262156998316</v>
      </c>
      <c r="M388" s="2" t="str">
        <f t="shared" ref="M388:M451" si="190">IF(L388&gt;3,"-",L388*($J$1/1000)/F388)</f>
        <v>-</v>
      </c>
      <c r="N388" s="2" t="str">
        <f t="shared" ref="N388:N451" si="191">IF(L388&gt;3,"-",(0.25/(LOG(0.27*(G388/($J$1/1000))+(5.74/M388^0.9))^2)))</f>
        <v>-</v>
      </c>
      <c r="O388" s="99" t="str">
        <f t="shared" ref="O388:O451" si="192">IF(L388&gt;3,"-",(N388*(A388/($J$1/1000))*(L388^2/(2*9.81))))</f>
        <v>-</v>
      </c>
      <c r="Q388" s="2">
        <v>386</v>
      </c>
      <c r="R388" s="99" t="str">
        <f t="shared" si="168"/>
        <v>-</v>
      </c>
      <c r="S388" s="99" t="str">
        <f t="shared" si="169"/>
        <v>-</v>
      </c>
      <c r="T388" s="2">
        <f t="shared" si="170"/>
        <v>7.3286512188710446</v>
      </c>
      <c r="U388" s="2" t="str">
        <f t="shared" si="171"/>
        <v>-</v>
      </c>
      <c r="V388" s="2" t="str">
        <f t="shared" si="172"/>
        <v>-</v>
      </c>
      <c r="W388" s="2" t="str">
        <f t="shared" si="173"/>
        <v>-</v>
      </c>
      <c r="Y388" s="2">
        <v>386</v>
      </c>
      <c r="Z388" s="99" t="str">
        <f t="shared" si="174"/>
        <v>-</v>
      </c>
      <c r="AA388" s="99" t="str">
        <f t="shared" si="175"/>
        <v>-</v>
      </c>
      <c r="AB388" s="2">
        <f t="shared" si="176"/>
        <v>4.6903367800774678</v>
      </c>
      <c r="AC388" s="2" t="str">
        <f t="shared" si="177"/>
        <v>-</v>
      </c>
      <c r="AD388" s="2" t="str">
        <f t="shared" si="178"/>
        <v>-</v>
      </c>
      <c r="AE388" s="2" t="str">
        <f t="shared" si="179"/>
        <v>-</v>
      </c>
      <c r="AH388" s="2">
        <v>386</v>
      </c>
      <c r="AI388" s="99" t="str">
        <f t="shared" si="180"/>
        <v>-</v>
      </c>
      <c r="AJ388" s="99" t="str">
        <f t="shared" si="181"/>
        <v>-</v>
      </c>
      <c r="AK388" s="2">
        <f t="shared" si="182"/>
        <v>3.0018155392495789</v>
      </c>
      <c r="AL388" s="2" t="str">
        <f t="shared" si="183"/>
        <v>-</v>
      </c>
      <c r="AM388" s="2" t="str">
        <f t="shared" si="184"/>
        <v>-</v>
      </c>
      <c r="AN388" s="2" t="str">
        <f t="shared" si="185"/>
        <v>-</v>
      </c>
    </row>
    <row r="389" spans="1:40">
      <c r="A389" s="2">
        <v>1</v>
      </c>
      <c r="B389" s="98">
        <f t="shared" si="167"/>
        <v>5.9016946718718</v>
      </c>
      <c r="C389" s="99">
        <f t="shared" si="186"/>
        <v>5.9016946718718002E-3</v>
      </c>
      <c r="D389" s="2">
        <v>25</v>
      </c>
      <c r="E389" s="2">
        <v>140</v>
      </c>
      <c r="F389" s="100">
        <f t="shared" ref="F389:F452" si="193">1.01*10^-6</f>
        <v>1.0099999999999999E-6</v>
      </c>
      <c r="G389" s="2">
        <v>1E-4</v>
      </c>
      <c r="I389" s="2">
        <v>387</v>
      </c>
      <c r="J389" s="99" t="str">
        <f t="shared" si="187"/>
        <v>-</v>
      </c>
      <c r="K389" s="99" t="str">
        <f t="shared" si="188"/>
        <v>-</v>
      </c>
      <c r="L389" s="2">
        <f t="shared" si="189"/>
        <v>12.022805544938731</v>
      </c>
      <c r="M389" s="2" t="str">
        <f t="shared" si="190"/>
        <v>-</v>
      </c>
      <c r="N389" s="2" t="str">
        <f t="shared" si="191"/>
        <v>-</v>
      </c>
      <c r="O389" s="99" t="str">
        <f t="shared" si="192"/>
        <v>-</v>
      </c>
      <c r="Q389" s="2">
        <v>387</v>
      </c>
      <c r="R389" s="99" t="str">
        <f t="shared" si="168"/>
        <v>-</v>
      </c>
      <c r="S389" s="99" t="str">
        <f t="shared" si="169"/>
        <v>-</v>
      </c>
      <c r="T389" s="2">
        <f t="shared" si="170"/>
        <v>7.33813814998702</v>
      </c>
      <c r="U389" s="2" t="str">
        <f t="shared" si="171"/>
        <v>-</v>
      </c>
      <c r="V389" s="2" t="str">
        <f t="shared" si="172"/>
        <v>-</v>
      </c>
      <c r="W389" s="2" t="str">
        <f t="shared" si="173"/>
        <v>-</v>
      </c>
      <c r="Y389" s="2">
        <v>387</v>
      </c>
      <c r="Z389" s="99" t="str">
        <f t="shared" si="174"/>
        <v>-</v>
      </c>
      <c r="AA389" s="99" t="str">
        <f t="shared" si="175"/>
        <v>-</v>
      </c>
      <c r="AB389" s="2">
        <f t="shared" si="176"/>
        <v>4.6964084159916917</v>
      </c>
      <c r="AC389" s="2" t="str">
        <f t="shared" si="177"/>
        <v>-</v>
      </c>
      <c r="AD389" s="2" t="str">
        <f t="shared" si="178"/>
        <v>-</v>
      </c>
      <c r="AE389" s="2" t="str">
        <f t="shared" si="179"/>
        <v>-</v>
      </c>
      <c r="AH389" s="2">
        <v>387</v>
      </c>
      <c r="AI389" s="99" t="str">
        <f t="shared" si="180"/>
        <v>-</v>
      </c>
      <c r="AJ389" s="99" t="str">
        <f t="shared" si="181"/>
        <v>-</v>
      </c>
      <c r="AK389" s="2">
        <f t="shared" si="182"/>
        <v>3.0057013862346826</v>
      </c>
      <c r="AL389" s="2" t="str">
        <f t="shared" si="183"/>
        <v>-</v>
      </c>
      <c r="AM389" s="2" t="str">
        <f t="shared" si="184"/>
        <v>-</v>
      </c>
      <c r="AN389" s="2" t="str">
        <f t="shared" si="185"/>
        <v>-</v>
      </c>
    </row>
    <row r="390" spans="1:40">
      <c r="A390" s="2">
        <v>1</v>
      </c>
      <c r="B390" s="98">
        <f t="shared" si="167"/>
        <v>5.909314681077662</v>
      </c>
      <c r="C390" s="99">
        <f t="shared" si="186"/>
        <v>5.9093146810776619E-3</v>
      </c>
      <c r="D390" s="2">
        <v>25</v>
      </c>
      <c r="E390" s="2">
        <v>140</v>
      </c>
      <c r="F390" s="100">
        <f t="shared" si="193"/>
        <v>1.0099999999999999E-6</v>
      </c>
      <c r="G390" s="2">
        <v>1E-4</v>
      </c>
      <c r="I390" s="2">
        <v>388</v>
      </c>
      <c r="J390" s="99" t="str">
        <f t="shared" si="187"/>
        <v>-</v>
      </c>
      <c r="K390" s="99" t="str">
        <f t="shared" si="188"/>
        <v>-</v>
      </c>
      <c r="L390" s="2">
        <f t="shared" si="189"/>
        <v>12.038328863921896</v>
      </c>
      <c r="M390" s="2" t="str">
        <f t="shared" si="190"/>
        <v>-</v>
      </c>
      <c r="N390" s="2" t="str">
        <f t="shared" si="191"/>
        <v>-</v>
      </c>
      <c r="O390" s="99" t="str">
        <f t="shared" si="192"/>
        <v>-</v>
      </c>
      <c r="Q390" s="2">
        <v>388</v>
      </c>
      <c r="R390" s="99" t="str">
        <f t="shared" si="168"/>
        <v>-</v>
      </c>
      <c r="S390" s="99" t="str">
        <f t="shared" si="169"/>
        <v>-</v>
      </c>
      <c r="T390" s="2">
        <f t="shared" si="170"/>
        <v>7.3476128319835814</v>
      </c>
      <c r="U390" s="2" t="str">
        <f t="shared" si="171"/>
        <v>-</v>
      </c>
      <c r="V390" s="2" t="str">
        <f t="shared" si="172"/>
        <v>-</v>
      </c>
      <c r="W390" s="2" t="str">
        <f t="shared" si="173"/>
        <v>-</v>
      </c>
      <c r="Y390" s="2">
        <v>388</v>
      </c>
      <c r="Z390" s="99" t="str">
        <f t="shared" si="174"/>
        <v>-</v>
      </c>
      <c r="AA390" s="99" t="str">
        <f t="shared" si="175"/>
        <v>-</v>
      </c>
      <c r="AB390" s="2">
        <f t="shared" si="176"/>
        <v>4.7024722124694911</v>
      </c>
      <c r="AC390" s="2" t="str">
        <f t="shared" si="177"/>
        <v>-</v>
      </c>
      <c r="AD390" s="2" t="str">
        <f t="shared" si="178"/>
        <v>-</v>
      </c>
      <c r="AE390" s="2" t="str">
        <f t="shared" si="179"/>
        <v>-</v>
      </c>
      <c r="AH390" s="2">
        <v>388</v>
      </c>
      <c r="AI390" s="99" t="str">
        <f t="shared" si="180"/>
        <v>-</v>
      </c>
      <c r="AJ390" s="99" t="str">
        <f t="shared" si="181"/>
        <v>-</v>
      </c>
      <c r="AK390" s="2">
        <f t="shared" si="182"/>
        <v>3.0095822159804739</v>
      </c>
      <c r="AL390" s="2" t="str">
        <f t="shared" si="183"/>
        <v>-</v>
      </c>
      <c r="AM390" s="2" t="str">
        <f t="shared" si="184"/>
        <v>-</v>
      </c>
      <c r="AN390" s="2" t="str">
        <f t="shared" si="185"/>
        <v>-</v>
      </c>
    </row>
    <row r="391" spans="1:40">
      <c r="A391" s="2">
        <v>1</v>
      </c>
      <c r="B391" s="98">
        <f t="shared" si="167"/>
        <v>5.9169248769948064</v>
      </c>
      <c r="C391" s="99">
        <f t="shared" si="186"/>
        <v>5.9169248769948063E-3</v>
      </c>
      <c r="D391" s="2">
        <v>25</v>
      </c>
      <c r="E391" s="2">
        <v>140</v>
      </c>
      <c r="F391" s="100">
        <f t="shared" si="193"/>
        <v>1.0099999999999999E-6</v>
      </c>
      <c r="G391" s="2">
        <v>1E-4</v>
      </c>
      <c r="I391" s="2">
        <v>389</v>
      </c>
      <c r="J391" s="99" t="str">
        <f t="shared" si="187"/>
        <v>-</v>
      </c>
      <c r="K391" s="99" t="str">
        <f t="shared" si="188"/>
        <v>-</v>
      </c>
      <c r="L391" s="2">
        <f t="shared" si="189"/>
        <v>12.053832191484197</v>
      </c>
      <c r="M391" s="2" t="str">
        <f t="shared" si="190"/>
        <v>-</v>
      </c>
      <c r="N391" s="2" t="str">
        <f t="shared" si="191"/>
        <v>-</v>
      </c>
      <c r="O391" s="99" t="str">
        <f t="shared" si="192"/>
        <v>-</v>
      </c>
      <c r="Q391" s="2">
        <v>389</v>
      </c>
      <c r="R391" s="99" t="str">
        <f t="shared" si="168"/>
        <v>-</v>
      </c>
      <c r="S391" s="99" t="str">
        <f t="shared" si="169"/>
        <v>-</v>
      </c>
      <c r="T391" s="2">
        <f t="shared" si="170"/>
        <v>7.3570753121851808</v>
      </c>
      <c r="U391" s="2" t="str">
        <f t="shared" si="171"/>
        <v>-</v>
      </c>
      <c r="V391" s="2" t="str">
        <f t="shared" si="172"/>
        <v>-</v>
      </c>
      <c r="W391" s="2" t="str">
        <f t="shared" si="173"/>
        <v>-</v>
      </c>
      <c r="Y391" s="2">
        <v>389</v>
      </c>
      <c r="Z391" s="99" t="str">
        <f t="shared" si="174"/>
        <v>-</v>
      </c>
      <c r="AA391" s="99" t="str">
        <f t="shared" si="175"/>
        <v>-</v>
      </c>
      <c r="AB391" s="2">
        <f t="shared" si="176"/>
        <v>4.7085281997985149</v>
      </c>
      <c r="AC391" s="2" t="str">
        <f t="shared" si="177"/>
        <v>-</v>
      </c>
      <c r="AD391" s="2" t="str">
        <f t="shared" si="178"/>
        <v>-</v>
      </c>
      <c r="AE391" s="2" t="str">
        <f t="shared" si="179"/>
        <v>-</v>
      </c>
      <c r="AH391" s="2">
        <v>389</v>
      </c>
      <c r="AI391" s="99" t="str">
        <f t="shared" si="180"/>
        <v>-</v>
      </c>
      <c r="AJ391" s="99" t="str">
        <f t="shared" si="181"/>
        <v>-</v>
      </c>
      <c r="AK391" s="2">
        <f t="shared" si="182"/>
        <v>3.0134580478710493</v>
      </c>
      <c r="AL391" s="2" t="str">
        <f t="shared" si="183"/>
        <v>-</v>
      </c>
      <c r="AM391" s="2" t="str">
        <f t="shared" si="184"/>
        <v>-</v>
      </c>
      <c r="AN391" s="2" t="str">
        <f t="shared" si="185"/>
        <v>-</v>
      </c>
    </row>
    <row r="392" spans="1:40">
      <c r="A392" s="2">
        <v>1</v>
      </c>
      <c r="B392" s="98">
        <f t="shared" si="167"/>
        <v>5.9245252974394491</v>
      </c>
      <c r="C392" s="99">
        <f t="shared" si="186"/>
        <v>5.9245252974394489E-3</v>
      </c>
      <c r="D392" s="2">
        <v>25</v>
      </c>
      <c r="E392" s="2">
        <v>140</v>
      </c>
      <c r="F392" s="100">
        <f t="shared" si="193"/>
        <v>1.0099999999999999E-6</v>
      </c>
      <c r="G392" s="2">
        <v>1E-4</v>
      </c>
      <c r="I392" s="2">
        <v>390</v>
      </c>
      <c r="J392" s="99" t="str">
        <f t="shared" si="187"/>
        <v>-</v>
      </c>
      <c r="K392" s="99" t="str">
        <f t="shared" si="188"/>
        <v>-</v>
      </c>
      <c r="L392" s="2">
        <f t="shared" si="189"/>
        <v>12.069315604664014</v>
      </c>
      <c r="M392" s="2" t="str">
        <f t="shared" si="190"/>
        <v>-</v>
      </c>
      <c r="N392" s="2" t="str">
        <f t="shared" si="191"/>
        <v>-</v>
      </c>
      <c r="O392" s="99" t="str">
        <f t="shared" si="192"/>
        <v>-</v>
      </c>
      <c r="Q392" s="2">
        <v>390</v>
      </c>
      <c r="R392" s="99" t="str">
        <f t="shared" si="168"/>
        <v>-</v>
      </c>
      <c r="S392" s="99" t="str">
        <f t="shared" si="169"/>
        <v>-</v>
      </c>
      <c r="T392" s="2">
        <f t="shared" si="170"/>
        <v>7.3665256376123152</v>
      </c>
      <c r="U392" s="2" t="str">
        <f t="shared" si="171"/>
        <v>-</v>
      </c>
      <c r="V392" s="2" t="str">
        <f t="shared" si="172"/>
        <v>-</v>
      </c>
      <c r="W392" s="2" t="str">
        <f t="shared" si="173"/>
        <v>-</v>
      </c>
      <c r="Y392" s="2">
        <v>390</v>
      </c>
      <c r="Z392" s="99" t="str">
        <f t="shared" si="174"/>
        <v>-</v>
      </c>
      <c r="AA392" s="99" t="str">
        <f t="shared" si="175"/>
        <v>-</v>
      </c>
      <c r="AB392" s="2">
        <f t="shared" si="176"/>
        <v>4.7145764080718813</v>
      </c>
      <c r="AC392" s="2" t="str">
        <f t="shared" si="177"/>
        <v>-</v>
      </c>
      <c r="AD392" s="2" t="str">
        <f t="shared" si="178"/>
        <v>-</v>
      </c>
      <c r="AE392" s="2" t="str">
        <f t="shared" si="179"/>
        <v>-</v>
      </c>
      <c r="AH392" s="2">
        <v>390</v>
      </c>
      <c r="AI392" s="99" t="str">
        <f t="shared" si="180"/>
        <v>-</v>
      </c>
      <c r="AJ392" s="99" t="str">
        <f t="shared" si="181"/>
        <v>-</v>
      </c>
      <c r="AK392" s="2">
        <f t="shared" si="182"/>
        <v>3.0173289011660036</v>
      </c>
      <c r="AL392" s="2" t="str">
        <f t="shared" si="183"/>
        <v>-</v>
      </c>
      <c r="AM392" s="2" t="str">
        <f t="shared" si="184"/>
        <v>-</v>
      </c>
      <c r="AN392" s="2" t="str">
        <f t="shared" si="185"/>
        <v>-</v>
      </c>
    </row>
    <row r="393" spans="1:40">
      <c r="A393" s="2">
        <v>1</v>
      </c>
      <c r="B393" s="98">
        <f t="shared" si="167"/>
        <v>5.9321159799855563</v>
      </c>
      <c r="C393" s="99">
        <f t="shared" si="186"/>
        <v>5.9321159799855562E-3</v>
      </c>
      <c r="D393" s="2">
        <v>25</v>
      </c>
      <c r="E393" s="2">
        <v>140</v>
      </c>
      <c r="F393" s="100">
        <f t="shared" si="193"/>
        <v>1.0099999999999999E-6</v>
      </c>
      <c r="G393" s="2">
        <v>1E-4</v>
      </c>
      <c r="I393" s="2">
        <v>391</v>
      </c>
      <c r="J393" s="99" t="str">
        <f t="shared" si="187"/>
        <v>-</v>
      </c>
      <c r="K393" s="99" t="str">
        <f t="shared" si="188"/>
        <v>-</v>
      </c>
      <c r="L393" s="2">
        <f t="shared" si="189"/>
        <v>12.084779180006224</v>
      </c>
      <c r="M393" s="2" t="str">
        <f t="shared" si="190"/>
        <v>-</v>
      </c>
      <c r="N393" s="2" t="str">
        <f t="shared" si="191"/>
        <v>-</v>
      </c>
      <c r="O393" s="99" t="str">
        <f t="shared" si="192"/>
        <v>-</v>
      </c>
      <c r="Q393" s="2">
        <v>391</v>
      </c>
      <c r="R393" s="99" t="str">
        <f t="shared" si="168"/>
        <v>-</v>
      </c>
      <c r="S393" s="99" t="str">
        <f t="shared" si="169"/>
        <v>-</v>
      </c>
      <c r="T393" s="2">
        <f t="shared" si="170"/>
        <v>7.3759638549842697</v>
      </c>
      <c r="U393" s="2" t="str">
        <f t="shared" si="171"/>
        <v>-</v>
      </c>
      <c r="V393" s="2" t="str">
        <f t="shared" si="172"/>
        <v>-</v>
      </c>
      <c r="W393" s="2" t="str">
        <f t="shared" si="173"/>
        <v>-</v>
      </c>
      <c r="Y393" s="2">
        <v>391</v>
      </c>
      <c r="Z393" s="99" t="str">
        <f t="shared" si="174"/>
        <v>-</v>
      </c>
      <c r="AA393" s="99" t="str">
        <f t="shared" si="175"/>
        <v>-</v>
      </c>
      <c r="AB393" s="2">
        <f t="shared" si="176"/>
        <v>4.720616867189932</v>
      </c>
      <c r="AC393" s="2" t="str">
        <f t="shared" si="177"/>
        <v>-</v>
      </c>
      <c r="AD393" s="2" t="str">
        <f t="shared" si="178"/>
        <v>-</v>
      </c>
      <c r="AE393" s="2" t="str">
        <f t="shared" si="179"/>
        <v>-</v>
      </c>
      <c r="AH393" s="2">
        <v>391</v>
      </c>
      <c r="AI393" s="99" t="str">
        <f t="shared" si="180"/>
        <v>-</v>
      </c>
      <c r="AJ393" s="99" t="str">
        <f t="shared" si="181"/>
        <v>-</v>
      </c>
      <c r="AK393" s="2">
        <f t="shared" si="182"/>
        <v>3.0211947950015561</v>
      </c>
      <c r="AL393" s="2" t="str">
        <f t="shared" si="183"/>
        <v>-</v>
      </c>
      <c r="AM393" s="2" t="str">
        <f t="shared" si="184"/>
        <v>-</v>
      </c>
      <c r="AN393" s="2" t="str">
        <f t="shared" si="185"/>
        <v>-</v>
      </c>
    </row>
    <row r="394" spans="1:40">
      <c r="A394" s="2">
        <v>1</v>
      </c>
      <c r="B394" s="98">
        <f t="shared" si="167"/>
        <v>5.939696961966999</v>
      </c>
      <c r="C394" s="99">
        <f t="shared" si="186"/>
        <v>5.9396969619669986E-3</v>
      </c>
      <c r="D394" s="2">
        <v>25</v>
      </c>
      <c r="E394" s="2">
        <v>140</v>
      </c>
      <c r="F394" s="100">
        <f t="shared" si="193"/>
        <v>1.0099999999999999E-6</v>
      </c>
      <c r="G394" s="2">
        <v>1E-4</v>
      </c>
      <c r="I394" s="2">
        <v>392</v>
      </c>
      <c r="J394" s="99" t="str">
        <f t="shared" si="187"/>
        <v>-</v>
      </c>
      <c r="K394" s="99" t="str">
        <f t="shared" si="188"/>
        <v>-</v>
      </c>
      <c r="L394" s="2">
        <f t="shared" si="189"/>
        <v>12.100222993566584</v>
      </c>
      <c r="M394" s="2" t="str">
        <f t="shared" si="190"/>
        <v>-</v>
      </c>
      <c r="N394" s="2" t="str">
        <f t="shared" si="191"/>
        <v>-</v>
      </c>
      <c r="O394" s="99" t="str">
        <f t="shared" si="192"/>
        <v>-</v>
      </c>
      <c r="Q394" s="2">
        <v>392</v>
      </c>
      <c r="R394" s="99" t="str">
        <f t="shared" si="168"/>
        <v>-</v>
      </c>
      <c r="S394" s="99" t="str">
        <f t="shared" si="169"/>
        <v>-</v>
      </c>
      <c r="T394" s="2">
        <f t="shared" si="170"/>
        <v>7.3853900107217951</v>
      </c>
      <c r="U394" s="2" t="str">
        <f t="shared" si="171"/>
        <v>-</v>
      </c>
      <c r="V394" s="2" t="str">
        <f t="shared" si="172"/>
        <v>-</v>
      </c>
      <c r="W394" s="2" t="str">
        <f t="shared" si="173"/>
        <v>-</v>
      </c>
      <c r="Y394" s="2">
        <v>392</v>
      </c>
      <c r="Z394" s="99" t="str">
        <f t="shared" si="174"/>
        <v>-</v>
      </c>
      <c r="AA394" s="99" t="str">
        <f t="shared" si="175"/>
        <v>-</v>
      </c>
      <c r="AB394" s="2">
        <f t="shared" si="176"/>
        <v>4.7266496068619483</v>
      </c>
      <c r="AC394" s="2" t="str">
        <f t="shared" si="177"/>
        <v>-</v>
      </c>
      <c r="AD394" s="2" t="str">
        <f t="shared" si="178"/>
        <v>-</v>
      </c>
      <c r="AE394" s="2" t="str">
        <f t="shared" si="179"/>
        <v>-</v>
      </c>
      <c r="AH394" s="2">
        <v>392</v>
      </c>
      <c r="AI394" s="99" t="str">
        <f t="shared" si="180"/>
        <v>-</v>
      </c>
      <c r="AJ394" s="99" t="str">
        <f t="shared" si="181"/>
        <v>-</v>
      </c>
      <c r="AK394" s="2">
        <f t="shared" si="182"/>
        <v>3.025055748391646</v>
      </c>
      <c r="AL394" s="2" t="str">
        <f t="shared" si="183"/>
        <v>-</v>
      </c>
      <c r="AM394" s="2" t="str">
        <f t="shared" si="184"/>
        <v>-</v>
      </c>
      <c r="AN394" s="2" t="str">
        <f t="shared" si="185"/>
        <v>-</v>
      </c>
    </row>
    <row r="395" spans="1:40">
      <c r="A395" s="2">
        <v>1</v>
      </c>
      <c r="B395" s="98">
        <f t="shared" si="167"/>
        <v>5.9472682804797028</v>
      </c>
      <c r="C395" s="99">
        <f t="shared" si="186"/>
        <v>5.9472682804797032E-3</v>
      </c>
      <c r="D395" s="2">
        <v>25</v>
      </c>
      <c r="E395" s="2">
        <v>140</v>
      </c>
      <c r="F395" s="100">
        <f t="shared" si="193"/>
        <v>1.0099999999999999E-6</v>
      </c>
      <c r="G395" s="2">
        <v>1E-4</v>
      </c>
      <c r="I395" s="2">
        <v>393</v>
      </c>
      <c r="J395" s="99" t="str">
        <f t="shared" si="187"/>
        <v>-</v>
      </c>
      <c r="K395" s="99" t="str">
        <f t="shared" si="188"/>
        <v>-</v>
      </c>
      <c r="L395" s="2">
        <f t="shared" si="189"/>
        <v>12.115647120916123</v>
      </c>
      <c r="M395" s="2" t="str">
        <f t="shared" si="190"/>
        <v>-</v>
      </c>
      <c r="N395" s="2" t="str">
        <f t="shared" si="191"/>
        <v>-</v>
      </c>
      <c r="O395" s="99" t="str">
        <f t="shared" si="192"/>
        <v>-</v>
      </c>
      <c r="Q395" s="2">
        <v>393</v>
      </c>
      <c r="R395" s="99" t="str">
        <f t="shared" si="168"/>
        <v>-</v>
      </c>
      <c r="S395" s="99" t="str">
        <f t="shared" si="169"/>
        <v>-</v>
      </c>
      <c r="T395" s="2">
        <f t="shared" si="170"/>
        <v>7.3948041509497848</v>
      </c>
      <c r="U395" s="2" t="str">
        <f t="shared" si="171"/>
        <v>-</v>
      </c>
      <c r="V395" s="2" t="str">
        <f t="shared" si="172"/>
        <v>-</v>
      </c>
      <c r="W395" s="2" t="str">
        <f t="shared" si="173"/>
        <v>-</v>
      </c>
      <c r="Y395" s="2">
        <v>393</v>
      </c>
      <c r="Z395" s="99" t="str">
        <f t="shared" si="174"/>
        <v>-</v>
      </c>
      <c r="AA395" s="99" t="str">
        <f t="shared" si="175"/>
        <v>-</v>
      </c>
      <c r="AB395" s="2">
        <f t="shared" si="176"/>
        <v>4.7326746566078617</v>
      </c>
      <c r="AC395" s="2" t="str">
        <f t="shared" si="177"/>
        <v>-</v>
      </c>
      <c r="AD395" s="2" t="str">
        <f t="shared" si="178"/>
        <v>-</v>
      </c>
      <c r="AE395" s="2" t="str">
        <f t="shared" si="179"/>
        <v>-</v>
      </c>
      <c r="AH395" s="2">
        <v>393</v>
      </c>
      <c r="AI395" s="99" t="str">
        <f t="shared" si="180"/>
        <v>-</v>
      </c>
      <c r="AJ395" s="99" t="str">
        <f t="shared" si="181"/>
        <v>-</v>
      </c>
      <c r="AK395" s="2">
        <f t="shared" si="182"/>
        <v>3.0289117802290306</v>
      </c>
      <c r="AL395" s="2" t="str">
        <f t="shared" si="183"/>
        <v>-</v>
      </c>
      <c r="AM395" s="2" t="str">
        <f t="shared" si="184"/>
        <v>-</v>
      </c>
      <c r="AN395" s="2" t="str">
        <f t="shared" si="185"/>
        <v>-</v>
      </c>
    </row>
    <row r="396" spans="1:40">
      <c r="A396" s="2">
        <v>1</v>
      </c>
      <c r="B396" s="98">
        <f t="shared" si="167"/>
        <v>5.9548299723837621</v>
      </c>
      <c r="C396" s="99">
        <f t="shared" si="186"/>
        <v>5.9548299723837621E-3</v>
      </c>
      <c r="D396" s="2">
        <v>25</v>
      </c>
      <c r="E396" s="2">
        <v>140</v>
      </c>
      <c r="F396" s="100">
        <f t="shared" si="193"/>
        <v>1.0099999999999999E-6</v>
      </c>
      <c r="G396" s="2">
        <v>1E-4</v>
      </c>
      <c r="I396" s="2">
        <v>394</v>
      </c>
      <c r="J396" s="99" t="str">
        <f t="shared" si="187"/>
        <v>-</v>
      </c>
      <c r="K396" s="99" t="str">
        <f t="shared" si="188"/>
        <v>-</v>
      </c>
      <c r="L396" s="2">
        <f t="shared" si="189"/>
        <v>12.131051637145426</v>
      </c>
      <c r="M396" s="2" t="str">
        <f t="shared" si="190"/>
        <v>-</v>
      </c>
      <c r="N396" s="2" t="str">
        <f t="shared" si="191"/>
        <v>-</v>
      </c>
      <c r="O396" s="99" t="str">
        <f t="shared" si="192"/>
        <v>-</v>
      </c>
      <c r="Q396" s="2">
        <v>394</v>
      </c>
      <c r="R396" s="99" t="str">
        <f t="shared" si="168"/>
        <v>-</v>
      </c>
      <c r="S396" s="99" t="str">
        <f t="shared" si="169"/>
        <v>-</v>
      </c>
      <c r="T396" s="2">
        <f t="shared" si="170"/>
        <v>7.4042063214998954</v>
      </c>
      <c r="U396" s="2" t="str">
        <f t="shared" si="171"/>
        <v>-</v>
      </c>
      <c r="V396" s="2" t="str">
        <f t="shared" si="172"/>
        <v>-</v>
      </c>
      <c r="W396" s="2" t="str">
        <f t="shared" si="173"/>
        <v>-</v>
      </c>
      <c r="Y396" s="2">
        <v>394</v>
      </c>
      <c r="Z396" s="99" t="str">
        <f t="shared" si="174"/>
        <v>-</v>
      </c>
      <c r="AA396" s="99" t="str">
        <f t="shared" si="175"/>
        <v>-</v>
      </c>
      <c r="AB396" s="2">
        <f t="shared" si="176"/>
        <v>4.7386920457599331</v>
      </c>
      <c r="AC396" s="2" t="str">
        <f t="shared" si="177"/>
        <v>-</v>
      </c>
      <c r="AD396" s="2" t="str">
        <f t="shared" si="178"/>
        <v>-</v>
      </c>
      <c r="AE396" s="2" t="str">
        <f t="shared" si="179"/>
        <v>-</v>
      </c>
      <c r="AH396" s="2">
        <v>394</v>
      </c>
      <c r="AI396" s="99" t="str">
        <f t="shared" si="180"/>
        <v>-</v>
      </c>
      <c r="AJ396" s="99" t="str">
        <f t="shared" si="181"/>
        <v>-</v>
      </c>
      <c r="AK396" s="2">
        <f t="shared" si="182"/>
        <v>3.0327629092863564</v>
      </c>
      <c r="AL396" s="2" t="str">
        <f t="shared" si="183"/>
        <v>-</v>
      </c>
      <c r="AM396" s="2" t="str">
        <f t="shared" si="184"/>
        <v>-</v>
      </c>
      <c r="AN396" s="2" t="str">
        <f t="shared" si="185"/>
        <v>-</v>
      </c>
    </row>
    <row r="397" spans="1:40">
      <c r="A397" s="2">
        <v>1</v>
      </c>
      <c r="B397" s="98">
        <f t="shared" si="167"/>
        <v>5.9623820743055367</v>
      </c>
      <c r="C397" s="99">
        <f t="shared" si="186"/>
        <v>5.962382074305537E-3</v>
      </c>
      <c r="D397" s="2">
        <v>25</v>
      </c>
      <c r="E397" s="2">
        <v>140</v>
      </c>
      <c r="F397" s="100">
        <f t="shared" si="193"/>
        <v>1.0099999999999999E-6</v>
      </c>
      <c r="G397" s="2">
        <v>1E-4</v>
      </c>
      <c r="I397" s="2">
        <v>395</v>
      </c>
      <c r="J397" s="99" t="str">
        <f t="shared" si="187"/>
        <v>-</v>
      </c>
      <c r="K397" s="99" t="str">
        <f t="shared" si="188"/>
        <v>-</v>
      </c>
      <c r="L397" s="2">
        <f t="shared" si="189"/>
        <v>12.146436616868929</v>
      </c>
      <c r="M397" s="2" t="str">
        <f t="shared" si="190"/>
        <v>-</v>
      </c>
      <c r="N397" s="2" t="str">
        <f t="shared" si="191"/>
        <v>-</v>
      </c>
      <c r="O397" s="99" t="str">
        <f t="shared" si="192"/>
        <v>-</v>
      </c>
      <c r="Q397" s="2">
        <v>395</v>
      </c>
      <c r="R397" s="99" t="str">
        <f t="shared" si="168"/>
        <v>-</v>
      </c>
      <c r="S397" s="99" t="str">
        <f t="shared" si="169"/>
        <v>-</v>
      </c>
      <c r="T397" s="2">
        <f t="shared" si="170"/>
        <v>7.4135965679131672</v>
      </c>
      <c r="U397" s="2" t="str">
        <f t="shared" si="171"/>
        <v>-</v>
      </c>
      <c r="V397" s="2" t="str">
        <f t="shared" si="172"/>
        <v>-</v>
      </c>
      <c r="W397" s="2" t="str">
        <f t="shared" si="173"/>
        <v>-</v>
      </c>
      <c r="Y397" s="2">
        <v>395</v>
      </c>
      <c r="Z397" s="99" t="str">
        <f t="shared" si="174"/>
        <v>-</v>
      </c>
      <c r="AA397" s="99" t="str">
        <f t="shared" si="175"/>
        <v>-</v>
      </c>
      <c r="AB397" s="2">
        <f t="shared" si="176"/>
        <v>4.7447018034644266</v>
      </c>
      <c r="AC397" s="2" t="str">
        <f t="shared" si="177"/>
        <v>-</v>
      </c>
      <c r="AD397" s="2" t="str">
        <f t="shared" si="178"/>
        <v>-</v>
      </c>
      <c r="AE397" s="2" t="str">
        <f t="shared" si="179"/>
        <v>-</v>
      </c>
      <c r="AH397" s="2">
        <v>395</v>
      </c>
      <c r="AI397" s="99" t="str">
        <f t="shared" si="180"/>
        <v>-</v>
      </c>
      <c r="AJ397" s="99" t="str">
        <f t="shared" si="181"/>
        <v>-</v>
      </c>
      <c r="AK397" s="2">
        <f t="shared" si="182"/>
        <v>3.0366091542172322</v>
      </c>
      <c r="AL397" s="2" t="str">
        <f t="shared" si="183"/>
        <v>-</v>
      </c>
      <c r="AM397" s="2" t="str">
        <f t="shared" si="184"/>
        <v>-</v>
      </c>
      <c r="AN397" s="2" t="str">
        <f t="shared" si="185"/>
        <v>-</v>
      </c>
    </row>
    <row r="398" spans="1:40">
      <c r="A398" s="2">
        <v>1</v>
      </c>
      <c r="B398" s="98">
        <f t="shared" si="167"/>
        <v>5.9699246226397191</v>
      </c>
      <c r="C398" s="99">
        <f t="shared" si="186"/>
        <v>5.969924622639719E-3</v>
      </c>
      <c r="D398" s="2">
        <v>25</v>
      </c>
      <c r="E398" s="2">
        <v>140</v>
      </c>
      <c r="F398" s="100">
        <f t="shared" si="193"/>
        <v>1.0099999999999999E-6</v>
      </c>
      <c r="G398" s="2">
        <v>1E-4</v>
      </c>
      <c r="I398" s="2">
        <v>396</v>
      </c>
      <c r="J398" s="99" t="str">
        <f t="shared" si="187"/>
        <v>-</v>
      </c>
      <c r="K398" s="99" t="str">
        <f t="shared" si="188"/>
        <v>-</v>
      </c>
      <c r="L398" s="2">
        <f t="shared" si="189"/>
        <v>12.161802134229116</v>
      </c>
      <c r="M398" s="2" t="str">
        <f t="shared" si="190"/>
        <v>-</v>
      </c>
      <c r="N398" s="2" t="str">
        <f t="shared" si="191"/>
        <v>-</v>
      </c>
      <c r="O398" s="99" t="str">
        <f t="shared" si="192"/>
        <v>-</v>
      </c>
      <c r="Q398" s="2">
        <v>396</v>
      </c>
      <c r="R398" s="99" t="str">
        <f t="shared" si="168"/>
        <v>-</v>
      </c>
      <c r="S398" s="99" t="str">
        <f t="shared" si="169"/>
        <v>-</v>
      </c>
      <c r="T398" s="2">
        <f t="shared" si="170"/>
        <v>7.4229749354425785</v>
      </c>
      <c r="U398" s="2" t="str">
        <f t="shared" si="171"/>
        <v>-</v>
      </c>
      <c r="V398" s="2" t="str">
        <f t="shared" si="172"/>
        <v>-</v>
      </c>
      <c r="W398" s="2" t="str">
        <f t="shared" si="173"/>
        <v>-</v>
      </c>
      <c r="Y398" s="2">
        <v>396</v>
      </c>
      <c r="Z398" s="99" t="str">
        <f t="shared" si="174"/>
        <v>-</v>
      </c>
      <c r="AA398" s="99" t="str">
        <f t="shared" si="175"/>
        <v>-</v>
      </c>
      <c r="AB398" s="2">
        <f t="shared" si="176"/>
        <v>4.7507039586832498</v>
      </c>
      <c r="AC398" s="2" t="str">
        <f t="shared" si="177"/>
        <v>-</v>
      </c>
      <c r="AD398" s="2" t="str">
        <f t="shared" si="178"/>
        <v>-</v>
      </c>
      <c r="AE398" s="2" t="str">
        <f t="shared" si="179"/>
        <v>-</v>
      </c>
      <c r="AH398" s="2">
        <v>396</v>
      </c>
      <c r="AI398" s="99" t="str">
        <f t="shared" si="180"/>
        <v>-</v>
      </c>
      <c r="AJ398" s="99" t="str">
        <f t="shared" si="181"/>
        <v>-</v>
      </c>
      <c r="AK398" s="2">
        <f t="shared" si="182"/>
        <v>3.0404505335572791</v>
      </c>
      <c r="AL398" s="2" t="str">
        <f t="shared" si="183"/>
        <v>-</v>
      </c>
      <c r="AM398" s="2" t="str">
        <f t="shared" si="184"/>
        <v>-</v>
      </c>
      <c r="AN398" s="2" t="str">
        <f t="shared" si="185"/>
        <v>-</v>
      </c>
    </row>
    <row r="399" spans="1:40">
      <c r="A399" s="2">
        <v>1</v>
      </c>
      <c r="B399" s="98">
        <f t="shared" si="167"/>
        <v>5.9774576535513821</v>
      </c>
      <c r="C399" s="99">
        <f t="shared" si="186"/>
        <v>5.9774576535513825E-3</v>
      </c>
      <c r="D399" s="2">
        <v>25</v>
      </c>
      <c r="E399" s="2">
        <v>140</v>
      </c>
      <c r="F399" s="100">
        <f t="shared" si="193"/>
        <v>1.0099999999999999E-6</v>
      </c>
      <c r="G399" s="2">
        <v>1E-4</v>
      </c>
      <c r="I399" s="2">
        <v>397</v>
      </c>
      <c r="J399" s="99" t="str">
        <f t="shared" si="187"/>
        <v>-</v>
      </c>
      <c r="K399" s="99" t="str">
        <f t="shared" si="188"/>
        <v>-</v>
      </c>
      <c r="L399" s="2">
        <f t="shared" si="189"/>
        <v>12.177148262900701</v>
      </c>
      <c r="M399" s="2" t="str">
        <f t="shared" si="190"/>
        <v>-</v>
      </c>
      <c r="N399" s="2" t="str">
        <f t="shared" si="191"/>
        <v>-</v>
      </c>
      <c r="O399" s="99" t="str">
        <f t="shared" si="192"/>
        <v>-</v>
      </c>
      <c r="Q399" s="2">
        <v>397</v>
      </c>
      <c r="R399" s="99" t="str">
        <f t="shared" si="168"/>
        <v>-</v>
      </c>
      <c r="S399" s="99" t="str">
        <f t="shared" si="169"/>
        <v>-</v>
      </c>
      <c r="T399" s="2">
        <f t="shared" si="170"/>
        <v>7.4323414690556051</v>
      </c>
      <c r="U399" s="2" t="str">
        <f t="shared" si="171"/>
        <v>-</v>
      </c>
      <c r="V399" s="2" t="str">
        <f t="shared" si="172"/>
        <v>-</v>
      </c>
      <c r="W399" s="2" t="str">
        <f t="shared" si="173"/>
        <v>-</v>
      </c>
      <c r="Y399" s="2">
        <v>397</v>
      </c>
      <c r="Z399" s="99" t="str">
        <f t="shared" si="174"/>
        <v>-</v>
      </c>
      <c r="AA399" s="99" t="str">
        <f t="shared" si="175"/>
        <v>-</v>
      </c>
      <c r="AB399" s="2">
        <f t="shared" si="176"/>
        <v>4.756698540195587</v>
      </c>
      <c r="AC399" s="2" t="str">
        <f t="shared" si="177"/>
        <v>-</v>
      </c>
      <c r="AD399" s="2" t="str">
        <f t="shared" si="178"/>
        <v>-</v>
      </c>
      <c r="AE399" s="2" t="str">
        <f t="shared" si="179"/>
        <v>-</v>
      </c>
      <c r="AH399" s="2">
        <v>397</v>
      </c>
      <c r="AI399" s="99" t="str">
        <f t="shared" si="180"/>
        <v>-</v>
      </c>
      <c r="AJ399" s="99" t="str">
        <f t="shared" si="181"/>
        <v>-</v>
      </c>
      <c r="AK399" s="2">
        <f t="shared" si="182"/>
        <v>3.0442870657251753</v>
      </c>
      <c r="AL399" s="2" t="str">
        <f t="shared" si="183"/>
        <v>-</v>
      </c>
      <c r="AM399" s="2" t="str">
        <f t="shared" si="184"/>
        <v>-</v>
      </c>
      <c r="AN399" s="2" t="str">
        <f t="shared" si="185"/>
        <v>-</v>
      </c>
    </row>
    <row r="400" spans="1:40">
      <c r="A400" s="2">
        <v>1</v>
      </c>
      <c r="B400" s="98">
        <f t="shared" si="167"/>
        <v>5.984981202978001</v>
      </c>
      <c r="C400" s="99">
        <f t="shared" si="186"/>
        <v>5.9849812029780011E-3</v>
      </c>
      <c r="D400" s="2">
        <v>25</v>
      </c>
      <c r="E400" s="2">
        <v>140</v>
      </c>
      <c r="F400" s="100">
        <f t="shared" si="193"/>
        <v>1.0099999999999999E-6</v>
      </c>
      <c r="G400" s="2">
        <v>1E-4</v>
      </c>
      <c r="I400" s="2">
        <v>398</v>
      </c>
      <c r="J400" s="99" t="str">
        <f t="shared" si="187"/>
        <v>-</v>
      </c>
      <c r="K400" s="99" t="str">
        <f t="shared" si="188"/>
        <v>-</v>
      </c>
      <c r="L400" s="2">
        <f t="shared" si="189"/>
        <v>12.192475076094729</v>
      </c>
      <c r="M400" s="2" t="str">
        <f t="shared" si="190"/>
        <v>-</v>
      </c>
      <c r="N400" s="2" t="str">
        <f t="shared" si="191"/>
        <v>-</v>
      </c>
      <c r="O400" s="99" t="str">
        <f t="shared" si="192"/>
        <v>-</v>
      </c>
      <c r="Q400" s="2">
        <v>398</v>
      </c>
      <c r="R400" s="99" t="str">
        <f t="shared" si="168"/>
        <v>-</v>
      </c>
      <c r="S400" s="99" t="str">
        <f t="shared" si="169"/>
        <v>-</v>
      </c>
      <c r="T400" s="2">
        <f t="shared" si="170"/>
        <v>7.4416962134367264</v>
      </c>
      <c r="U400" s="2" t="str">
        <f t="shared" si="171"/>
        <v>-</v>
      </c>
      <c r="V400" s="2" t="str">
        <f t="shared" si="172"/>
        <v>-</v>
      </c>
      <c r="W400" s="2" t="str">
        <f t="shared" si="173"/>
        <v>-</v>
      </c>
      <c r="Y400" s="2">
        <v>398</v>
      </c>
      <c r="Z400" s="99" t="str">
        <f t="shared" si="174"/>
        <v>-</v>
      </c>
      <c r="AA400" s="99" t="str">
        <f t="shared" si="175"/>
        <v>-</v>
      </c>
      <c r="AB400" s="2">
        <f t="shared" si="176"/>
        <v>4.7626855765995044</v>
      </c>
      <c r="AC400" s="2" t="str">
        <f t="shared" si="177"/>
        <v>-</v>
      </c>
      <c r="AD400" s="2" t="str">
        <f t="shared" si="178"/>
        <v>-</v>
      </c>
      <c r="AE400" s="2" t="str">
        <f t="shared" si="179"/>
        <v>-</v>
      </c>
      <c r="AH400" s="2">
        <v>398</v>
      </c>
      <c r="AI400" s="99" t="str">
        <f t="shared" si="180"/>
        <v>-</v>
      </c>
      <c r="AJ400" s="99" t="str">
        <f t="shared" si="181"/>
        <v>-</v>
      </c>
      <c r="AK400" s="2">
        <f t="shared" si="182"/>
        <v>3.0481187690236822</v>
      </c>
      <c r="AL400" s="2" t="str">
        <f t="shared" si="183"/>
        <v>-</v>
      </c>
      <c r="AM400" s="2" t="str">
        <f t="shared" si="184"/>
        <v>-</v>
      </c>
      <c r="AN400" s="2" t="str">
        <f t="shared" si="185"/>
        <v>-</v>
      </c>
    </row>
    <row r="401" spans="1:40">
      <c r="A401" s="2">
        <v>1</v>
      </c>
      <c r="B401" s="98">
        <f t="shared" si="167"/>
        <v>5.9924953066314535</v>
      </c>
      <c r="C401" s="99">
        <f t="shared" si="186"/>
        <v>5.9924953066314533E-3</v>
      </c>
      <c r="D401" s="2">
        <v>25</v>
      </c>
      <c r="E401" s="2">
        <v>140</v>
      </c>
      <c r="F401" s="100">
        <f t="shared" si="193"/>
        <v>1.0099999999999999E-6</v>
      </c>
      <c r="G401" s="2">
        <v>1E-4</v>
      </c>
      <c r="I401" s="2">
        <v>399</v>
      </c>
      <c r="J401" s="99" t="str">
        <f t="shared" si="187"/>
        <v>-</v>
      </c>
      <c r="K401" s="99" t="str">
        <f t="shared" si="188"/>
        <v>-</v>
      </c>
      <c r="L401" s="2">
        <f t="shared" si="189"/>
        <v>12.207782646562674</v>
      </c>
      <c r="M401" s="2" t="str">
        <f t="shared" si="190"/>
        <v>-</v>
      </c>
      <c r="N401" s="2" t="str">
        <f t="shared" si="191"/>
        <v>-</v>
      </c>
      <c r="O401" s="99" t="str">
        <f t="shared" si="192"/>
        <v>-</v>
      </c>
      <c r="Q401" s="2">
        <v>399</v>
      </c>
      <c r="R401" s="99" t="str">
        <f t="shared" si="168"/>
        <v>-</v>
      </c>
      <c r="S401" s="99" t="str">
        <f t="shared" si="169"/>
        <v>-</v>
      </c>
      <c r="T401" s="2">
        <f t="shared" si="170"/>
        <v>7.4510392129899152</v>
      </c>
      <c r="U401" s="2" t="str">
        <f t="shared" si="171"/>
        <v>-</v>
      </c>
      <c r="V401" s="2" t="str">
        <f t="shared" si="172"/>
        <v>-</v>
      </c>
      <c r="W401" s="2" t="str">
        <f t="shared" si="173"/>
        <v>-</v>
      </c>
      <c r="Y401" s="2">
        <v>399</v>
      </c>
      <c r="Z401" s="99" t="str">
        <f t="shared" si="174"/>
        <v>-</v>
      </c>
      <c r="AA401" s="99" t="str">
        <f t="shared" si="175"/>
        <v>-</v>
      </c>
      <c r="AB401" s="2">
        <f t="shared" si="176"/>
        <v>4.7686650963135451</v>
      </c>
      <c r="AC401" s="2" t="str">
        <f t="shared" si="177"/>
        <v>-</v>
      </c>
      <c r="AD401" s="2" t="str">
        <f t="shared" si="178"/>
        <v>-</v>
      </c>
      <c r="AE401" s="2" t="str">
        <f t="shared" si="179"/>
        <v>-</v>
      </c>
      <c r="AH401" s="2">
        <v>399</v>
      </c>
      <c r="AI401" s="99" t="str">
        <f t="shared" si="180"/>
        <v>-</v>
      </c>
      <c r="AJ401" s="99" t="str">
        <f t="shared" si="181"/>
        <v>-</v>
      </c>
      <c r="AK401" s="2">
        <f t="shared" si="182"/>
        <v>3.0519456616406684</v>
      </c>
      <c r="AL401" s="2" t="str">
        <f t="shared" si="183"/>
        <v>-</v>
      </c>
      <c r="AM401" s="2" t="str">
        <f t="shared" si="184"/>
        <v>-</v>
      </c>
      <c r="AN401" s="2" t="str">
        <f t="shared" si="185"/>
        <v>-</v>
      </c>
    </row>
    <row r="402" spans="1:40">
      <c r="A402" s="2">
        <v>1</v>
      </c>
      <c r="B402" s="98">
        <f t="shared" si="167"/>
        <v>6</v>
      </c>
      <c r="C402" s="99">
        <f t="shared" si="186"/>
        <v>6.0000000000000001E-3</v>
      </c>
      <c r="D402" s="2">
        <v>25</v>
      </c>
      <c r="E402" s="2">
        <v>140</v>
      </c>
      <c r="F402" s="100">
        <f t="shared" si="193"/>
        <v>1.0099999999999999E-6</v>
      </c>
      <c r="G402" s="2">
        <v>1E-4</v>
      </c>
      <c r="I402" s="2">
        <v>400</v>
      </c>
      <c r="J402" s="99" t="str">
        <f t="shared" si="187"/>
        <v>-</v>
      </c>
      <c r="K402" s="99" t="str">
        <f t="shared" si="188"/>
        <v>-</v>
      </c>
      <c r="L402" s="2">
        <f t="shared" si="189"/>
        <v>12.223071046600456</v>
      </c>
      <c r="M402" s="2" t="str">
        <f t="shared" si="190"/>
        <v>-</v>
      </c>
      <c r="N402" s="2" t="str">
        <f t="shared" si="191"/>
        <v>-</v>
      </c>
      <c r="O402" s="99" t="str">
        <f t="shared" si="192"/>
        <v>-</v>
      </c>
      <c r="Q402" s="2">
        <v>400</v>
      </c>
      <c r="R402" s="99" t="str">
        <f t="shared" si="168"/>
        <v>-</v>
      </c>
      <c r="S402" s="99" t="str">
        <f t="shared" si="169"/>
        <v>-</v>
      </c>
      <c r="T402" s="2">
        <f t="shared" si="170"/>
        <v>7.4603705118411012</v>
      </c>
      <c r="U402" s="2" t="str">
        <f t="shared" si="171"/>
        <v>-</v>
      </c>
      <c r="V402" s="2" t="str">
        <f t="shared" si="172"/>
        <v>-</v>
      </c>
      <c r="W402" s="2" t="str">
        <f t="shared" si="173"/>
        <v>-</v>
      </c>
      <c r="Y402" s="2">
        <v>400</v>
      </c>
      <c r="Z402" s="99" t="str">
        <f t="shared" si="174"/>
        <v>-</v>
      </c>
      <c r="AA402" s="99" t="str">
        <f t="shared" si="175"/>
        <v>-</v>
      </c>
      <c r="AB402" s="2">
        <f t="shared" si="176"/>
        <v>4.7746371275783037</v>
      </c>
      <c r="AC402" s="2" t="str">
        <f t="shared" si="177"/>
        <v>-</v>
      </c>
      <c r="AD402" s="2" t="str">
        <f t="shared" si="178"/>
        <v>-</v>
      </c>
      <c r="AE402" s="2" t="str">
        <f t="shared" si="179"/>
        <v>-</v>
      </c>
      <c r="AH402" s="2">
        <v>400</v>
      </c>
      <c r="AI402" s="99" t="str">
        <f t="shared" si="180"/>
        <v>-</v>
      </c>
      <c r="AJ402" s="99" t="str">
        <f t="shared" si="181"/>
        <v>-</v>
      </c>
      <c r="AK402" s="2">
        <f t="shared" si="182"/>
        <v>3.055767761650114</v>
      </c>
      <c r="AL402" s="2" t="str">
        <f t="shared" si="183"/>
        <v>-</v>
      </c>
      <c r="AM402" s="2" t="str">
        <f t="shared" si="184"/>
        <v>-</v>
      </c>
      <c r="AN402" s="2" t="str">
        <f t="shared" si="185"/>
        <v>-</v>
      </c>
    </row>
    <row r="403" spans="1:40">
      <c r="A403" s="2">
        <v>1</v>
      </c>
      <c r="B403" s="98">
        <f t="shared" si="167"/>
        <v>6.0074953183502364</v>
      </c>
      <c r="C403" s="99">
        <f t="shared" si="186"/>
        <v>6.0074953183502366E-3</v>
      </c>
      <c r="D403" s="2">
        <v>25</v>
      </c>
      <c r="E403" s="2">
        <v>140</v>
      </c>
      <c r="F403" s="100">
        <f t="shared" si="193"/>
        <v>1.0099999999999999E-6</v>
      </c>
      <c r="G403" s="2">
        <v>1E-4</v>
      </c>
      <c r="I403" s="2">
        <v>401</v>
      </c>
      <c r="J403" s="99" t="str">
        <f t="shared" si="187"/>
        <v>-</v>
      </c>
      <c r="K403" s="99" t="str">
        <f t="shared" si="188"/>
        <v>-</v>
      </c>
      <c r="L403" s="2">
        <f t="shared" si="189"/>
        <v>12.238340348052427</v>
      </c>
      <c r="M403" s="2" t="str">
        <f t="shared" si="190"/>
        <v>-</v>
      </c>
      <c r="N403" s="2" t="str">
        <f t="shared" si="191"/>
        <v>-</v>
      </c>
      <c r="O403" s="99" t="str">
        <f t="shared" si="192"/>
        <v>-</v>
      </c>
      <c r="Q403" s="2">
        <v>401</v>
      </c>
      <c r="R403" s="99" t="str">
        <f t="shared" si="168"/>
        <v>-</v>
      </c>
      <c r="S403" s="99" t="str">
        <f t="shared" si="169"/>
        <v>-</v>
      </c>
      <c r="T403" s="2">
        <f t="shared" si="170"/>
        <v>7.4696901538405953</v>
      </c>
      <c r="U403" s="2" t="str">
        <f t="shared" si="171"/>
        <v>-</v>
      </c>
      <c r="V403" s="2" t="str">
        <f t="shared" si="172"/>
        <v>-</v>
      </c>
      <c r="W403" s="2" t="str">
        <f t="shared" si="173"/>
        <v>-</v>
      </c>
      <c r="Y403" s="2">
        <v>401</v>
      </c>
      <c r="Z403" s="99" t="str">
        <f t="shared" si="174"/>
        <v>-</v>
      </c>
      <c r="AA403" s="99" t="str">
        <f t="shared" si="175"/>
        <v>-</v>
      </c>
      <c r="AB403" s="2">
        <f t="shared" si="176"/>
        <v>4.7806016984579802</v>
      </c>
      <c r="AC403" s="2" t="str">
        <f t="shared" si="177"/>
        <v>-</v>
      </c>
      <c r="AD403" s="2" t="str">
        <f t="shared" si="178"/>
        <v>-</v>
      </c>
      <c r="AE403" s="2" t="str">
        <f t="shared" si="179"/>
        <v>-</v>
      </c>
      <c r="AH403" s="2">
        <v>401</v>
      </c>
      <c r="AI403" s="99" t="str">
        <f t="shared" si="180"/>
        <v>-</v>
      </c>
      <c r="AJ403" s="99" t="str">
        <f t="shared" si="181"/>
        <v>-</v>
      </c>
      <c r="AK403" s="2">
        <f t="shared" si="182"/>
        <v>3.0595850870131067</v>
      </c>
      <c r="AL403" s="2" t="str">
        <f t="shared" si="183"/>
        <v>-</v>
      </c>
      <c r="AM403" s="2" t="str">
        <f t="shared" si="184"/>
        <v>-</v>
      </c>
      <c r="AN403" s="2" t="str">
        <f t="shared" si="185"/>
        <v>-</v>
      </c>
    </row>
    <row r="404" spans="1:40">
      <c r="A404" s="2">
        <v>1</v>
      </c>
      <c r="B404" s="98">
        <f t="shared" si="167"/>
        <v>6.0149812967290268</v>
      </c>
      <c r="C404" s="99">
        <f t="shared" si="186"/>
        <v>6.0149812967290267E-3</v>
      </c>
      <c r="D404" s="2">
        <v>25</v>
      </c>
      <c r="E404" s="2">
        <v>140</v>
      </c>
      <c r="F404" s="100">
        <f t="shared" si="193"/>
        <v>1.0099999999999999E-6</v>
      </c>
      <c r="G404" s="2">
        <v>1E-4</v>
      </c>
      <c r="I404" s="2">
        <v>402</v>
      </c>
      <c r="J404" s="99" t="str">
        <f t="shared" si="187"/>
        <v>-</v>
      </c>
      <c r="K404" s="99" t="str">
        <f t="shared" si="188"/>
        <v>-</v>
      </c>
      <c r="L404" s="2">
        <f t="shared" si="189"/>
        <v>12.253590622315306</v>
      </c>
      <c r="M404" s="2" t="str">
        <f t="shared" si="190"/>
        <v>-</v>
      </c>
      <c r="N404" s="2" t="str">
        <f t="shared" si="191"/>
        <v>-</v>
      </c>
      <c r="O404" s="99" t="str">
        <f t="shared" si="192"/>
        <v>-</v>
      </c>
      <c r="Q404" s="2">
        <v>402</v>
      </c>
      <c r="R404" s="99" t="str">
        <f t="shared" si="168"/>
        <v>-</v>
      </c>
      <c r="S404" s="99" t="str">
        <f t="shared" si="169"/>
        <v>-</v>
      </c>
      <c r="T404" s="2">
        <f t="shared" si="170"/>
        <v>7.4789981825654959</v>
      </c>
      <c r="U404" s="2" t="str">
        <f t="shared" si="171"/>
        <v>-</v>
      </c>
      <c r="V404" s="2" t="str">
        <f t="shared" si="172"/>
        <v>-</v>
      </c>
      <c r="W404" s="2" t="str">
        <f t="shared" si="173"/>
        <v>-</v>
      </c>
      <c r="Y404" s="2">
        <v>402</v>
      </c>
      <c r="Z404" s="99" t="str">
        <f t="shared" si="174"/>
        <v>-</v>
      </c>
      <c r="AA404" s="99" t="str">
        <f t="shared" si="175"/>
        <v>-</v>
      </c>
      <c r="AB404" s="2">
        <f t="shared" si="176"/>
        <v>4.786558836841917</v>
      </c>
      <c r="AC404" s="2" t="str">
        <f t="shared" si="177"/>
        <v>-</v>
      </c>
      <c r="AD404" s="2" t="str">
        <f t="shared" si="178"/>
        <v>-</v>
      </c>
      <c r="AE404" s="2" t="str">
        <f t="shared" si="179"/>
        <v>-</v>
      </c>
      <c r="AH404" s="2">
        <v>402</v>
      </c>
      <c r="AI404" s="99" t="str">
        <f t="shared" si="180"/>
        <v>-</v>
      </c>
      <c r="AJ404" s="99" t="str">
        <f t="shared" si="181"/>
        <v>-</v>
      </c>
      <c r="AK404" s="2">
        <f t="shared" si="182"/>
        <v>3.0633976555788265</v>
      </c>
      <c r="AL404" s="2" t="str">
        <f t="shared" si="183"/>
        <v>-</v>
      </c>
      <c r="AM404" s="2" t="str">
        <f t="shared" si="184"/>
        <v>-</v>
      </c>
      <c r="AN404" s="2" t="str">
        <f t="shared" si="185"/>
        <v>-</v>
      </c>
    </row>
    <row r="405" spans="1:40">
      <c r="A405" s="2">
        <v>1</v>
      </c>
      <c r="B405" s="98">
        <f t="shared" si="167"/>
        <v>6.0224579699654193</v>
      </c>
      <c r="C405" s="99">
        <f t="shared" si="186"/>
        <v>6.0224579699654189E-3</v>
      </c>
      <c r="D405" s="2">
        <v>25</v>
      </c>
      <c r="E405" s="2">
        <v>140</v>
      </c>
      <c r="F405" s="100">
        <f t="shared" si="193"/>
        <v>1.0099999999999999E-6</v>
      </c>
      <c r="G405" s="2">
        <v>1E-4</v>
      </c>
      <c r="I405" s="2">
        <v>403</v>
      </c>
      <c r="J405" s="99" t="str">
        <f t="shared" si="187"/>
        <v>-</v>
      </c>
      <c r="K405" s="99" t="str">
        <f t="shared" si="188"/>
        <v>-</v>
      </c>
      <c r="L405" s="2">
        <f t="shared" si="189"/>
        <v>12.268821940342079</v>
      </c>
      <c r="M405" s="2" t="str">
        <f t="shared" si="190"/>
        <v>-</v>
      </c>
      <c r="N405" s="2" t="str">
        <f t="shared" si="191"/>
        <v>-</v>
      </c>
      <c r="O405" s="99" t="str">
        <f t="shared" si="192"/>
        <v>-</v>
      </c>
      <c r="Q405" s="2">
        <v>403</v>
      </c>
      <c r="R405" s="99" t="str">
        <f t="shared" si="168"/>
        <v>-</v>
      </c>
      <c r="S405" s="99" t="str">
        <f t="shared" si="169"/>
        <v>-</v>
      </c>
      <c r="T405" s="2">
        <f t="shared" si="170"/>
        <v>7.4882946413220717</v>
      </c>
      <c r="U405" s="2" t="str">
        <f t="shared" si="171"/>
        <v>-</v>
      </c>
      <c r="V405" s="2" t="str">
        <f t="shared" si="172"/>
        <v>-</v>
      </c>
      <c r="W405" s="2" t="str">
        <f t="shared" si="173"/>
        <v>-</v>
      </c>
      <c r="Y405" s="2">
        <v>403</v>
      </c>
      <c r="Z405" s="99" t="str">
        <f t="shared" si="174"/>
        <v>-</v>
      </c>
      <c r="AA405" s="99" t="str">
        <f t="shared" si="175"/>
        <v>-</v>
      </c>
      <c r="AB405" s="2">
        <f t="shared" si="176"/>
        <v>4.7925085704461248</v>
      </c>
      <c r="AC405" s="2" t="str">
        <f t="shared" si="177"/>
        <v>-</v>
      </c>
      <c r="AD405" s="2" t="str">
        <f t="shared" si="178"/>
        <v>-</v>
      </c>
      <c r="AE405" s="2" t="str">
        <f t="shared" si="179"/>
        <v>-</v>
      </c>
      <c r="AH405" s="2">
        <v>403</v>
      </c>
      <c r="AI405" s="99" t="str">
        <f t="shared" si="180"/>
        <v>-</v>
      </c>
      <c r="AJ405" s="99" t="str">
        <f t="shared" si="181"/>
        <v>-</v>
      </c>
      <c r="AK405" s="2">
        <f t="shared" si="182"/>
        <v>3.0672054850855197</v>
      </c>
      <c r="AL405" s="2" t="str">
        <f t="shared" si="183"/>
        <v>-</v>
      </c>
      <c r="AM405" s="2" t="str">
        <f t="shared" si="184"/>
        <v>-</v>
      </c>
      <c r="AN405" s="2" t="str">
        <f t="shared" si="185"/>
        <v>-</v>
      </c>
    </row>
    <row r="406" spans="1:40">
      <c r="A406" s="2">
        <v>1</v>
      </c>
      <c r="B406" s="98">
        <f t="shared" si="167"/>
        <v>6.0299253726725341</v>
      </c>
      <c r="C406" s="99">
        <f t="shared" si="186"/>
        <v>6.0299253726725345E-3</v>
      </c>
      <c r="D406" s="2">
        <v>25</v>
      </c>
      <c r="E406" s="2">
        <v>140</v>
      </c>
      <c r="F406" s="100">
        <f t="shared" si="193"/>
        <v>1.0099999999999999E-6</v>
      </c>
      <c r="G406" s="2">
        <v>1E-4</v>
      </c>
      <c r="I406" s="2">
        <v>404</v>
      </c>
      <c r="J406" s="99" t="str">
        <f t="shared" si="187"/>
        <v>-</v>
      </c>
      <c r="K406" s="99" t="str">
        <f t="shared" si="188"/>
        <v>-</v>
      </c>
      <c r="L406" s="2">
        <f t="shared" si="189"/>
        <v>12.284034372645854</v>
      </c>
      <c r="M406" s="2" t="str">
        <f t="shared" si="190"/>
        <v>-</v>
      </c>
      <c r="N406" s="2" t="str">
        <f t="shared" si="191"/>
        <v>-</v>
      </c>
      <c r="O406" s="99" t="str">
        <f t="shared" si="192"/>
        <v>-</v>
      </c>
      <c r="Q406" s="2">
        <v>404</v>
      </c>
      <c r="R406" s="99" t="str">
        <f t="shared" si="168"/>
        <v>-</v>
      </c>
      <c r="S406" s="99" t="str">
        <f t="shared" si="169"/>
        <v>-</v>
      </c>
      <c r="T406" s="2">
        <f t="shared" si="170"/>
        <v>7.4975795731481059</v>
      </c>
      <c r="U406" s="2" t="str">
        <f t="shared" si="171"/>
        <v>-</v>
      </c>
      <c r="V406" s="2" t="str">
        <f t="shared" si="172"/>
        <v>-</v>
      </c>
      <c r="W406" s="2" t="str">
        <f t="shared" si="173"/>
        <v>-</v>
      </c>
      <c r="Y406" s="2">
        <v>404</v>
      </c>
      <c r="Z406" s="99" t="str">
        <f t="shared" si="174"/>
        <v>-</v>
      </c>
      <c r="AA406" s="99" t="str">
        <f t="shared" si="175"/>
        <v>-</v>
      </c>
      <c r="AB406" s="2">
        <f t="shared" si="176"/>
        <v>4.7984509268147875</v>
      </c>
      <c r="AC406" s="2" t="str">
        <f t="shared" si="177"/>
        <v>-</v>
      </c>
      <c r="AD406" s="2" t="str">
        <f t="shared" si="178"/>
        <v>-</v>
      </c>
      <c r="AE406" s="2" t="str">
        <f t="shared" si="179"/>
        <v>-</v>
      </c>
      <c r="AH406" s="2">
        <v>404</v>
      </c>
      <c r="AI406" s="99" t="str">
        <f t="shared" si="180"/>
        <v>-</v>
      </c>
      <c r="AJ406" s="99" t="str">
        <f t="shared" si="181"/>
        <v>-</v>
      </c>
      <c r="AK406" s="2">
        <f t="shared" si="182"/>
        <v>3.0710085931614635</v>
      </c>
      <c r="AL406" s="2" t="str">
        <f t="shared" si="183"/>
        <v>-</v>
      </c>
      <c r="AM406" s="2" t="str">
        <f t="shared" si="184"/>
        <v>-</v>
      </c>
      <c r="AN406" s="2" t="str">
        <f t="shared" si="185"/>
        <v>-</v>
      </c>
    </row>
    <row r="407" spans="1:40">
      <c r="A407" s="2">
        <v>1</v>
      </c>
      <c r="B407" s="98">
        <f t="shared" si="167"/>
        <v>6.0373835392494319</v>
      </c>
      <c r="C407" s="99">
        <f t="shared" si="186"/>
        <v>6.0373835392494319E-3</v>
      </c>
      <c r="D407" s="2">
        <v>25</v>
      </c>
      <c r="E407" s="2">
        <v>140</v>
      </c>
      <c r="F407" s="100">
        <f t="shared" si="193"/>
        <v>1.0099999999999999E-6</v>
      </c>
      <c r="G407" s="2">
        <v>1E-4</v>
      </c>
      <c r="I407" s="2">
        <v>405</v>
      </c>
      <c r="J407" s="99" t="str">
        <f t="shared" si="187"/>
        <v>-</v>
      </c>
      <c r="K407" s="99" t="str">
        <f t="shared" si="188"/>
        <v>-</v>
      </c>
      <c r="L407" s="2">
        <f t="shared" si="189"/>
        <v>12.299227989303652</v>
      </c>
      <c r="M407" s="2" t="str">
        <f t="shared" si="190"/>
        <v>-</v>
      </c>
      <c r="N407" s="2" t="str">
        <f t="shared" si="191"/>
        <v>-</v>
      </c>
      <c r="O407" s="99" t="str">
        <f t="shared" si="192"/>
        <v>-</v>
      </c>
      <c r="Q407" s="2">
        <v>405</v>
      </c>
      <c r="R407" s="99" t="str">
        <f t="shared" si="168"/>
        <v>-</v>
      </c>
      <c r="S407" s="99" t="str">
        <f t="shared" si="169"/>
        <v>-</v>
      </c>
      <c r="T407" s="2">
        <f t="shared" si="170"/>
        <v>7.5068530208152202</v>
      </c>
      <c r="U407" s="2" t="str">
        <f t="shared" si="171"/>
        <v>-</v>
      </c>
      <c r="V407" s="2" t="str">
        <f t="shared" si="172"/>
        <v>-</v>
      </c>
      <c r="W407" s="2" t="str">
        <f t="shared" si="173"/>
        <v>-</v>
      </c>
      <c r="Y407" s="2">
        <v>405</v>
      </c>
      <c r="Z407" s="99" t="str">
        <f t="shared" si="174"/>
        <v>-</v>
      </c>
      <c r="AA407" s="99" t="str">
        <f t="shared" si="175"/>
        <v>-</v>
      </c>
      <c r="AB407" s="2">
        <f t="shared" si="176"/>
        <v>4.8043859333217398</v>
      </c>
      <c r="AC407" s="2" t="str">
        <f t="shared" si="177"/>
        <v>-</v>
      </c>
      <c r="AD407" s="2" t="str">
        <f t="shared" si="178"/>
        <v>-</v>
      </c>
      <c r="AE407" s="2" t="str">
        <f t="shared" si="179"/>
        <v>-</v>
      </c>
      <c r="AH407" s="2">
        <v>405</v>
      </c>
      <c r="AI407" s="99" t="str">
        <f t="shared" si="180"/>
        <v>-</v>
      </c>
      <c r="AJ407" s="99" t="str">
        <f t="shared" si="181"/>
        <v>-</v>
      </c>
      <c r="AK407" s="2">
        <f t="shared" si="182"/>
        <v>3.0748069973259131</v>
      </c>
      <c r="AL407" s="2" t="str">
        <f t="shared" si="183"/>
        <v>-</v>
      </c>
      <c r="AM407" s="2" t="str">
        <f t="shared" si="184"/>
        <v>-</v>
      </c>
      <c r="AN407" s="2" t="str">
        <f t="shared" si="185"/>
        <v>-</v>
      </c>
    </row>
    <row r="408" spans="1:40">
      <c r="A408" s="2">
        <v>1</v>
      </c>
      <c r="B408" s="98">
        <f t="shared" si="167"/>
        <v>6.044832503882966</v>
      </c>
      <c r="C408" s="99">
        <f t="shared" si="186"/>
        <v>6.0448325038829657E-3</v>
      </c>
      <c r="D408" s="2">
        <v>25</v>
      </c>
      <c r="E408" s="2">
        <v>140</v>
      </c>
      <c r="F408" s="100">
        <f t="shared" si="193"/>
        <v>1.0099999999999999E-6</v>
      </c>
      <c r="G408" s="2">
        <v>1E-4</v>
      </c>
      <c r="I408" s="2">
        <v>406</v>
      </c>
      <c r="J408" s="99" t="str">
        <f t="shared" si="187"/>
        <v>-</v>
      </c>
      <c r="K408" s="99" t="str">
        <f t="shared" si="188"/>
        <v>-</v>
      </c>
      <c r="L408" s="2">
        <f t="shared" si="189"/>
        <v>12.314402859960202</v>
      </c>
      <c r="M408" s="2" t="str">
        <f t="shared" si="190"/>
        <v>-</v>
      </c>
      <c r="N408" s="2" t="str">
        <f t="shared" si="191"/>
        <v>-</v>
      </c>
      <c r="O408" s="99" t="str">
        <f t="shared" si="192"/>
        <v>-</v>
      </c>
      <c r="Q408" s="2">
        <v>406</v>
      </c>
      <c r="R408" s="99" t="str">
        <f t="shared" si="168"/>
        <v>-</v>
      </c>
      <c r="S408" s="99" t="str">
        <f t="shared" si="169"/>
        <v>-</v>
      </c>
      <c r="T408" s="2">
        <f t="shared" si="170"/>
        <v>7.5161150268311809</v>
      </c>
      <c r="U408" s="2" t="str">
        <f t="shared" si="171"/>
        <v>-</v>
      </c>
      <c r="V408" s="2" t="str">
        <f t="shared" si="172"/>
        <v>-</v>
      </c>
      <c r="W408" s="2" t="str">
        <f t="shared" si="173"/>
        <v>-</v>
      </c>
      <c r="Y408" s="2">
        <v>406</v>
      </c>
      <c r="Z408" s="99" t="str">
        <f t="shared" si="174"/>
        <v>-</v>
      </c>
      <c r="AA408" s="99" t="str">
        <f t="shared" si="175"/>
        <v>-</v>
      </c>
      <c r="AB408" s="2">
        <f t="shared" si="176"/>
        <v>4.8103136171719552</v>
      </c>
      <c r="AC408" s="2" t="str">
        <f t="shared" si="177"/>
        <v>-</v>
      </c>
      <c r="AD408" s="2" t="str">
        <f t="shared" si="178"/>
        <v>-</v>
      </c>
      <c r="AE408" s="2" t="str">
        <f t="shared" si="179"/>
        <v>-</v>
      </c>
      <c r="AH408" s="2">
        <v>406</v>
      </c>
      <c r="AI408" s="99" t="str">
        <f t="shared" si="180"/>
        <v>-</v>
      </c>
      <c r="AJ408" s="99" t="str">
        <f t="shared" si="181"/>
        <v>-</v>
      </c>
      <c r="AK408" s="2">
        <f t="shared" si="182"/>
        <v>3.0786007149900505</v>
      </c>
      <c r="AL408" s="2" t="str">
        <f t="shared" si="183"/>
        <v>-</v>
      </c>
      <c r="AM408" s="2" t="str">
        <f t="shared" si="184"/>
        <v>-</v>
      </c>
      <c r="AN408" s="2" t="str">
        <f t="shared" si="185"/>
        <v>-</v>
      </c>
    </row>
    <row r="409" spans="1:40">
      <c r="A409" s="2">
        <v>1</v>
      </c>
      <c r="B409" s="98">
        <f t="shared" si="167"/>
        <v>6.0522723005496042</v>
      </c>
      <c r="C409" s="99">
        <f t="shared" si="186"/>
        <v>6.0522723005496043E-3</v>
      </c>
      <c r="D409" s="2">
        <v>25</v>
      </c>
      <c r="E409" s="2">
        <v>140</v>
      </c>
      <c r="F409" s="100">
        <f t="shared" si="193"/>
        <v>1.0099999999999999E-6</v>
      </c>
      <c r="G409" s="2">
        <v>1E-4</v>
      </c>
      <c r="I409" s="2">
        <v>407</v>
      </c>
      <c r="J409" s="99" t="str">
        <f t="shared" si="187"/>
        <v>-</v>
      </c>
      <c r="K409" s="99" t="str">
        <f t="shared" si="188"/>
        <v>-</v>
      </c>
      <c r="L409" s="2">
        <f t="shared" si="189"/>
        <v>12.329559053831634</v>
      </c>
      <c r="M409" s="2" t="str">
        <f t="shared" si="190"/>
        <v>-</v>
      </c>
      <c r="N409" s="2" t="str">
        <f t="shared" si="191"/>
        <v>-</v>
      </c>
      <c r="O409" s="99" t="str">
        <f t="shared" si="192"/>
        <v>-</v>
      </c>
      <c r="Q409" s="2">
        <v>407</v>
      </c>
      <c r="R409" s="99" t="str">
        <f t="shared" si="168"/>
        <v>-</v>
      </c>
      <c r="S409" s="99" t="str">
        <f t="shared" si="169"/>
        <v>-</v>
      </c>
      <c r="T409" s="2">
        <f t="shared" si="170"/>
        <v>7.5253656334421617</v>
      </c>
      <c r="U409" s="2" t="str">
        <f t="shared" si="171"/>
        <v>-</v>
      </c>
      <c r="V409" s="2" t="str">
        <f t="shared" si="172"/>
        <v>-</v>
      </c>
      <c r="W409" s="2" t="str">
        <f t="shared" si="173"/>
        <v>-</v>
      </c>
      <c r="Y409" s="2">
        <v>407</v>
      </c>
      <c r="Z409" s="99" t="str">
        <f t="shared" si="174"/>
        <v>-</v>
      </c>
      <c r="AA409" s="99" t="str">
        <f t="shared" si="175"/>
        <v>-</v>
      </c>
      <c r="AB409" s="2">
        <f t="shared" si="176"/>
        <v>4.8162340054029826</v>
      </c>
      <c r="AC409" s="2" t="str">
        <f t="shared" si="177"/>
        <v>-</v>
      </c>
      <c r="AD409" s="2" t="str">
        <f t="shared" si="178"/>
        <v>-</v>
      </c>
      <c r="AE409" s="2" t="str">
        <f t="shared" si="179"/>
        <v>-</v>
      </c>
      <c r="AH409" s="2">
        <v>407</v>
      </c>
      <c r="AI409" s="99" t="str">
        <f t="shared" si="180"/>
        <v>-</v>
      </c>
      <c r="AJ409" s="99" t="str">
        <f t="shared" si="181"/>
        <v>-</v>
      </c>
      <c r="AK409" s="2">
        <f t="shared" si="182"/>
        <v>3.0823897634579085</v>
      </c>
      <c r="AL409" s="2" t="str">
        <f t="shared" si="183"/>
        <v>-</v>
      </c>
      <c r="AM409" s="2" t="str">
        <f t="shared" si="184"/>
        <v>-</v>
      </c>
      <c r="AN409" s="2" t="str">
        <f t="shared" si="185"/>
        <v>-</v>
      </c>
    </row>
    <row r="410" spans="1:40">
      <c r="A410" s="2">
        <v>1</v>
      </c>
      <c r="B410" s="98">
        <f t="shared" si="167"/>
        <v>6.0597029630172461</v>
      </c>
      <c r="C410" s="99">
        <f t="shared" si="186"/>
        <v>6.059702963017246E-3</v>
      </c>
      <c r="D410" s="2">
        <v>25</v>
      </c>
      <c r="E410" s="2">
        <v>140</v>
      </c>
      <c r="F410" s="100">
        <f t="shared" si="193"/>
        <v>1.0099999999999999E-6</v>
      </c>
      <c r="G410" s="2">
        <v>1E-4</v>
      </c>
      <c r="I410" s="2">
        <v>408</v>
      </c>
      <c r="J410" s="99" t="str">
        <f t="shared" si="187"/>
        <v>-</v>
      </c>
      <c r="K410" s="99" t="str">
        <f t="shared" si="188"/>
        <v>-</v>
      </c>
      <c r="L410" s="2">
        <f t="shared" si="189"/>
        <v>12.344696639709182</v>
      </c>
      <c r="M410" s="2" t="str">
        <f t="shared" si="190"/>
        <v>-</v>
      </c>
      <c r="N410" s="2" t="str">
        <f t="shared" si="191"/>
        <v>-</v>
      </c>
      <c r="O410" s="99" t="str">
        <f t="shared" si="192"/>
        <v>-</v>
      </c>
      <c r="Q410" s="2">
        <v>408</v>
      </c>
      <c r="R410" s="99" t="str">
        <f t="shared" si="168"/>
        <v>-</v>
      </c>
      <c r="S410" s="99" t="str">
        <f t="shared" si="169"/>
        <v>-</v>
      </c>
      <c r="T410" s="2">
        <f t="shared" si="170"/>
        <v>7.5346048826350014</v>
      </c>
      <c r="U410" s="2" t="str">
        <f t="shared" si="171"/>
        <v>-</v>
      </c>
      <c r="V410" s="2" t="str">
        <f t="shared" si="172"/>
        <v>-</v>
      </c>
      <c r="W410" s="2" t="str">
        <f t="shared" si="173"/>
        <v>-</v>
      </c>
      <c r="Y410" s="2">
        <v>408</v>
      </c>
      <c r="Z410" s="99" t="str">
        <f t="shared" si="174"/>
        <v>-</v>
      </c>
      <c r="AA410" s="99" t="str">
        <f t="shared" si="175"/>
        <v>-</v>
      </c>
      <c r="AB410" s="2">
        <f t="shared" si="176"/>
        <v>4.8221471248864001</v>
      </c>
      <c r="AC410" s="2" t="str">
        <f t="shared" si="177"/>
        <v>-</v>
      </c>
      <c r="AD410" s="2" t="str">
        <f t="shared" si="178"/>
        <v>-</v>
      </c>
      <c r="AE410" s="2" t="str">
        <f t="shared" si="179"/>
        <v>-</v>
      </c>
      <c r="AH410" s="2">
        <v>408</v>
      </c>
      <c r="AI410" s="99" t="str">
        <f t="shared" si="180"/>
        <v>-</v>
      </c>
      <c r="AJ410" s="99" t="str">
        <f t="shared" si="181"/>
        <v>-</v>
      </c>
      <c r="AK410" s="2">
        <f t="shared" si="182"/>
        <v>3.0861741599272956</v>
      </c>
      <c r="AL410" s="2" t="str">
        <f t="shared" si="183"/>
        <v>-</v>
      </c>
      <c r="AM410" s="2" t="str">
        <f t="shared" si="184"/>
        <v>-</v>
      </c>
      <c r="AN410" s="2" t="str">
        <f t="shared" si="185"/>
        <v>-</v>
      </c>
    </row>
    <row r="411" spans="1:40">
      <c r="A411" s="2">
        <v>1</v>
      </c>
      <c r="B411" s="98">
        <f t="shared" si="167"/>
        <v>6.0671245248470056</v>
      </c>
      <c r="C411" s="99">
        <f t="shared" si="186"/>
        <v>6.0671245248470054E-3</v>
      </c>
      <c r="D411" s="2">
        <v>25</v>
      </c>
      <c r="E411" s="2">
        <v>140</v>
      </c>
      <c r="F411" s="100">
        <f t="shared" si="193"/>
        <v>1.0099999999999999E-6</v>
      </c>
      <c r="G411" s="2">
        <v>1E-4</v>
      </c>
      <c r="I411" s="2">
        <v>409</v>
      </c>
      <c r="J411" s="99" t="str">
        <f t="shared" si="187"/>
        <v>-</v>
      </c>
      <c r="K411" s="99" t="str">
        <f t="shared" si="188"/>
        <v>-</v>
      </c>
      <c r="L411" s="2">
        <f t="shared" si="189"/>
        <v>12.359815685962831</v>
      </c>
      <c r="M411" s="2" t="str">
        <f t="shared" si="190"/>
        <v>-</v>
      </c>
      <c r="N411" s="2" t="str">
        <f t="shared" si="191"/>
        <v>-</v>
      </c>
      <c r="O411" s="99" t="str">
        <f t="shared" si="192"/>
        <v>-</v>
      </c>
      <c r="Q411" s="2">
        <v>409</v>
      </c>
      <c r="R411" s="99" t="str">
        <f t="shared" si="168"/>
        <v>-</v>
      </c>
      <c r="S411" s="99" t="str">
        <f t="shared" si="169"/>
        <v>-</v>
      </c>
      <c r="T411" s="2">
        <f t="shared" si="170"/>
        <v>7.5438328161394246</v>
      </c>
      <c r="U411" s="2" t="str">
        <f t="shared" si="171"/>
        <v>-</v>
      </c>
      <c r="V411" s="2" t="str">
        <f t="shared" si="172"/>
        <v>-</v>
      </c>
      <c r="W411" s="2" t="str">
        <f t="shared" si="173"/>
        <v>-</v>
      </c>
      <c r="Y411" s="2">
        <v>409</v>
      </c>
      <c r="Z411" s="99" t="str">
        <f t="shared" si="174"/>
        <v>-</v>
      </c>
      <c r="AA411" s="99" t="str">
        <f t="shared" si="175"/>
        <v>-</v>
      </c>
      <c r="AB411" s="2">
        <f t="shared" si="176"/>
        <v>4.8280530023292316</v>
      </c>
      <c r="AC411" s="2" t="str">
        <f t="shared" si="177"/>
        <v>-</v>
      </c>
      <c r="AD411" s="2" t="str">
        <f t="shared" si="178"/>
        <v>-</v>
      </c>
      <c r="AE411" s="2" t="str">
        <f t="shared" si="179"/>
        <v>-</v>
      </c>
      <c r="AH411" s="2">
        <v>409</v>
      </c>
      <c r="AI411" s="99" t="str">
        <f t="shared" si="180"/>
        <v>-</v>
      </c>
      <c r="AJ411" s="99" t="str">
        <f t="shared" si="181"/>
        <v>-</v>
      </c>
      <c r="AK411" s="2">
        <f t="shared" si="182"/>
        <v>3.0899539214907077</v>
      </c>
      <c r="AL411" s="2" t="str">
        <f t="shared" si="183"/>
        <v>-</v>
      </c>
      <c r="AM411" s="2" t="str">
        <f t="shared" si="184"/>
        <v>-</v>
      </c>
      <c r="AN411" s="2" t="str">
        <f t="shared" si="185"/>
        <v>-</v>
      </c>
    </row>
    <row r="412" spans="1:40">
      <c r="A412" s="2">
        <v>1</v>
      </c>
      <c r="B412" s="98">
        <f t="shared" si="167"/>
        <v>6.0745370193949757</v>
      </c>
      <c r="C412" s="99">
        <f t="shared" si="186"/>
        <v>6.0745370193949757E-3</v>
      </c>
      <c r="D412" s="2">
        <v>25</v>
      </c>
      <c r="E412" s="2">
        <v>140</v>
      </c>
      <c r="F412" s="100">
        <f t="shared" si="193"/>
        <v>1.0099999999999999E-6</v>
      </c>
      <c r="G412" s="2">
        <v>1E-4</v>
      </c>
      <c r="I412" s="2">
        <v>410</v>
      </c>
      <c r="J412" s="99" t="str">
        <f t="shared" si="187"/>
        <v>-</v>
      </c>
      <c r="K412" s="99" t="str">
        <f t="shared" si="188"/>
        <v>-</v>
      </c>
      <c r="L412" s="2">
        <f t="shared" si="189"/>
        <v>12.374916260544893</v>
      </c>
      <c r="M412" s="2" t="str">
        <f t="shared" si="190"/>
        <v>-</v>
      </c>
      <c r="N412" s="2" t="str">
        <f t="shared" si="191"/>
        <v>-</v>
      </c>
      <c r="O412" s="99" t="str">
        <f t="shared" si="192"/>
        <v>-</v>
      </c>
      <c r="Q412" s="2">
        <v>410</v>
      </c>
      <c r="R412" s="99" t="str">
        <f t="shared" si="168"/>
        <v>-</v>
      </c>
      <c r="S412" s="99" t="str">
        <f t="shared" si="169"/>
        <v>-</v>
      </c>
      <c r="T412" s="2">
        <f t="shared" si="170"/>
        <v>7.5530494754302353</v>
      </c>
      <c r="U412" s="2" t="str">
        <f t="shared" si="171"/>
        <v>-</v>
      </c>
      <c r="V412" s="2" t="str">
        <f t="shared" si="172"/>
        <v>-</v>
      </c>
      <c r="W412" s="2" t="str">
        <f t="shared" si="173"/>
        <v>-</v>
      </c>
      <c r="Y412" s="2">
        <v>410</v>
      </c>
      <c r="Z412" s="99" t="str">
        <f t="shared" si="174"/>
        <v>-</v>
      </c>
      <c r="AA412" s="99" t="str">
        <f t="shared" si="175"/>
        <v>-</v>
      </c>
      <c r="AB412" s="2">
        <f t="shared" si="176"/>
        <v>4.8339516642753493</v>
      </c>
      <c r="AC412" s="2" t="str">
        <f t="shared" si="177"/>
        <v>-</v>
      </c>
      <c r="AD412" s="2" t="str">
        <f t="shared" si="178"/>
        <v>-</v>
      </c>
      <c r="AE412" s="2" t="str">
        <f t="shared" si="179"/>
        <v>-</v>
      </c>
      <c r="AH412" s="2">
        <v>410</v>
      </c>
      <c r="AI412" s="99" t="str">
        <f t="shared" si="180"/>
        <v>-</v>
      </c>
      <c r="AJ412" s="99" t="str">
        <f t="shared" si="181"/>
        <v>-</v>
      </c>
      <c r="AK412" s="2">
        <f t="shared" si="182"/>
        <v>3.0937290651362233</v>
      </c>
      <c r="AL412" s="2" t="str">
        <f t="shared" si="183"/>
        <v>-</v>
      </c>
      <c r="AM412" s="2" t="str">
        <f t="shared" si="184"/>
        <v>-</v>
      </c>
      <c r="AN412" s="2" t="str">
        <f t="shared" si="185"/>
        <v>-</v>
      </c>
    </row>
    <row r="413" spans="1:40">
      <c r="A413" s="2">
        <v>1</v>
      </c>
      <c r="B413" s="98">
        <f t="shared" si="167"/>
        <v>6.081940479813988</v>
      </c>
      <c r="C413" s="99">
        <f t="shared" si="186"/>
        <v>6.0819404798139881E-3</v>
      </c>
      <c r="D413" s="2">
        <v>25</v>
      </c>
      <c r="E413" s="2">
        <v>140</v>
      </c>
      <c r="F413" s="100">
        <f t="shared" si="193"/>
        <v>1.0099999999999999E-6</v>
      </c>
      <c r="G413" s="2">
        <v>1E-4</v>
      </c>
      <c r="I413" s="2">
        <v>411</v>
      </c>
      <c r="J413" s="99" t="str">
        <f t="shared" si="187"/>
        <v>-</v>
      </c>
      <c r="K413" s="99" t="str">
        <f t="shared" si="188"/>
        <v>-</v>
      </c>
      <c r="L413" s="2">
        <f t="shared" si="189"/>
        <v>12.389998430993607</v>
      </c>
      <c r="M413" s="2" t="str">
        <f t="shared" si="190"/>
        <v>-</v>
      </c>
      <c r="N413" s="2" t="str">
        <f t="shared" si="191"/>
        <v>-</v>
      </c>
      <c r="O413" s="99" t="str">
        <f t="shared" si="192"/>
        <v>-</v>
      </c>
      <c r="Q413" s="2">
        <v>411</v>
      </c>
      <c r="R413" s="99" t="str">
        <f t="shared" si="168"/>
        <v>-</v>
      </c>
      <c r="S413" s="99" t="str">
        <f t="shared" si="169"/>
        <v>-</v>
      </c>
      <c r="T413" s="2">
        <f t="shared" si="170"/>
        <v>7.5622549017294984</v>
      </c>
      <c r="U413" s="2" t="str">
        <f t="shared" si="171"/>
        <v>-</v>
      </c>
      <c r="V413" s="2" t="str">
        <f t="shared" si="172"/>
        <v>-</v>
      </c>
      <c r="W413" s="2" t="str">
        <f t="shared" si="173"/>
        <v>-</v>
      </c>
      <c r="Y413" s="2">
        <v>411</v>
      </c>
      <c r="Z413" s="99" t="str">
        <f t="shared" si="174"/>
        <v>-</v>
      </c>
      <c r="AA413" s="99" t="str">
        <f t="shared" si="175"/>
        <v>-</v>
      </c>
      <c r="AB413" s="2">
        <f t="shared" si="176"/>
        <v>4.8398431371068789</v>
      </c>
      <c r="AC413" s="2" t="str">
        <f t="shared" si="177"/>
        <v>-</v>
      </c>
      <c r="AD413" s="2" t="str">
        <f t="shared" si="178"/>
        <v>-</v>
      </c>
      <c r="AE413" s="2" t="str">
        <f t="shared" si="179"/>
        <v>-</v>
      </c>
      <c r="AH413" s="2">
        <v>411</v>
      </c>
      <c r="AI413" s="99" t="str">
        <f t="shared" si="180"/>
        <v>-</v>
      </c>
      <c r="AJ413" s="99" t="str">
        <f t="shared" si="181"/>
        <v>-</v>
      </c>
      <c r="AK413" s="2">
        <f t="shared" si="182"/>
        <v>3.0974996077484018</v>
      </c>
      <c r="AL413" s="2" t="str">
        <f t="shared" si="183"/>
        <v>-</v>
      </c>
      <c r="AM413" s="2" t="str">
        <f t="shared" si="184"/>
        <v>-</v>
      </c>
      <c r="AN413" s="2" t="str">
        <f t="shared" si="185"/>
        <v>-</v>
      </c>
    </row>
    <row r="414" spans="1:40">
      <c r="A414" s="2">
        <v>1</v>
      </c>
      <c r="B414" s="98">
        <f t="shared" si="167"/>
        <v>6.0893349390553313</v>
      </c>
      <c r="C414" s="99">
        <f t="shared" si="186"/>
        <v>6.089334939055331E-3</v>
      </c>
      <c r="D414" s="2">
        <v>25</v>
      </c>
      <c r="E414" s="2">
        <v>140</v>
      </c>
      <c r="F414" s="100">
        <f t="shared" si="193"/>
        <v>1.0099999999999999E-6</v>
      </c>
      <c r="G414" s="2">
        <v>1E-4</v>
      </c>
      <c r="I414" s="2">
        <v>412</v>
      </c>
      <c r="J414" s="99" t="str">
        <f t="shared" si="187"/>
        <v>-</v>
      </c>
      <c r="K414" s="99" t="str">
        <f t="shared" si="188"/>
        <v>-</v>
      </c>
      <c r="L414" s="2">
        <f t="shared" si="189"/>
        <v>12.405062264436628</v>
      </c>
      <c r="M414" s="2" t="str">
        <f t="shared" si="190"/>
        <v>-</v>
      </c>
      <c r="N414" s="2" t="str">
        <f t="shared" si="191"/>
        <v>-</v>
      </c>
      <c r="O414" s="99" t="str">
        <f t="shared" si="192"/>
        <v>-</v>
      </c>
      <c r="Q414" s="2">
        <v>412</v>
      </c>
      <c r="R414" s="99" t="str">
        <f t="shared" si="168"/>
        <v>-</v>
      </c>
      <c r="S414" s="99" t="str">
        <f t="shared" si="169"/>
        <v>-</v>
      </c>
      <c r="T414" s="2">
        <f t="shared" si="170"/>
        <v>7.5714491360086864</v>
      </c>
      <c r="U414" s="2" t="str">
        <f t="shared" si="171"/>
        <v>-</v>
      </c>
      <c r="V414" s="2" t="str">
        <f t="shared" si="172"/>
        <v>-</v>
      </c>
      <c r="W414" s="2" t="str">
        <f t="shared" si="173"/>
        <v>-</v>
      </c>
      <c r="Y414" s="2">
        <v>412</v>
      </c>
      <c r="Z414" s="99" t="str">
        <f t="shared" si="174"/>
        <v>-</v>
      </c>
      <c r="AA414" s="99" t="str">
        <f t="shared" si="175"/>
        <v>-</v>
      </c>
      <c r="AB414" s="2">
        <f t="shared" si="176"/>
        <v>4.8457274470455589</v>
      </c>
      <c r="AC414" s="2" t="str">
        <f t="shared" si="177"/>
        <v>-</v>
      </c>
      <c r="AD414" s="2" t="str">
        <f t="shared" si="178"/>
        <v>-</v>
      </c>
      <c r="AE414" s="2" t="str">
        <f t="shared" si="179"/>
        <v>-</v>
      </c>
      <c r="AH414" s="2">
        <v>412</v>
      </c>
      <c r="AI414" s="99" t="str">
        <f t="shared" si="180"/>
        <v>-</v>
      </c>
      <c r="AJ414" s="99" t="str">
        <f t="shared" si="181"/>
        <v>-</v>
      </c>
      <c r="AK414" s="2">
        <f t="shared" si="182"/>
        <v>3.101265566109157</v>
      </c>
      <c r="AL414" s="2" t="str">
        <f t="shared" si="183"/>
        <v>-</v>
      </c>
      <c r="AM414" s="2" t="str">
        <f t="shared" si="184"/>
        <v>-</v>
      </c>
      <c r="AN414" s="2" t="str">
        <f t="shared" si="185"/>
        <v>-</v>
      </c>
    </row>
    <row r="415" spans="1:40">
      <c r="A415" s="2">
        <v>1</v>
      </c>
      <c r="B415" s="98">
        <f t="shared" si="167"/>
        <v>6.096720429870472</v>
      </c>
      <c r="C415" s="99">
        <f t="shared" si="186"/>
        <v>6.0967204298704716E-3</v>
      </c>
      <c r="D415" s="2">
        <v>25</v>
      </c>
      <c r="E415" s="2">
        <v>140</v>
      </c>
      <c r="F415" s="100">
        <f t="shared" si="193"/>
        <v>1.0099999999999999E-6</v>
      </c>
      <c r="G415" s="2">
        <v>1E-4</v>
      </c>
      <c r="I415" s="2">
        <v>413</v>
      </c>
      <c r="J415" s="99" t="str">
        <f t="shared" si="187"/>
        <v>-</v>
      </c>
      <c r="K415" s="99" t="str">
        <f t="shared" si="188"/>
        <v>-</v>
      </c>
      <c r="L415" s="2">
        <f t="shared" si="189"/>
        <v>12.42010782759454</v>
      </c>
      <c r="M415" s="2" t="str">
        <f t="shared" si="190"/>
        <v>-</v>
      </c>
      <c r="N415" s="2" t="str">
        <f t="shared" si="191"/>
        <v>-</v>
      </c>
      <c r="O415" s="99" t="str">
        <f t="shared" si="192"/>
        <v>-</v>
      </c>
      <c r="Q415" s="2">
        <v>413</v>
      </c>
      <c r="R415" s="99" t="str">
        <f t="shared" si="168"/>
        <v>-</v>
      </c>
      <c r="S415" s="99" t="str">
        <f t="shared" si="169"/>
        <v>-</v>
      </c>
      <c r="T415" s="2">
        <f t="shared" si="170"/>
        <v>7.5806322189908109</v>
      </c>
      <c r="U415" s="2" t="str">
        <f t="shared" si="171"/>
        <v>-</v>
      </c>
      <c r="V415" s="2" t="str">
        <f t="shared" si="172"/>
        <v>-</v>
      </c>
      <c r="W415" s="2" t="str">
        <f t="shared" si="173"/>
        <v>-</v>
      </c>
      <c r="Y415" s="2">
        <v>413</v>
      </c>
      <c r="Z415" s="99" t="str">
        <f t="shared" si="174"/>
        <v>-</v>
      </c>
      <c r="AA415" s="99" t="str">
        <f t="shared" si="175"/>
        <v>-</v>
      </c>
      <c r="AB415" s="2">
        <f t="shared" si="176"/>
        <v>4.8516046201541183</v>
      </c>
      <c r="AC415" s="2" t="str">
        <f t="shared" si="177"/>
        <v>-</v>
      </c>
      <c r="AD415" s="2" t="str">
        <f t="shared" si="178"/>
        <v>-</v>
      </c>
      <c r="AE415" s="2" t="str">
        <f t="shared" si="179"/>
        <v>-</v>
      </c>
      <c r="AH415" s="2">
        <v>413</v>
      </c>
      <c r="AI415" s="99" t="str">
        <f t="shared" si="180"/>
        <v>-</v>
      </c>
      <c r="AJ415" s="99" t="str">
        <f t="shared" si="181"/>
        <v>-</v>
      </c>
      <c r="AK415" s="2">
        <f t="shared" si="182"/>
        <v>3.1050269568986351</v>
      </c>
      <c r="AL415" s="2" t="str">
        <f t="shared" si="183"/>
        <v>-</v>
      </c>
      <c r="AM415" s="2" t="str">
        <f t="shared" si="184"/>
        <v>-</v>
      </c>
      <c r="AN415" s="2" t="str">
        <f t="shared" si="185"/>
        <v>-</v>
      </c>
    </row>
    <row r="416" spans="1:40">
      <c r="A416" s="2">
        <v>1</v>
      </c>
      <c r="B416" s="98">
        <f t="shared" si="167"/>
        <v>6.1040969848127409</v>
      </c>
      <c r="C416" s="99">
        <f t="shared" si="186"/>
        <v>6.1040969848127407E-3</v>
      </c>
      <c r="D416" s="2">
        <v>25</v>
      </c>
      <c r="E416" s="2">
        <v>140</v>
      </c>
      <c r="F416" s="100">
        <f t="shared" si="193"/>
        <v>1.0099999999999999E-6</v>
      </c>
      <c r="G416" s="2">
        <v>1E-4</v>
      </c>
      <c r="I416" s="2">
        <v>414</v>
      </c>
      <c r="J416" s="99" t="str">
        <f t="shared" si="187"/>
        <v>-</v>
      </c>
      <c r="K416" s="99" t="str">
        <f t="shared" si="188"/>
        <v>-</v>
      </c>
      <c r="L416" s="2">
        <f t="shared" si="189"/>
        <v>12.435135186784292</v>
      </c>
      <c r="M416" s="2" t="str">
        <f t="shared" si="190"/>
        <v>-</v>
      </c>
      <c r="N416" s="2" t="str">
        <f t="shared" si="191"/>
        <v>-</v>
      </c>
      <c r="O416" s="99" t="str">
        <f t="shared" si="192"/>
        <v>-</v>
      </c>
      <c r="Q416" s="2">
        <v>414</v>
      </c>
      <c r="R416" s="99" t="str">
        <f t="shared" si="168"/>
        <v>-</v>
      </c>
      <c r="S416" s="99" t="str">
        <f t="shared" si="169"/>
        <v>-</v>
      </c>
      <c r="T416" s="2">
        <f t="shared" si="170"/>
        <v>7.589804191152524</v>
      </c>
      <c r="U416" s="2" t="str">
        <f t="shared" si="171"/>
        <v>-</v>
      </c>
      <c r="V416" s="2" t="str">
        <f t="shared" si="172"/>
        <v>-</v>
      </c>
      <c r="W416" s="2" t="str">
        <f t="shared" si="173"/>
        <v>-</v>
      </c>
      <c r="Y416" s="2">
        <v>414</v>
      </c>
      <c r="Z416" s="99" t="str">
        <f t="shared" si="174"/>
        <v>-</v>
      </c>
      <c r="AA416" s="99" t="str">
        <f t="shared" si="175"/>
        <v>-</v>
      </c>
      <c r="AB416" s="2">
        <f t="shared" si="176"/>
        <v>4.8574746823376147</v>
      </c>
      <c r="AC416" s="2" t="str">
        <f t="shared" si="177"/>
        <v>-</v>
      </c>
      <c r="AD416" s="2" t="str">
        <f t="shared" si="178"/>
        <v>-</v>
      </c>
      <c r="AE416" s="2" t="str">
        <f t="shared" si="179"/>
        <v>-</v>
      </c>
      <c r="AH416" s="2">
        <v>414</v>
      </c>
      <c r="AI416" s="99" t="str">
        <f t="shared" si="180"/>
        <v>-</v>
      </c>
      <c r="AJ416" s="99" t="str">
        <f t="shared" si="181"/>
        <v>-</v>
      </c>
      <c r="AK416" s="2">
        <f t="shared" si="182"/>
        <v>3.108783796696073</v>
      </c>
      <c r="AL416" s="2" t="str">
        <f t="shared" si="183"/>
        <v>-</v>
      </c>
      <c r="AM416" s="2" t="str">
        <f t="shared" si="184"/>
        <v>-</v>
      </c>
      <c r="AN416" s="2" t="str">
        <f t="shared" si="185"/>
        <v>-</v>
      </c>
    </row>
    <row r="417" spans="1:40">
      <c r="A417" s="2">
        <v>1</v>
      </c>
      <c r="B417" s="98">
        <f t="shared" si="167"/>
        <v>6.1114646362390079</v>
      </c>
      <c r="C417" s="99">
        <f t="shared" si="186"/>
        <v>6.1114646362390081E-3</v>
      </c>
      <c r="D417" s="2">
        <v>25</v>
      </c>
      <c r="E417" s="2">
        <v>140</v>
      </c>
      <c r="F417" s="100">
        <f t="shared" si="193"/>
        <v>1.0099999999999999E-6</v>
      </c>
      <c r="G417" s="2">
        <v>1E-4</v>
      </c>
      <c r="I417" s="2">
        <v>415</v>
      </c>
      <c r="J417" s="99" t="str">
        <f t="shared" si="187"/>
        <v>-</v>
      </c>
      <c r="K417" s="99" t="str">
        <f t="shared" si="188"/>
        <v>-</v>
      </c>
      <c r="L417" s="2">
        <f t="shared" si="189"/>
        <v>12.4501444079226</v>
      </c>
      <c r="M417" s="2" t="str">
        <f t="shared" si="190"/>
        <v>-</v>
      </c>
      <c r="N417" s="2" t="str">
        <f t="shared" si="191"/>
        <v>-</v>
      </c>
      <c r="O417" s="99" t="str">
        <f t="shared" si="192"/>
        <v>-</v>
      </c>
      <c r="Q417" s="2">
        <v>415</v>
      </c>
      <c r="R417" s="99" t="str">
        <f t="shared" si="168"/>
        <v>-</v>
      </c>
      <c r="S417" s="99" t="str">
        <f t="shared" si="169"/>
        <v>-</v>
      </c>
      <c r="T417" s="2">
        <f t="shared" si="170"/>
        <v>7.5989650927261989</v>
      </c>
      <c r="U417" s="2" t="str">
        <f t="shared" si="171"/>
        <v>-</v>
      </c>
      <c r="V417" s="2" t="str">
        <f t="shared" si="172"/>
        <v>-</v>
      </c>
      <c r="W417" s="2" t="str">
        <f t="shared" si="173"/>
        <v>-</v>
      </c>
      <c r="Y417" s="2">
        <v>415</v>
      </c>
      <c r="Z417" s="99" t="str">
        <f t="shared" si="174"/>
        <v>-</v>
      </c>
      <c r="AA417" s="99" t="str">
        <f t="shared" si="175"/>
        <v>-</v>
      </c>
      <c r="AB417" s="2">
        <f t="shared" si="176"/>
        <v>4.8633376593447668</v>
      </c>
      <c r="AC417" s="2" t="str">
        <f t="shared" si="177"/>
        <v>-</v>
      </c>
      <c r="AD417" s="2" t="str">
        <f t="shared" si="178"/>
        <v>-</v>
      </c>
      <c r="AE417" s="2" t="str">
        <f t="shared" si="179"/>
        <v>-</v>
      </c>
      <c r="AH417" s="2">
        <v>415</v>
      </c>
      <c r="AI417" s="99" t="str">
        <f t="shared" si="180"/>
        <v>-</v>
      </c>
      <c r="AJ417" s="99" t="str">
        <f t="shared" si="181"/>
        <v>-</v>
      </c>
      <c r="AK417" s="2">
        <f t="shared" si="182"/>
        <v>3.1125361019806501</v>
      </c>
      <c r="AL417" s="2" t="str">
        <f t="shared" si="183"/>
        <v>-</v>
      </c>
      <c r="AM417" s="2" t="str">
        <f t="shared" si="184"/>
        <v>-</v>
      </c>
      <c r="AN417" s="2" t="str">
        <f t="shared" si="185"/>
        <v>-</v>
      </c>
    </row>
    <row r="418" spans="1:40">
      <c r="A418" s="2">
        <v>1</v>
      </c>
      <c r="B418" s="98">
        <f t="shared" si="167"/>
        <v>6.1188234163113409</v>
      </c>
      <c r="C418" s="99">
        <f t="shared" si="186"/>
        <v>6.1188234163113411E-3</v>
      </c>
      <c r="D418" s="2">
        <v>25</v>
      </c>
      <c r="E418" s="2">
        <v>140</v>
      </c>
      <c r="F418" s="100">
        <f t="shared" si="193"/>
        <v>1.0099999999999999E-6</v>
      </c>
      <c r="G418" s="2">
        <v>1E-4</v>
      </c>
      <c r="I418" s="2">
        <v>416</v>
      </c>
      <c r="J418" s="99" t="str">
        <f t="shared" si="187"/>
        <v>-</v>
      </c>
      <c r="K418" s="99" t="str">
        <f t="shared" si="188"/>
        <v>-</v>
      </c>
      <c r="L418" s="2">
        <f t="shared" si="189"/>
        <v>12.46513555652934</v>
      </c>
      <c r="M418" s="2" t="str">
        <f t="shared" si="190"/>
        <v>-</v>
      </c>
      <c r="N418" s="2" t="str">
        <f t="shared" si="191"/>
        <v>-</v>
      </c>
      <c r="O418" s="99" t="str">
        <f t="shared" si="192"/>
        <v>-</v>
      </c>
      <c r="Q418" s="2">
        <v>416</v>
      </c>
      <c r="R418" s="99" t="str">
        <f t="shared" si="168"/>
        <v>-</v>
      </c>
      <c r="S418" s="99" t="str">
        <f t="shared" si="169"/>
        <v>-</v>
      </c>
      <c r="T418" s="2">
        <f t="shared" si="170"/>
        <v>7.6081149637019925</v>
      </c>
      <c r="U418" s="2" t="str">
        <f t="shared" si="171"/>
        <v>-</v>
      </c>
      <c r="V418" s="2" t="str">
        <f t="shared" si="172"/>
        <v>-</v>
      </c>
      <c r="W418" s="2" t="str">
        <f t="shared" si="173"/>
        <v>-</v>
      </c>
      <c r="Y418" s="2">
        <v>416</v>
      </c>
      <c r="Z418" s="99" t="str">
        <f t="shared" si="174"/>
        <v>-</v>
      </c>
      <c r="AA418" s="99" t="str">
        <f t="shared" si="175"/>
        <v>-</v>
      </c>
      <c r="AB418" s="2">
        <f t="shared" si="176"/>
        <v>4.8691935767692742</v>
      </c>
      <c r="AC418" s="2" t="str">
        <f t="shared" si="177"/>
        <v>-</v>
      </c>
      <c r="AD418" s="2" t="str">
        <f t="shared" si="178"/>
        <v>-</v>
      </c>
      <c r="AE418" s="2" t="str">
        <f t="shared" si="179"/>
        <v>-</v>
      </c>
      <c r="AH418" s="2">
        <v>416</v>
      </c>
      <c r="AI418" s="99" t="str">
        <f t="shared" si="180"/>
        <v>-</v>
      </c>
      <c r="AJ418" s="99" t="str">
        <f t="shared" si="181"/>
        <v>-</v>
      </c>
      <c r="AK418" s="2">
        <f t="shared" si="182"/>
        <v>3.116283889132335</v>
      </c>
      <c r="AL418" s="2" t="str">
        <f t="shared" si="183"/>
        <v>-</v>
      </c>
      <c r="AM418" s="2" t="str">
        <f t="shared" si="184"/>
        <v>-</v>
      </c>
      <c r="AN418" s="2" t="str">
        <f t="shared" si="185"/>
        <v>-</v>
      </c>
    </row>
    <row r="419" spans="1:40">
      <c r="A419" s="2">
        <v>1</v>
      </c>
      <c r="B419" s="98">
        <f t="shared" si="167"/>
        <v>6.126173356998641</v>
      </c>
      <c r="C419" s="99">
        <f t="shared" si="186"/>
        <v>6.1261733569986411E-3</v>
      </c>
      <c r="D419" s="2">
        <v>25</v>
      </c>
      <c r="E419" s="2">
        <v>140</v>
      </c>
      <c r="F419" s="100">
        <f t="shared" si="193"/>
        <v>1.0099999999999999E-6</v>
      </c>
      <c r="G419" s="2">
        <v>1E-4</v>
      </c>
      <c r="I419" s="2">
        <v>417</v>
      </c>
      <c r="J419" s="99" t="str">
        <f t="shared" si="187"/>
        <v>-</v>
      </c>
      <c r="K419" s="99" t="str">
        <f t="shared" si="188"/>
        <v>-</v>
      </c>
      <c r="L419" s="2">
        <f t="shared" si="189"/>
        <v>12.480108697730868</v>
      </c>
      <c r="M419" s="2" t="str">
        <f t="shared" si="190"/>
        <v>-</v>
      </c>
      <c r="N419" s="2" t="str">
        <f t="shared" si="191"/>
        <v>-</v>
      </c>
      <c r="O419" s="99" t="str">
        <f t="shared" si="192"/>
        <v>-</v>
      </c>
      <c r="Q419" s="2">
        <v>417</v>
      </c>
      <c r="R419" s="99" t="str">
        <f t="shared" si="168"/>
        <v>-</v>
      </c>
      <c r="S419" s="99" t="str">
        <f t="shared" si="169"/>
        <v>-</v>
      </c>
      <c r="T419" s="2">
        <f t="shared" si="170"/>
        <v>7.6172538438298778</v>
      </c>
      <c r="U419" s="2" t="str">
        <f t="shared" si="171"/>
        <v>-</v>
      </c>
      <c r="V419" s="2" t="str">
        <f t="shared" si="172"/>
        <v>-</v>
      </c>
      <c r="W419" s="2" t="str">
        <f t="shared" si="173"/>
        <v>-</v>
      </c>
      <c r="Y419" s="2">
        <v>417</v>
      </c>
      <c r="Z419" s="99" t="str">
        <f t="shared" si="174"/>
        <v>-</v>
      </c>
      <c r="AA419" s="99" t="str">
        <f t="shared" si="175"/>
        <v>-</v>
      </c>
      <c r="AB419" s="2">
        <f t="shared" si="176"/>
        <v>4.8750424600511213</v>
      </c>
      <c r="AC419" s="2" t="str">
        <f t="shared" si="177"/>
        <v>-</v>
      </c>
      <c r="AD419" s="2" t="str">
        <f t="shared" si="178"/>
        <v>-</v>
      </c>
      <c r="AE419" s="2" t="str">
        <f t="shared" si="179"/>
        <v>-</v>
      </c>
      <c r="AH419" s="2">
        <v>417</v>
      </c>
      <c r="AI419" s="99" t="str">
        <f t="shared" si="180"/>
        <v>-</v>
      </c>
      <c r="AJ419" s="99" t="str">
        <f t="shared" si="181"/>
        <v>-</v>
      </c>
      <c r="AK419" s="2">
        <f t="shared" si="182"/>
        <v>3.120027174432717</v>
      </c>
      <c r="AL419" s="2" t="str">
        <f t="shared" si="183"/>
        <v>-</v>
      </c>
      <c r="AM419" s="2" t="str">
        <f t="shared" si="184"/>
        <v>-</v>
      </c>
      <c r="AN419" s="2" t="str">
        <f t="shared" si="185"/>
        <v>-</v>
      </c>
    </row>
    <row r="420" spans="1:40">
      <c r="A420" s="2">
        <v>1</v>
      </c>
      <c r="B420" s="98">
        <f t="shared" si="167"/>
        <v>6.1335144900782614</v>
      </c>
      <c r="C420" s="99">
        <f t="shared" si="186"/>
        <v>6.1335144900782615E-3</v>
      </c>
      <c r="D420" s="2">
        <v>25</v>
      </c>
      <c r="E420" s="2">
        <v>140</v>
      </c>
      <c r="F420" s="100">
        <f t="shared" si="193"/>
        <v>1.0099999999999999E-6</v>
      </c>
      <c r="G420" s="2">
        <v>1E-4</v>
      </c>
      <c r="I420" s="2">
        <v>418</v>
      </c>
      <c r="J420" s="99" t="str">
        <f t="shared" si="187"/>
        <v>-</v>
      </c>
      <c r="K420" s="99" t="str">
        <f t="shared" si="188"/>
        <v>-</v>
      </c>
      <c r="L420" s="2">
        <f t="shared" si="189"/>
        <v>12.495063896263327</v>
      </c>
      <c r="M420" s="2" t="str">
        <f t="shared" si="190"/>
        <v>-</v>
      </c>
      <c r="N420" s="2" t="str">
        <f t="shared" si="191"/>
        <v>-</v>
      </c>
      <c r="O420" s="99" t="str">
        <f t="shared" si="192"/>
        <v>-</v>
      </c>
      <c r="Q420" s="2">
        <v>418</v>
      </c>
      <c r="R420" s="99" t="str">
        <f t="shared" si="168"/>
        <v>-</v>
      </c>
      <c r="S420" s="99" t="str">
        <f t="shared" si="169"/>
        <v>-</v>
      </c>
      <c r="T420" s="2">
        <f t="shared" si="170"/>
        <v>7.6263817726216612</v>
      </c>
      <c r="U420" s="2" t="str">
        <f t="shared" si="171"/>
        <v>-</v>
      </c>
      <c r="V420" s="2" t="str">
        <f t="shared" si="172"/>
        <v>-</v>
      </c>
      <c r="W420" s="2" t="str">
        <f t="shared" si="173"/>
        <v>-</v>
      </c>
      <c r="Y420" s="2">
        <v>418</v>
      </c>
      <c r="Z420" s="99" t="str">
        <f t="shared" si="174"/>
        <v>-</v>
      </c>
      <c r="AA420" s="99" t="str">
        <f t="shared" si="175"/>
        <v>-</v>
      </c>
      <c r="AB420" s="2">
        <f t="shared" si="176"/>
        <v>4.8808843344778623</v>
      </c>
      <c r="AC420" s="2" t="str">
        <f t="shared" si="177"/>
        <v>-</v>
      </c>
      <c r="AD420" s="2" t="str">
        <f t="shared" si="178"/>
        <v>-</v>
      </c>
      <c r="AE420" s="2" t="str">
        <f t="shared" si="179"/>
        <v>-</v>
      </c>
      <c r="AH420" s="2">
        <v>418</v>
      </c>
      <c r="AI420" s="99" t="str">
        <f t="shared" si="180"/>
        <v>-</v>
      </c>
      <c r="AJ420" s="99" t="str">
        <f t="shared" si="181"/>
        <v>-</v>
      </c>
      <c r="AK420" s="2">
        <f t="shared" si="182"/>
        <v>3.1237659740658317</v>
      </c>
      <c r="AL420" s="2" t="str">
        <f t="shared" si="183"/>
        <v>-</v>
      </c>
      <c r="AM420" s="2" t="str">
        <f t="shared" si="184"/>
        <v>-</v>
      </c>
      <c r="AN420" s="2" t="str">
        <f t="shared" si="185"/>
        <v>-</v>
      </c>
    </row>
    <row r="421" spans="1:40">
      <c r="A421" s="2">
        <v>1</v>
      </c>
      <c r="B421" s="98">
        <f t="shared" si="167"/>
        <v>6.1408468471376159</v>
      </c>
      <c r="C421" s="99">
        <f t="shared" si="186"/>
        <v>6.1408468471376163E-3</v>
      </c>
      <c r="D421" s="2">
        <v>25</v>
      </c>
      <c r="E421" s="2">
        <v>140</v>
      </c>
      <c r="F421" s="100">
        <f t="shared" si="193"/>
        <v>1.0099999999999999E-6</v>
      </c>
      <c r="G421" s="2">
        <v>1E-4</v>
      </c>
      <c r="I421" s="2">
        <v>419</v>
      </c>
      <c r="J421" s="99" t="str">
        <f t="shared" si="187"/>
        <v>-</v>
      </c>
      <c r="K421" s="99" t="str">
        <f t="shared" si="188"/>
        <v>-</v>
      </c>
      <c r="L421" s="2">
        <f t="shared" si="189"/>
        <v>12.510001216475915</v>
      </c>
      <c r="M421" s="2" t="str">
        <f t="shared" si="190"/>
        <v>-</v>
      </c>
      <c r="N421" s="2" t="str">
        <f t="shared" si="191"/>
        <v>-</v>
      </c>
      <c r="O421" s="99" t="str">
        <f t="shared" si="192"/>
        <v>-</v>
      </c>
      <c r="Q421" s="2">
        <v>419</v>
      </c>
      <c r="R421" s="99" t="str">
        <f t="shared" si="168"/>
        <v>-</v>
      </c>
      <c r="S421" s="99" t="str">
        <f t="shared" si="169"/>
        <v>-</v>
      </c>
      <c r="T421" s="2">
        <f t="shared" si="170"/>
        <v>7.6354987893529778</v>
      </c>
      <c r="U421" s="2" t="str">
        <f t="shared" si="171"/>
        <v>-</v>
      </c>
      <c r="V421" s="2" t="str">
        <f t="shared" si="172"/>
        <v>-</v>
      </c>
      <c r="W421" s="2" t="str">
        <f t="shared" si="173"/>
        <v>-</v>
      </c>
      <c r="Y421" s="2">
        <v>419</v>
      </c>
      <c r="Z421" s="99" t="str">
        <f t="shared" si="174"/>
        <v>-</v>
      </c>
      <c r="AA421" s="99" t="str">
        <f t="shared" si="175"/>
        <v>-</v>
      </c>
      <c r="AB421" s="2">
        <f t="shared" si="176"/>
        <v>4.8867192251859048</v>
      </c>
      <c r="AC421" s="2" t="str">
        <f t="shared" si="177"/>
        <v>-</v>
      </c>
      <c r="AD421" s="2" t="str">
        <f t="shared" si="178"/>
        <v>-</v>
      </c>
      <c r="AE421" s="2" t="str">
        <f t="shared" si="179"/>
        <v>-</v>
      </c>
      <c r="AH421" s="2">
        <v>419</v>
      </c>
      <c r="AI421" s="99" t="str">
        <f t="shared" si="180"/>
        <v>-</v>
      </c>
      <c r="AJ421" s="99" t="str">
        <f t="shared" si="181"/>
        <v>-</v>
      </c>
      <c r="AK421" s="2">
        <f t="shared" si="182"/>
        <v>3.1275003041189788</v>
      </c>
      <c r="AL421" s="2" t="str">
        <f t="shared" si="183"/>
        <v>-</v>
      </c>
      <c r="AM421" s="2" t="str">
        <f t="shared" si="184"/>
        <v>-</v>
      </c>
      <c r="AN421" s="2" t="str">
        <f t="shared" si="185"/>
        <v>-</v>
      </c>
    </row>
    <row r="422" spans="1:40">
      <c r="A422" s="2">
        <v>1</v>
      </c>
      <c r="B422" s="98">
        <f t="shared" si="167"/>
        <v>6.1481704595757583</v>
      </c>
      <c r="C422" s="99">
        <f t="shared" si="186"/>
        <v>6.1481704595757582E-3</v>
      </c>
      <c r="D422" s="2">
        <v>25</v>
      </c>
      <c r="E422" s="2">
        <v>140</v>
      </c>
      <c r="F422" s="100">
        <f t="shared" si="193"/>
        <v>1.0099999999999999E-6</v>
      </c>
      <c r="G422" s="2">
        <v>1E-4</v>
      </c>
      <c r="I422" s="2">
        <v>420</v>
      </c>
      <c r="J422" s="99" t="str">
        <f t="shared" si="187"/>
        <v>-</v>
      </c>
      <c r="K422" s="99" t="str">
        <f t="shared" si="188"/>
        <v>-</v>
      </c>
      <c r="L422" s="2">
        <f t="shared" si="189"/>
        <v>12.524920722334111</v>
      </c>
      <c r="M422" s="2" t="str">
        <f t="shared" si="190"/>
        <v>-</v>
      </c>
      <c r="N422" s="2" t="str">
        <f t="shared" si="191"/>
        <v>-</v>
      </c>
      <c r="O422" s="99" t="str">
        <f t="shared" si="192"/>
        <v>-</v>
      </c>
      <c r="Q422" s="2">
        <v>420</v>
      </c>
      <c r="R422" s="99" t="str">
        <f t="shared" si="168"/>
        <v>-</v>
      </c>
      <c r="S422" s="99" t="str">
        <f t="shared" si="169"/>
        <v>-</v>
      </c>
      <c r="T422" s="2">
        <f t="shared" si="170"/>
        <v>7.6446049330652555</v>
      </c>
      <c r="U422" s="2" t="str">
        <f t="shared" si="171"/>
        <v>-</v>
      </c>
      <c r="V422" s="2" t="str">
        <f t="shared" si="172"/>
        <v>-</v>
      </c>
      <c r="W422" s="2" t="str">
        <f t="shared" si="173"/>
        <v>-</v>
      </c>
      <c r="Y422" s="2">
        <v>420</v>
      </c>
      <c r="Z422" s="99" t="str">
        <f t="shared" si="174"/>
        <v>-</v>
      </c>
      <c r="AA422" s="99" t="str">
        <f t="shared" si="175"/>
        <v>-</v>
      </c>
      <c r="AB422" s="2">
        <f t="shared" si="176"/>
        <v>4.8925471571617631</v>
      </c>
      <c r="AC422" s="2" t="str">
        <f t="shared" si="177"/>
        <v>-</v>
      </c>
      <c r="AD422" s="2" t="str">
        <f t="shared" si="178"/>
        <v>-</v>
      </c>
      <c r="AE422" s="2" t="str">
        <f t="shared" si="179"/>
        <v>-</v>
      </c>
      <c r="AH422" s="2">
        <v>420</v>
      </c>
      <c r="AI422" s="99" t="str">
        <f t="shared" si="180"/>
        <v>-</v>
      </c>
      <c r="AJ422" s="99" t="str">
        <f t="shared" si="181"/>
        <v>-</v>
      </c>
      <c r="AK422" s="2">
        <f t="shared" si="182"/>
        <v>3.1312301805835276</v>
      </c>
      <c r="AL422" s="2" t="str">
        <f t="shared" si="183"/>
        <v>-</v>
      </c>
      <c r="AM422" s="2" t="str">
        <f t="shared" si="184"/>
        <v>-</v>
      </c>
      <c r="AN422" s="2" t="str">
        <f t="shared" si="185"/>
        <v>-</v>
      </c>
    </row>
    <row r="423" spans="1:40">
      <c r="A423" s="2">
        <v>1</v>
      </c>
      <c r="B423" s="98">
        <f t="shared" si="167"/>
        <v>6.1554853586049578</v>
      </c>
      <c r="C423" s="99">
        <f t="shared" si="186"/>
        <v>6.1554853586049578E-3</v>
      </c>
      <c r="D423" s="2">
        <v>25</v>
      </c>
      <c r="E423" s="2">
        <v>140</v>
      </c>
      <c r="F423" s="100">
        <f t="shared" si="193"/>
        <v>1.0099999999999999E-6</v>
      </c>
      <c r="G423" s="2">
        <v>1E-4</v>
      </c>
      <c r="I423" s="2">
        <v>421</v>
      </c>
      <c r="J423" s="99" t="str">
        <f t="shared" si="187"/>
        <v>-</v>
      </c>
      <c r="K423" s="99" t="str">
        <f t="shared" si="188"/>
        <v>-</v>
      </c>
      <c r="L423" s="2">
        <f t="shared" si="189"/>
        <v>12.539822477422881</v>
      </c>
      <c r="M423" s="2" t="str">
        <f t="shared" si="190"/>
        <v>-</v>
      </c>
      <c r="N423" s="2" t="str">
        <f t="shared" si="191"/>
        <v>-</v>
      </c>
      <c r="O423" s="99" t="str">
        <f t="shared" si="192"/>
        <v>-</v>
      </c>
      <c r="Q423" s="2">
        <v>421</v>
      </c>
      <c r="R423" s="99" t="str">
        <f t="shared" si="168"/>
        <v>-</v>
      </c>
      <c r="S423" s="99" t="str">
        <f t="shared" si="169"/>
        <v>-</v>
      </c>
      <c r="T423" s="2">
        <f t="shared" si="170"/>
        <v>7.6537002425676786</v>
      </c>
      <c r="U423" s="2" t="str">
        <f t="shared" si="171"/>
        <v>-</v>
      </c>
      <c r="V423" s="2" t="str">
        <f t="shared" si="172"/>
        <v>-</v>
      </c>
      <c r="W423" s="2" t="str">
        <f t="shared" si="173"/>
        <v>-</v>
      </c>
      <c r="Y423" s="2">
        <v>421</v>
      </c>
      <c r="Z423" s="99" t="str">
        <f t="shared" si="174"/>
        <v>-</v>
      </c>
      <c r="AA423" s="99" t="str">
        <f t="shared" si="175"/>
        <v>-</v>
      </c>
      <c r="AB423" s="2">
        <f t="shared" si="176"/>
        <v>4.8983681552433138</v>
      </c>
      <c r="AC423" s="2" t="str">
        <f t="shared" si="177"/>
        <v>-</v>
      </c>
      <c r="AD423" s="2" t="str">
        <f t="shared" si="178"/>
        <v>-</v>
      </c>
      <c r="AE423" s="2" t="str">
        <f t="shared" si="179"/>
        <v>-</v>
      </c>
      <c r="AH423" s="2">
        <v>421</v>
      </c>
      <c r="AI423" s="99" t="str">
        <f t="shared" si="180"/>
        <v>-</v>
      </c>
      <c r="AJ423" s="99" t="str">
        <f t="shared" si="181"/>
        <v>-</v>
      </c>
      <c r="AK423" s="2">
        <f t="shared" si="182"/>
        <v>3.1349556193557202</v>
      </c>
      <c r="AL423" s="2" t="str">
        <f t="shared" si="183"/>
        <v>-</v>
      </c>
      <c r="AM423" s="2" t="str">
        <f t="shared" si="184"/>
        <v>-</v>
      </c>
      <c r="AN423" s="2" t="str">
        <f t="shared" si="185"/>
        <v>-</v>
      </c>
    </row>
    <row r="424" spans="1:40">
      <c r="A424" s="2">
        <v>1</v>
      </c>
      <c r="B424" s="98">
        <f t="shared" si="167"/>
        <v>6.1627915752522417</v>
      </c>
      <c r="C424" s="99">
        <f t="shared" si="186"/>
        <v>6.1627915752522416E-3</v>
      </c>
      <c r="D424" s="2">
        <v>25</v>
      </c>
      <c r="E424" s="2">
        <v>140</v>
      </c>
      <c r="F424" s="100">
        <f t="shared" si="193"/>
        <v>1.0099999999999999E-6</v>
      </c>
      <c r="G424" s="2">
        <v>1E-4</v>
      </c>
      <c r="I424" s="2">
        <v>422</v>
      </c>
      <c r="J424" s="99" t="str">
        <f t="shared" si="187"/>
        <v>-</v>
      </c>
      <c r="K424" s="99" t="str">
        <f t="shared" si="188"/>
        <v>-</v>
      </c>
      <c r="L424" s="2">
        <f t="shared" si="189"/>
        <v>12.554706544949815</v>
      </c>
      <c r="M424" s="2" t="str">
        <f t="shared" si="190"/>
        <v>-</v>
      </c>
      <c r="N424" s="2" t="str">
        <f t="shared" si="191"/>
        <v>-</v>
      </c>
      <c r="O424" s="99" t="str">
        <f t="shared" si="192"/>
        <v>-</v>
      </c>
      <c r="Q424" s="2">
        <v>422</v>
      </c>
      <c r="R424" s="99" t="str">
        <f t="shared" si="168"/>
        <v>-</v>
      </c>
      <c r="S424" s="99" t="str">
        <f t="shared" si="169"/>
        <v>-</v>
      </c>
      <c r="T424" s="2">
        <f t="shared" si="170"/>
        <v>7.6627847564390983</v>
      </c>
      <c r="U424" s="2" t="str">
        <f t="shared" si="171"/>
        <v>-</v>
      </c>
      <c r="V424" s="2" t="str">
        <f t="shared" si="172"/>
        <v>-</v>
      </c>
      <c r="W424" s="2" t="str">
        <f t="shared" si="173"/>
        <v>-</v>
      </c>
      <c r="Y424" s="2">
        <v>422</v>
      </c>
      <c r="Z424" s="99" t="str">
        <f t="shared" si="174"/>
        <v>-</v>
      </c>
      <c r="AA424" s="99" t="str">
        <f t="shared" si="175"/>
        <v>-</v>
      </c>
      <c r="AB424" s="2">
        <f t="shared" si="176"/>
        <v>4.9041822441210225</v>
      </c>
      <c r="AC424" s="2" t="str">
        <f t="shared" si="177"/>
        <v>-</v>
      </c>
      <c r="AD424" s="2" t="str">
        <f t="shared" si="178"/>
        <v>-</v>
      </c>
      <c r="AE424" s="2" t="str">
        <f t="shared" si="179"/>
        <v>-</v>
      </c>
      <c r="AH424" s="2">
        <v>422</v>
      </c>
      <c r="AI424" s="99" t="str">
        <f t="shared" si="180"/>
        <v>-</v>
      </c>
      <c r="AJ424" s="99" t="str">
        <f t="shared" si="181"/>
        <v>-</v>
      </c>
      <c r="AK424" s="2">
        <f t="shared" si="182"/>
        <v>3.1386766362374536</v>
      </c>
      <c r="AL424" s="2" t="str">
        <f t="shared" si="183"/>
        <v>-</v>
      </c>
      <c r="AM424" s="2" t="str">
        <f t="shared" si="184"/>
        <v>-</v>
      </c>
      <c r="AN424" s="2" t="str">
        <f t="shared" si="185"/>
        <v>-</v>
      </c>
    </row>
    <row r="425" spans="1:40">
      <c r="A425" s="2">
        <v>1</v>
      </c>
      <c r="B425" s="98">
        <f t="shared" si="167"/>
        <v>6.1700891403609397</v>
      </c>
      <c r="C425" s="99">
        <f t="shared" si="186"/>
        <v>6.17008914036094E-3</v>
      </c>
      <c r="D425" s="2">
        <v>25</v>
      </c>
      <c r="E425" s="2">
        <v>140</v>
      </c>
      <c r="F425" s="100">
        <f t="shared" si="193"/>
        <v>1.0099999999999999E-6</v>
      </c>
      <c r="G425" s="2">
        <v>1E-4</v>
      </c>
      <c r="I425" s="2">
        <v>423</v>
      </c>
      <c r="J425" s="99" t="str">
        <f t="shared" si="187"/>
        <v>-</v>
      </c>
      <c r="K425" s="99" t="str">
        <f t="shared" si="188"/>
        <v>-</v>
      </c>
      <c r="L425" s="2">
        <f t="shared" si="189"/>
        <v>12.569572987748284</v>
      </c>
      <c r="M425" s="2" t="str">
        <f t="shared" si="190"/>
        <v>-</v>
      </c>
      <c r="N425" s="2" t="str">
        <f t="shared" si="191"/>
        <v>-</v>
      </c>
      <c r="O425" s="99" t="str">
        <f t="shared" si="192"/>
        <v>-</v>
      </c>
      <c r="Q425" s="2">
        <v>423</v>
      </c>
      <c r="R425" s="99" t="str">
        <f t="shared" si="168"/>
        <v>-</v>
      </c>
      <c r="S425" s="99" t="str">
        <f t="shared" si="169"/>
        <v>-</v>
      </c>
      <c r="T425" s="2">
        <f t="shared" si="170"/>
        <v>7.671858513029961</v>
      </c>
      <c r="U425" s="2" t="str">
        <f t="shared" si="171"/>
        <v>-</v>
      </c>
      <c r="V425" s="2" t="str">
        <f t="shared" si="172"/>
        <v>-</v>
      </c>
      <c r="W425" s="2" t="str">
        <f t="shared" si="173"/>
        <v>-</v>
      </c>
      <c r="Y425" s="2">
        <v>423</v>
      </c>
      <c r="Z425" s="99" t="str">
        <f t="shared" si="174"/>
        <v>-</v>
      </c>
      <c r="AA425" s="99" t="str">
        <f t="shared" si="175"/>
        <v>-</v>
      </c>
      <c r="AB425" s="2">
        <f t="shared" si="176"/>
        <v>4.9099894483391742</v>
      </c>
      <c r="AC425" s="2" t="str">
        <f t="shared" si="177"/>
        <v>-</v>
      </c>
      <c r="AD425" s="2" t="str">
        <f t="shared" si="178"/>
        <v>-</v>
      </c>
      <c r="AE425" s="2" t="str">
        <f t="shared" si="179"/>
        <v>-</v>
      </c>
      <c r="AH425" s="2">
        <v>423</v>
      </c>
      <c r="AI425" s="99" t="str">
        <f t="shared" si="180"/>
        <v>-</v>
      </c>
      <c r="AJ425" s="99" t="str">
        <f t="shared" si="181"/>
        <v>-</v>
      </c>
      <c r="AK425" s="2">
        <f t="shared" si="182"/>
        <v>3.142393246937071</v>
      </c>
      <c r="AL425" s="2" t="str">
        <f t="shared" si="183"/>
        <v>-</v>
      </c>
      <c r="AM425" s="2" t="str">
        <f t="shared" si="184"/>
        <v>-</v>
      </c>
      <c r="AN425" s="2" t="str">
        <f t="shared" si="185"/>
        <v>-</v>
      </c>
    </row>
    <row r="426" spans="1:40">
      <c r="A426" s="2">
        <v>1</v>
      </c>
      <c r="B426" s="98">
        <f t="shared" si="167"/>
        <v>6.1773780845921999</v>
      </c>
      <c r="C426" s="99">
        <f t="shared" si="186"/>
        <v>6.1773780845922003E-3</v>
      </c>
      <c r="D426" s="2">
        <v>25</v>
      </c>
      <c r="E426" s="2">
        <v>140</v>
      </c>
      <c r="F426" s="100">
        <f t="shared" si="193"/>
        <v>1.0099999999999999E-6</v>
      </c>
      <c r="G426" s="2">
        <v>1E-4</v>
      </c>
      <c r="I426" s="2">
        <v>424</v>
      </c>
      <c r="J426" s="99" t="str">
        <f t="shared" si="187"/>
        <v>-</v>
      </c>
      <c r="K426" s="99" t="str">
        <f t="shared" si="188"/>
        <v>-</v>
      </c>
      <c r="L426" s="2">
        <f t="shared" si="189"/>
        <v>12.584421868280517</v>
      </c>
      <c r="M426" s="2" t="str">
        <f t="shared" si="190"/>
        <v>-</v>
      </c>
      <c r="N426" s="2" t="str">
        <f t="shared" si="191"/>
        <v>-</v>
      </c>
      <c r="O426" s="99" t="str">
        <f t="shared" si="192"/>
        <v>-</v>
      </c>
      <c r="Q426" s="2">
        <v>424</v>
      </c>
      <c r="R426" s="99" t="str">
        <f t="shared" si="168"/>
        <v>-</v>
      </c>
      <c r="S426" s="99" t="str">
        <f t="shared" si="169"/>
        <v>-</v>
      </c>
      <c r="T426" s="2">
        <f t="shared" si="170"/>
        <v>7.680921550464185</v>
      </c>
      <c r="U426" s="2" t="str">
        <f t="shared" si="171"/>
        <v>-</v>
      </c>
      <c r="V426" s="2" t="str">
        <f t="shared" si="172"/>
        <v>-</v>
      </c>
      <c r="W426" s="2" t="str">
        <f t="shared" si="173"/>
        <v>-</v>
      </c>
      <c r="Y426" s="2">
        <v>424</v>
      </c>
      <c r="Z426" s="99" t="str">
        <f t="shared" si="174"/>
        <v>-</v>
      </c>
      <c r="AA426" s="99" t="str">
        <f t="shared" si="175"/>
        <v>-</v>
      </c>
      <c r="AB426" s="2">
        <f t="shared" si="176"/>
        <v>4.9157897922970779</v>
      </c>
      <c r="AC426" s="2" t="str">
        <f t="shared" si="177"/>
        <v>-</v>
      </c>
      <c r="AD426" s="2" t="str">
        <f t="shared" si="178"/>
        <v>-</v>
      </c>
      <c r="AE426" s="2" t="str">
        <f t="shared" si="179"/>
        <v>-</v>
      </c>
      <c r="AH426" s="2">
        <v>424</v>
      </c>
      <c r="AI426" s="99" t="str">
        <f t="shared" si="180"/>
        <v>-</v>
      </c>
      <c r="AJ426" s="99" t="str">
        <f t="shared" si="181"/>
        <v>-</v>
      </c>
      <c r="AK426" s="2">
        <f t="shared" si="182"/>
        <v>3.1461054670701292</v>
      </c>
      <c r="AL426" s="2" t="str">
        <f t="shared" si="183"/>
        <v>-</v>
      </c>
      <c r="AM426" s="2" t="str">
        <f t="shared" si="184"/>
        <v>-</v>
      </c>
      <c r="AN426" s="2" t="str">
        <f t="shared" si="185"/>
        <v>-</v>
      </c>
    </row>
    <row r="427" spans="1:40">
      <c r="A427" s="2">
        <v>1</v>
      </c>
      <c r="B427" s="98">
        <f t="shared" si="167"/>
        <v>6.1846584384264913</v>
      </c>
      <c r="C427" s="99">
        <f t="shared" si="186"/>
        <v>6.1846584384264913E-3</v>
      </c>
      <c r="D427" s="2">
        <v>25</v>
      </c>
      <c r="E427" s="2">
        <v>140</v>
      </c>
      <c r="F427" s="100">
        <f t="shared" si="193"/>
        <v>1.0099999999999999E-6</v>
      </c>
      <c r="G427" s="2">
        <v>1E-4</v>
      </c>
      <c r="I427" s="2">
        <v>425</v>
      </c>
      <c r="J427" s="99" t="str">
        <f t="shared" si="187"/>
        <v>-</v>
      </c>
      <c r="K427" s="99" t="str">
        <f t="shared" si="188"/>
        <v>-</v>
      </c>
      <c r="L427" s="2">
        <f t="shared" si="189"/>
        <v>12.599253248640672</v>
      </c>
      <c r="M427" s="2" t="str">
        <f t="shared" si="190"/>
        <v>-</v>
      </c>
      <c r="N427" s="2" t="str">
        <f t="shared" si="191"/>
        <v>-</v>
      </c>
      <c r="O427" s="99" t="str">
        <f t="shared" si="192"/>
        <v>-</v>
      </c>
      <c r="Q427" s="2">
        <v>425</v>
      </c>
      <c r="R427" s="99" t="str">
        <f t="shared" si="168"/>
        <v>-</v>
      </c>
      <c r="S427" s="99" t="str">
        <f t="shared" si="169"/>
        <v>-</v>
      </c>
      <c r="T427" s="2">
        <f t="shared" si="170"/>
        <v>7.689973906641038</v>
      </c>
      <c r="U427" s="2" t="str">
        <f t="shared" si="171"/>
        <v>-</v>
      </c>
      <c r="V427" s="2" t="str">
        <f t="shared" si="172"/>
        <v>-</v>
      </c>
      <c r="W427" s="2" t="str">
        <f t="shared" si="173"/>
        <v>-</v>
      </c>
      <c r="Y427" s="2">
        <v>425</v>
      </c>
      <c r="Z427" s="99" t="str">
        <f t="shared" si="174"/>
        <v>-</v>
      </c>
      <c r="AA427" s="99" t="str">
        <f t="shared" si="175"/>
        <v>-</v>
      </c>
      <c r="AB427" s="2">
        <f t="shared" si="176"/>
        <v>4.9215833002502638</v>
      </c>
      <c r="AC427" s="2" t="str">
        <f t="shared" si="177"/>
        <v>-</v>
      </c>
      <c r="AD427" s="2" t="str">
        <f t="shared" si="178"/>
        <v>-</v>
      </c>
      <c r="AE427" s="2" t="str">
        <f t="shared" si="179"/>
        <v>-</v>
      </c>
      <c r="AH427" s="2">
        <v>425</v>
      </c>
      <c r="AI427" s="99" t="str">
        <f t="shared" si="180"/>
        <v>-</v>
      </c>
      <c r="AJ427" s="99" t="str">
        <f t="shared" si="181"/>
        <v>-</v>
      </c>
      <c r="AK427" s="2">
        <f t="shared" si="182"/>
        <v>3.1498133121601679</v>
      </c>
      <c r="AL427" s="2" t="str">
        <f t="shared" si="183"/>
        <v>-</v>
      </c>
      <c r="AM427" s="2" t="str">
        <f t="shared" si="184"/>
        <v>-</v>
      </c>
      <c r="AN427" s="2" t="str">
        <f t="shared" si="185"/>
        <v>-</v>
      </c>
    </row>
    <row r="428" spans="1:40">
      <c r="A428" s="2">
        <v>1</v>
      </c>
      <c r="B428" s="98">
        <f t="shared" si="167"/>
        <v>6.1919302321650882</v>
      </c>
      <c r="C428" s="99">
        <f t="shared" si="186"/>
        <v>6.1919302321650884E-3</v>
      </c>
      <c r="D428" s="2">
        <v>25</v>
      </c>
      <c r="E428" s="2">
        <v>140</v>
      </c>
      <c r="F428" s="100">
        <f t="shared" si="193"/>
        <v>1.0099999999999999E-6</v>
      </c>
      <c r="G428" s="2">
        <v>1E-4</v>
      </c>
      <c r="I428" s="2">
        <v>426</v>
      </c>
      <c r="J428" s="99" t="str">
        <f t="shared" si="187"/>
        <v>-</v>
      </c>
      <c r="K428" s="99" t="str">
        <f t="shared" si="188"/>
        <v>-</v>
      </c>
      <c r="L428" s="2">
        <f t="shared" si="189"/>
        <v>12.614067190557854</v>
      </c>
      <c r="M428" s="2" t="str">
        <f t="shared" si="190"/>
        <v>-</v>
      </c>
      <c r="N428" s="2" t="str">
        <f t="shared" si="191"/>
        <v>-</v>
      </c>
      <c r="O428" s="99" t="str">
        <f t="shared" si="192"/>
        <v>-</v>
      </c>
      <c r="Q428" s="2">
        <v>426</v>
      </c>
      <c r="R428" s="99" t="str">
        <f t="shared" si="168"/>
        <v>-</v>
      </c>
      <c r="S428" s="99" t="str">
        <f t="shared" si="169"/>
        <v>-</v>
      </c>
      <c r="T428" s="2">
        <f t="shared" si="170"/>
        <v>7.6990156192369748</v>
      </c>
      <c r="U428" s="2" t="str">
        <f t="shared" si="171"/>
        <v>-</v>
      </c>
      <c r="V428" s="2" t="str">
        <f t="shared" si="172"/>
        <v>-</v>
      </c>
      <c r="W428" s="2" t="str">
        <f t="shared" si="173"/>
        <v>-</v>
      </c>
      <c r="Y428" s="2">
        <v>426</v>
      </c>
      <c r="Z428" s="99" t="str">
        <f t="shared" si="174"/>
        <v>-</v>
      </c>
      <c r="AA428" s="99" t="str">
        <f t="shared" si="175"/>
        <v>-</v>
      </c>
      <c r="AB428" s="2">
        <f t="shared" si="176"/>
        <v>4.9273699963116631</v>
      </c>
      <c r="AC428" s="2" t="str">
        <f t="shared" si="177"/>
        <v>-</v>
      </c>
      <c r="AD428" s="2" t="str">
        <f t="shared" si="178"/>
        <v>-</v>
      </c>
      <c r="AE428" s="2" t="str">
        <f t="shared" si="179"/>
        <v>-</v>
      </c>
      <c r="AH428" s="2">
        <v>426</v>
      </c>
      <c r="AI428" s="99" t="str">
        <f t="shared" si="180"/>
        <v>-</v>
      </c>
      <c r="AJ428" s="99" t="str">
        <f t="shared" si="181"/>
        <v>-</v>
      </c>
      <c r="AK428" s="2">
        <f t="shared" si="182"/>
        <v>3.1535167976394636</v>
      </c>
      <c r="AL428" s="2" t="str">
        <f t="shared" si="183"/>
        <v>-</v>
      </c>
      <c r="AM428" s="2" t="str">
        <f t="shared" si="184"/>
        <v>-</v>
      </c>
      <c r="AN428" s="2" t="str">
        <f t="shared" si="185"/>
        <v>-</v>
      </c>
    </row>
    <row r="429" spans="1:40">
      <c r="A429" s="2">
        <v>1</v>
      </c>
      <c r="B429" s="98">
        <f t="shared" si="167"/>
        <v>6.1991934959315476</v>
      </c>
      <c r="C429" s="99">
        <f t="shared" si="186"/>
        <v>6.199193495931548E-3</v>
      </c>
      <c r="D429" s="2">
        <v>25</v>
      </c>
      <c r="E429" s="2">
        <v>140</v>
      </c>
      <c r="F429" s="100">
        <f t="shared" si="193"/>
        <v>1.0099999999999999E-6</v>
      </c>
      <c r="G429" s="2">
        <v>1E-4</v>
      </c>
      <c r="I429" s="2">
        <v>427</v>
      </c>
      <c r="J429" s="99" t="str">
        <f t="shared" si="187"/>
        <v>-</v>
      </c>
      <c r="K429" s="99" t="str">
        <f t="shared" si="188"/>
        <v>-</v>
      </c>
      <c r="L429" s="2">
        <f t="shared" si="189"/>
        <v>12.628863755399127</v>
      </c>
      <c r="M429" s="2" t="str">
        <f t="shared" si="190"/>
        <v>-</v>
      </c>
      <c r="N429" s="2" t="str">
        <f t="shared" si="191"/>
        <v>-</v>
      </c>
      <c r="O429" s="99" t="str">
        <f t="shared" si="192"/>
        <v>-</v>
      </c>
      <c r="Q429" s="2">
        <v>427</v>
      </c>
      <c r="R429" s="99" t="str">
        <f t="shared" si="168"/>
        <v>-</v>
      </c>
      <c r="S429" s="99" t="str">
        <f t="shared" si="169"/>
        <v>-</v>
      </c>
      <c r="T429" s="2">
        <f t="shared" si="170"/>
        <v>7.7080467257074776</v>
      </c>
      <c r="U429" s="2" t="str">
        <f t="shared" si="171"/>
        <v>-</v>
      </c>
      <c r="V429" s="2" t="str">
        <f t="shared" si="172"/>
        <v>-</v>
      </c>
      <c r="W429" s="2" t="str">
        <f t="shared" si="173"/>
        <v>-</v>
      </c>
      <c r="Y429" s="2">
        <v>427</v>
      </c>
      <c r="Z429" s="99" t="str">
        <f t="shared" si="174"/>
        <v>-</v>
      </c>
      <c r="AA429" s="99" t="str">
        <f t="shared" si="175"/>
        <v>-</v>
      </c>
      <c r="AB429" s="2">
        <f t="shared" si="176"/>
        <v>4.9331499044527849</v>
      </c>
      <c r="AC429" s="2" t="str">
        <f t="shared" si="177"/>
        <v>-</v>
      </c>
      <c r="AD429" s="2" t="str">
        <f t="shared" si="178"/>
        <v>-</v>
      </c>
      <c r="AE429" s="2" t="str">
        <f t="shared" si="179"/>
        <v>-</v>
      </c>
      <c r="AH429" s="2">
        <v>427</v>
      </c>
      <c r="AI429" s="99" t="str">
        <f t="shared" si="180"/>
        <v>-</v>
      </c>
      <c r="AJ429" s="99" t="str">
        <f t="shared" si="181"/>
        <v>-</v>
      </c>
      <c r="AK429" s="2">
        <f t="shared" si="182"/>
        <v>3.1572159388497818</v>
      </c>
      <c r="AL429" s="2" t="str">
        <f t="shared" si="183"/>
        <v>-</v>
      </c>
      <c r="AM429" s="2" t="str">
        <f t="shared" si="184"/>
        <v>-</v>
      </c>
      <c r="AN429" s="2" t="str">
        <f t="shared" si="185"/>
        <v>-</v>
      </c>
    </row>
    <row r="430" spans="1:40">
      <c r="A430" s="2">
        <v>1</v>
      </c>
      <c r="B430" s="98">
        <f t="shared" si="167"/>
        <v>6.2064482596731603</v>
      </c>
      <c r="C430" s="99">
        <f t="shared" si="186"/>
        <v>6.2064482596731604E-3</v>
      </c>
      <c r="D430" s="2">
        <v>25</v>
      </c>
      <c r="E430" s="2">
        <v>140</v>
      </c>
      <c r="F430" s="100">
        <f t="shared" si="193"/>
        <v>1.0099999999999999E-6</v>
      </c>
      <c r="G430" s="2">
        <v>1E-4</v>
      </c>
      <c r="I430" s="2">
        <v>428</v>
      </c>
      <c r="J430" s="99" t="str">
        <f t="shared" si="187"/>
        <v>-</v>
      </c>
      <c r="K430" s="99" t="str">
        <f t="shared" si="188"/>
        <v>-</v>
      </c>
      <c r="L430" s="2">
        <f t="shared" si="189"/>
        <v>12.643643004172466</v>
      </c>
      <c r="M430" s="2" t="str">
        <f t="shared" si="190"/>
        <v>-</v>
      </c>
      <c r="N430" s="2" t="str">
        <f t="shared" si="191"/>
        <v>-</v>
      </c>
      <c r="O430" s="99" t="str">
        <f t="shared" si="192"/>
        <v>-</v>
      </c>
      <c r="Q430" s="2">
        <v>428</v>
      </c>
      <c r="R430" s="99" t="str">
        <f t="shared" si="168"/>
        <v>-</v>
      </c>
      <c r="S430" s="99" t="str">
        <f t="shared" si="169"/>
        <v>-</v>
      </c>
      <c r="T430" s="2">
        <f t="shared" si="170"/>
        <v>7.7170672632888611</v>
      </c>
      <c r="U430" s="2" t="str">
        <f t="shared" si="171"/>
        <v>-</v>
      </c>
      <c r="V430" s="2" t="str">
        <f t="shared" si="172"/>
        <v>-</v>
      </c>
      <c r="W430" s="2" t="str">
        <f t="shared" si="173"/>
        <v>-</v>
      </c>
      <c r="Y430" s="2">
        <v>428</v>
      </c>
      <c r="Z430" s="99" t="str">
        <f t="shared" si="174"/>
        <v>-</v>
      </c>
      <c r="AA430" s="99" t="str">
        <f t="shared" si="175"/>
        <v>-</v>
      </c>
      <c r="AB430" s="2">
        <f t="shared" si="176"/>
        <v>4.9389230485048703</v>
      </c>
      <c r="AC430" s="2" t="str">
        <f t="shared" si="177"/>
        <v>-</v>
      </c>
      <c r="AD430" s="2" t="str">
        <f t="shared" si="178"/>
        <v>-</v>
      </c>
      <c r="AE430" s="2" t="str">
        <f t="shared" si="179"/>
        <v>-</v>
      </c>
      <c r="AH430" s="2">
        <v>428</v>
      </c>
      <c r="AI430" s="99" t="str">
        <f t="shared" si="180"/>
        <v>-</v>
      </c>
      <c r="AJ430" s="99" t="str">
        <f t="shared" si="181"/>
        <v>-</v>
      </c>
      <c r="AK430" s="2">
        <f t="shared" si="182"/>
        <v>3.1609107510431165</v>
      </c>
      <c r="AL430" s="2" t="str">
        <f t="shared" si="183"/>
        <v>-</v>
      </c>
      <c r="AM430" s="2" t="str">
        <f t="shared" si="184"/>
        <v>-</v>
      </c>
      <c r="AN430" s="2" t="str">
        <f t="shared" si="185"/>
        <v>-</v>
      </c>
    </row>
    <row r="431" spans="1:40">
      <c r="A431" s="2">
        <v>1</v>
      </c>
      <c r="B431" s="98">
        <f t="shared" si="167"/>
        <v>6.2136945531623935</v>
      </c>
      <c r="C431" s="99">
        <f t="shared" si="186"/>
        <v>6.2136945531623931E-3</v>
      </c>
      <c r="D431" s="2">
        <v>25</v>
      </c>
      <c r="E431" s="2">
        <v>140</v>
      </c>
      <c r="F431" s="100">
        <f t="shared" si="193"/>
        <v>1.0099999999999999E-6</v>
      </c>
      <c r="G431" s="2">
        <v>1E-4</v>
      </c>
      <c r="I431" s="2">
        <v>429</v>
      </c>
      <c r="J431" s="99" t="str">
        <f t="shared" si="187"/>
        <v>-</v>
      </c>
      <c r="K431" s="99" t="str">
        <f t="shared" si="188"/>
        <v>-</v>
      </c>
      <c r="L431" s="2">
        <f t="shared" si="189"/>
        <v>12.658404997529701</v>
      </c>
      <c r="M431" s="2" t="str">
        <f t="shared" si="190"/>
        <v>-</v>
      </c>
      <c r="N431" s="2" t="str">
        <f t="shared" si="191"/>
        <v>-</v>
      </c>
      <c r="O431" s="99" t="str">
        <f t="shared" si="192"/>
        <v>-</v>
      </c>
      <c r="Q431" s="2">
        <v>429</v>
      </c>
      <c r="R431" s="99" t="str">
        <f t="shared" si="168"/>
        <v>-</v>
      </c>
      <c r="S431" s="99" t="str">
        <f t="shared" si="169"/>
        <v>-</v>
      </c>
      <c r="T431" s="2">
        <f t="shared" si="170"/>
        <v>7.7260772690000641</v>
      </c>
      <c r="U431" s="2" t="str">
        <f t="shared" si="171"/>
        <v>-</v>
      </c>
      <c r="V431" s="2" t="str">
        <f t="shared" si="172"/>
        <v>-</v>
      </c>
      <c r="W431" s="2" t="str">
        <f t="shared" si="173"/>
        <v>-</v>
      </c>
      <c r="Y431" s="2">
        <v>429</v>
      </c>
      <c r="Z431" s="99" t="str">
        <f t="shared" si="174"/>
        <v>-</v>
      </c>
      <c r="AA431" s="99" t="str">
        <f t="shared" si="175"/>
        <v>-</v>
      </c>
      <c r="AB431" s="2">
        <f t="shared" si="176"/>
        <v>4.9446894521600404</v>
      </c>
      <c r="AC431" s="2" t="str">
        <f t="shared" si="177"/>
        <v>-</v>
      </c>
      <c r="AD431" s="2" t="str">
        <f t="shared" si="178"/>
        <v>-</v>
      </c>
      <c r="AE431" s="2" t="str">
        <f t="shared" si="179"/>
        <v>-</v>
      </c>
      <c r="AH431" s="2">
        <v>429</v>
      </c>
      <c r="AI431" s="99" t="str">
        <f t="shared" si="180"/>
        <v>-</v>
      </c>
      <c r="AJ431" s="99" t="str">
        <f t="shared" si="181"/>
        <v>-</v>
      </c>
      <c r="AK431" s="2">
        <f t="shared" si="182"/>
        <v>3.1646012493824252</v>
      </c>
      <c r="AL431" s="2" t="str">
        <f t="shared" si="183"/>
        <v>-</v>
      </c>
      <c r="AM431" s="2" t="str">
        <f t="shared" si="184"/>
        <v>-</v>
      </c>
      <c r="AN431" s="2" t="str">
        <f t="shared" si="185"/>
        <v>-</v>
      </c>
    </row>
    <row r="432" spans="1:40">
      <c r="A432" s="2">
        <v>1</v>
      </c>
      <c r="B432" s="98">
        <f t="shared" si="167"/>
        <v>6.2209324059983162</v>
      </c>
      <c r="C432" s="99">
        <f t="shared" si="186"/>
        <v>6.2209324059983159E-3</v>
      </c>
      <c r="D432" s="2">
        <v>25</v>
      </c>
      <c r="E432" s="2">
        <v>140</v>
      </c>
      <c r="F432" s="100">
        <f t="shared" si="193"/>
        <v>1.0099999999999999E-6</v>
      </c>
      <c r="G432" s="2">
        <v>1E-4</v>
      </c>
      <c r="I432" s="2">
        <v>430</v>
      </c>
      <c r="J432" s="99" t="str">
        <f t="shared" si="187"/>
        <v>-</v>
      </c>
      <c r="K432" s="99" t="str">
        <f t="shared" si="188"/>
        <v>-</v>
      </c>
      <c r="L432" s="2">
        <f t="shared" si="189"/>
        <v>12.673149795769421</v>
      </c>
      <c r="M432" s="2" t="str">
        <f t="shared" si="190"/>
        <v>-</v>
      </c>
      <c r="N432" s="2" t="str">
        <f t="shared" si="191"/>
        <v>-</v>
      </c>
      <c r="O432" s="99" t="str">
        <f t="shared" si="192"/>
        <v>-</v>
      </c>
      <c r="Q432" s="2">
        <v>430</v>
      </c>
      <c r="R432" s="99" t="str">
        <f t="shared" si="168"/>
        <v>-</v>
      </c>
      <c r="S432" s="99" t="str">
        <f t="shared" si="169"/>
        <v>-</v>
      </c>
      <c r="T432" s="2">
        <f t="shared" si="170"/>
        <v>7.7350767796444249</v>
      </c>
      <c r="U432" s="2" t="str">
        <f t="shared" si="171"/>
        <v>-</v>
      </c>
      <c r="V432" s="2" t="str">
        <f t="shared" si="172"/>
        <v>-</v>
      </c>
      <c r="W432" s="2" t="str">
        <f t="shared" si="173"/>
        <v>-</v>
      </c>
      <c r="Y432" s="2">
        <v>430</v>
      </c>
      <c r="Z432" s="99" t="str">
        <f t="shared" si="174"/>
        <v>-</v>
      </c>
      <c r="AA432" s="99" t="str">
        <f t="shared" si="175"/>
        <v>-</v>
      </c>
      <c r="AB432" s="2">
        <f t="shared" si="176"/>
        <v>4.9504491389724308</v>
      </c>
      <c r="AC432" s="2" t="str">
        <f t="shared" si="177"/>
        <v>-</v>
      </c>
      <c r="AD432" s="2" t="str">
        <f t="shared" si="178"/>
        <v>-</v>
      </c>
      <c r="AE432" s="2" t="str">
        <f t="shared" si="179"/>
        <v>-</v>
      </c>
      <c r="AH432" s="2">
        <v>430</v>
      </c>
      <c r="AI432" s="99" t="str">
        <f t="shared" si="180"/>
        <v>-</v>
      </c>
      <c r="AJ432" s="99" t="str">
        <f t="shared" si="181"/>
        <v>-</v>
      </c>
      <c r="AK432" s="2">
        <f t="shared" si="182"/>
        <v>3.1682874489423551</v>
      </c>
      <c r="AL432" s="2" t="str">
        <f t="shared" si="183"/>
        <v>-</v>
      </c>
      <c r="AM432" s="2" t="str">
        <f t="shared" si="184"/>
        <v>-</v>
      </c>
      <c r="AN432" s="2" t="str">
        <f t="shared" si="185"/>
        <v>-</v>
      </c>
    </row>
    <row r="433" spans="1:40">
      <c r="A433" s="2">
        <v>1</v>
      </c>
      <c r="B433" s="98">
        <f t="shared" si="167"/>
        <v>6.2281618476080078</v>
      </c>
      <c r="C433" s="99">
        <f t="shared" si="186"/>
        <v>6.2281618476080075E-3</v>
      </c>
      <c r="D433" s="2">
        <v>25</v>
      </c>
      <c r="E433" s="2">
        <v>140</v>
      </c>
      <c r="F433" s="100">
        <f t="shared" si="193"/>
        <v>1.0099999999999999E-6</v>
      </c>
      <c r="G433" s="2">
        <v>1E-4</v>
      </c>
      <c r="I433" s="2">
        <v>431</v>
      </c>
      <c r="J433" s="99" t="str">
        <f t="shared" si="187"/>
        <v>-</v>
      </c>
      <c r="K433" s="99" t="str">
        <f t="shared" si="188"/>
        <v>-</v>
      </c>
      <c r="L433" s="2">
        <f t="shared" si="189"/>
        <v>12.687877458839839</v>
      </c>
      <c r="M433" s="2" t="str">
        <f t="shared" si="190"/>
        <v>-</v>
      </c>
      <c r="N433" s="2" t="str">
        <f t="shared" si="191"/>
        <v>-</v>
      </c>
      <c r="O433" s="99" t="str">
        <f t="shared" si="192"/>
        <v>-</v>
      </c>
      <c r="Q433" s="2">
        <v>431</v>
      </c>
      <c r="R433" s="99" t="str">
        <f t="shared" si="168"/>
        <v>-</v>
      </c>
      <c r="S433" s="99" t="str">
        <f t="shared" si="169"/>
        <v>-</v>
      </c>
      <c r="T433" s="2">
        <f t="shared" si="170"/>
        <v>7.7440658318114277</v>
      </c>
      <c r="U433" s="2" t="str">
        <f t="shared" si="171"/>
        <v>-</v>
      </c>
      <c r="V433" s="2" t="str">
        <f t="shared" si="172"/>
        <v>-</v>
      </c>
      <c r="W433" s="2" t="str">
        <f t="shared" si="173"/>
        <v>-</v>
      </c>
      <c r="Y433" s="2">
        <v>431</v>
      </c>
      <c r="Z433" s="99" t="str">
        <f t="shared" si="174"/>
        <v>-</v>
      </c>
      <c r="AA433" s="99" t="str">
        <f t="shared" si="175"/>
        <v>-</v>
      </c>
      <c r="AB433" s="2">
        <f t="shared" si="176"/>
        <v>4.9562021323593131</v>
      </c>
      <c r="AC433" s="2" t="str">
        <f t="shared" si="177"/>
        <v>-</v>
      </c>
      <c r="AD433" s="2" t="str">
        <f t="shared" si="178"/>
        <v>-</v>
      </c>
      <c r="AE433" s="2" t="str">
        <f t="shared" si="179"/>
        <v>-</v>
      </c>
      <c r="AH433" s="2">
        <v>431</v>
      </c>
      <c r="AI433" s="99" t="str">
        <f t="shared" si="180"/>
        <v>-</v>
      </c>
      <c r="AJ433" s="99" t="str">
        <f t="shared" si="181"/>
        <v>-</v>
      </c>
      <c r="AK433" s="2">
        <f t="shared" si="182"/>
        <v>3.1719693647099598</v>
      </c>
      <c r="AL433" s="2" t="str">
        <f t="shared" si="183"/>
        <v>-</v>
      </c>
      <c r="AM433" s="2" t="str">
        <f t="shared" si="184"/>
        <v>-</v>
      </c>
      <c r="AN433" s="2" t="str">
        <f t="shared" si="185"/>
        <v>-</v>
      </c>
    </row>
    <row r="434" spans="1:40">
      <c r="A434" s="2">
        <v>1</v>
      </c>
      <c r="B434" s="98">
        <f t="shared" si="167"/>
        <v>6.2353829072479581</v>
      </c>
      <c r="C434" s="99">
        <f t="shared" si="186"/>
        <v>6.2353829072479584E-3</v>
      </c>
      <c r="D434" s="2">
        <v>25</v>
      </c>
      <c r="E434" s="2">
        <v>140</v>
      </c>
      <c r="F434" s="100">
        <f t="shared" si="193"/>
        <v>1.0099999999999999E-6</v>
      </c>
      <c r="G434" s="2">
        <v>1E-4</v>
      </c>
      <c r="I434" s="2">
        <v>432</v>
      </c>
      <c r="J434" s="99" t="str">
        <f t="shared" si="187"/>
        <v>-</v>
      </c>
      <c r="K434" s="99" t="str">
        <f t="shared" si="188"/>
        <v>-</v>
      </c>
      <c r="L434" s="2">
        <f t="shared" si="189"/>
        <v>12.702588046341649</v>
      </c>
      <c r="M434" s="2" t="str">
        <f t="shared" si="190"/>
        <v>-</v>
      </c>
      <c r="N434" s="2" t="str">
        <f t="shared" si="191"/>
        <v>-</v>
      </c>
      <c r="O434" s="99" t="str">
        <f t="shared" si="192"/>
        <v>-</v>
      </c>
      <c r="Q434" s="2">
        <v>432</v>
      </c>
      <c r="R434" s="99" t="str">
        <f t="shared" si="168"/>
        <v>-</v>
      </c>
      <c r="S434" s="99" t="str">
        <f t="shared" si="169"/>
        <v>-</v>
      </c>
      <c r="T434" s="2">
        <f t="shared" si="170"/>
        <v>7.7530444618784502</v>
      </c>
      <c r="U434" s="2" t="str">
        <f t="shared" si="171"/>
        <v>-</v>
      </c>
      <c r="V434" s="2" t="str">
        <f t="shared" si="172"/>
        <v>-</v>
      </c>
      <c r="W434" s="2" t="str">
        <f t="shared" si="173"/>
        <v>-</v>
      </c>
      <c r="Y434" s="2">
        <v>432</v>
      </c>
      <c r="Z434" s="99" t="str">
        <f t="shared" si="174"/>
        <v>-</v>
      </c>
      <c r="AA434" s="99" t="str">
        <f t="shared" si="175"/>
        <v>-</v>
      </c>
      <c r="AB434" s="2">
        <f t="shared" si="176"/>
        <v>4.961948455602208</v>
      </c>
      <c r="AC434" s="2" t="str">
        <f t="shared" si="177"/>
        <v>-</v>
      </c>
      <c r="AD434" s="2" t="str">
        <f t="shared" si="178"/>
        <v>-</v>
      </c>
      <c r="AE434" s="2" t="str">
        <f t="shared" si="179"/>
        <v>-</v>
      </c>
      <c r="AH434" s="2">
        <v>432</v>
      </c>
      <c r="AI434" s="99" t="str">
        <f t="shared" si="180"/>
        <v>-</v>
      </c>
      <c r="AJ434" s="99" t="str">
        <f t="shared" si="181"/>
        <v>-</v>
      </c>
      <c r="AK434" s="2">
        <f t="shared" si="182"/>
        <v>3.1756470115854123</v>
      </c>
      <c r="AL434" s="2" t="str">
        <f t="shared" si="183"/>
        <v>-</v>
      </c>
      <c r="AM434" s="2" t="str">
        <f t="shared" si="184"/>
        <v>-</v>
      </c>
      <c r="AN434" s="2" t="str">
        <f t="shared" si="185"/>
        <v>-</v>
      </c>
    </row>
    <row r="435" spans="1:40">
      <c r="A435" s="2">
        <v>1</v>
      </c>
      <c r="B435" s="98">
        <f t="shared" si="167"/>
        <v>6.2425956140054435</v>
      </c>
      <c r="C435" s="99">
        <f t="shared" si="186"/>
        <v>6.2425956140054438E-3</v>
      </c>
      <c r="D435" s="2">
        <v>25</v>
      </c>
      <c r="E435" s="2">
        <v>140</v>
      </c>
      <c r="F435" s="100">
        <f t="shared" si="193"/>
        <v>1.0099999999999999E-6</v>
      </c>
      <c r="G435" s="2">
        <v>1E-4</v>
      </c>
      <c r="I435" s="2">
        <v>433</v>
      </c>
      <c r="J435" s="99" t="str">
        <f t="shared" si="187"/>
        <v>-</v>
      </c>
      <c r="K435" s="99" t="str">
        <f t="shared" si="188"/>
        <v>-</v>
      </c>
      <c r="L435" s="2">
        <f t="shared" si="189"/>
        <v>12.717281617530823</v>
      </c>
      <c r="M435" s="2" t="str">
        <f t="shared" si="190"/>
        <v>-</v>
      </c>
      <c r="N435" s="2" t="str">
        <f t="shared" si="191"/>
        <v>-</v>
      </c>
      <c r="O435" s="99" t="str">
        <f t="shared" si="192"/>
        <v>-</v>
      </c>
      <c r="Q435" s="2">
        <v>433</v>
      </c>
      <c r="R435" s="99" t="str">
        <f t="shared" si="168"/>
        <v>-</v>
      </c>
      <c r="S435" s="99" t="str">
        <f t="shared" si="169"/>
        <v>-</v>
      </c>
      <c r="T435" s="2">
        <f t="shared" si="170"/>
        <v>7.7620127060124675</v>
      </c>
      <c r="U435" s="2" t="str">
        <f t="shared" si="171"/>
        <v>-</v>
      </c>
      <c r="V435" s="2" t="str">
        <f t="shared" si="172"/>
        <v>-</v>
      </c>
      <c r="W435" s="2" t="str">
        <f t="shared" si="173"/>
        <v>-</v>
      </c>
      <c r="Y435" s="2">
        <v>433</v>
      </c>
      <c r="Z435" s="99" t="str">
        <f t="shared" si="174"/>
        <v>-</v>
      </c>
      <c r="AA435" s="99" t="str">
        <f t="shared" si="175"/>
        <v>-</v>
      </c>
      <c r="AB435" s="2">
        <f t="shared" si="176"/>
        <v>4.9676881318479786</v>
      </c>
      <c r="AC435" s="2" t="str">
        <f t="shared" si="177"/>
        <v>-</v>
      </c>
      <c r="AD435" s="2" t="str">
        <f t="shared" si="178"/>
        <v>-</v>
      </c>
      <c r="AE435" s="2" t="str">
        <f t="shared" si="179"/>
        <v>-</v>
      </c>
      <c r="AH435" s="2">
        <v>433</v>
      </c>
      <c r="AI435" s="99" t="str">
        <f t="shared" si="180"/>
        <v>-</v>
      </c>
      <c r="AJ435" s="99" t="str">
        <f t="shared" si="181"/>
        <v>-</v>
      </c>
      <c r="AK435" s="2">
        <f t="shared" si="182"/>
        <v>3.1793204043827057</v>
      </c>
      <c r="AL435" s="2" t="str">
        <f t="shared" si="183"/>
        <v>-</v>
      </c>
      <c r="AM435" s="2" t="str">
        <f t="shared" si="184"/>
        <v>-</v>
      </c>
      <c r="AN435" s="2" t="str">
        <f t="shared" si="185"/>
        <v>-</v>
      </c>
    </row>
    <row r="436" spans="1:40">
      <c r="A436" s="2">
        <v>1</v>
      </c>
      <c r="B436" s="98">
        <f t="shared" si="167"/>
        <v>6.2497999967998981</v>
      </c>
      <c r="C436" s="99">
        <f t="shared" si="186"/>
        <v>6.2497999967998982E-3</v>
      </c>
      <c r="D436" s="2">
        <v>25</v>
      </c>
      <c r="E436" s="2">
        <v>140</v>
      </c>
      <c r="F436" s="100">
        <f t="shared" si="193"/>
        <v>1.0099999999999999E-6</v>
      </c>
      <c r="G436" s="2">
        <v>1E-4</v>
      </c>
      <c r="I436" s="2">
        <v>434</v>
      </c>
      <c r="J436" s="99" t="str">
        <f t="shared" si="187"/>
        <v>-</v>
      </c>
      <c r="K436" s="99" t="str">
        <f t="shared" si="188"/>
        <v>-</v>
      </c>
      <c r="L436" s="2">
        <f t="shared" si="189"/>
        <v>12.731958231321409</v>
      </c>
      <c r="M436" s="2" t="str">
        <f t="shared" si="190"/>
        <v>-</v>
      </c>
      <c r="N436" s="2" t="str">
        <f t="shared" si="191"/>
        <v>-</v>
      </c>
      <c r="O436" s="99" t="str">
        <f t="shared" si="192"/>
        <v>-</v>
      </c>
      <c r="Q436" s="2">
        <v>434</v>
      </c>
      <c r="R436" s="99" t="str">
        <f t="shared" si="168"/>
        <v>-</v>
      </c>
      <c r="S436" s="99" t="str">
        <f t="shared" si="169"/>
        <v>-</v>
      </c>
      <c r="T436" s="2">
        <f t="shared" si="170"/>
        <v>7.7709706001717613</v>
      </c>
      <c r="U436" s="2" t="str">
        <f t="shared" si="171"/>
        <v>-</v>
      </c>
      <c r="V436" s="2" t="str">
        <f t="shared" si="172"/>
        <v>-</v>
      </c>
      <c r="W436" s="2" t="str">
        <f t="shared" si="173"/>
        <v>-</v>
      </c>
      <c r="Y436" s="2">
        <v>434</v>
      </c>
      <c r="Z436" s="99" t="str">
        <f t="shared" si="174"/>
        <v>-</v>
      </c>
      <c r="AA436" s="99" t="str">
        <f t="shared" si="175"/>
        <v>-</v>
      </c>
      <c r="AB436" s="2">
        <f t="shared" si="176"/>
        <v>4.9734211841099265</v>
      </c>
      <c r="AC436" s="2" t="str">
        <f t="shared" si="177"/>
        <v>-</v>
      </c>
      <c r="AD436" s="2" t="str">
        <f t="shared" si="178"/>
        <v>-</v>
      </c>
      <c r="AE436" s="2" t="str">
        <f t="shared" si="179"/>
        <v>-</v>
      </c>
      <c r="AH436" s="2">
        <v>434</v>
      </c>
      <c r="AI436" s="99" t="str">
        <f t="shared" si="180"/>
        <v>-</v>
      </c>
      <c r="AJ436" s="99" t="str">
        <f t="shared" si="181"/>
        <v>-</v>
      </c>
      <c r="AK436" s="2">
        <f t="shared" si="182"/>
        <v>3.1829895578303522</v>
      </c>
      <c r="AL436" s="2" t="str">
        <f t="shared" si="183"/>
        <v>-</v>
      </c>
      <c r="AM436" s="2" t="str">
        <f t="shared" si="184"/>
        <v>-</v>
      </c>
      <c r="AN436" s="2" t="str">
        <f t="shared" si="185"/>
        <v>-</v>
      </c>
    </row>
    <row r="437" spans="1:40">
      <c r="A437" s="2">
        <v>1</v>
      </c>
      <c r="B437" s="98">
        <f t="shared" si="167"/>
        <v>6.2569960843842631</v>
      </c>
      <c r="C437" s="99">
        <f t="shared" si="186"/>
        <v>6.2569960843842634E-3</v>
      </c>
      <c r="D437" s="2">
        <v>25</v>
      </c>
      <c r="E437" s="2">
        <v>140</v>
      </c>
      <c r="F437" s="100">
        <f t="shared" si="193"/>
        <v>1.0099999999999999E-6</v>
      </c>
      <c r="G437" s="2">
        <v>1E-4</v>
      </c>
      <c r="I437" s="2">
        <v>435</v>
      </c>
      <c r="J437" s="99" t="str">
        <f t="shared" si="187"/>
        <v>-</v>
      </c>
      <c r="K437" s="99" t="str">
        <f t="shared" si="188"/>
        <v>-</v>
      </c>
      <c r="L437" s="2">
        <f t="shared" si="189"/>
        <v>12.746617946288286</v>
      </c>
      <c r="M437" s="2" t="str">
        <f t="shared" si="190"/>
        <v>-</v>
      </c>
      <c r="N437" s="2" t="str">
        <f t="shared" si="191"/>
        <v>-</v>
      </c>
      <c r="O437" s="99" t="str">
        <f t="shared" si="192"/>
        <v>-</v>
      </c>
      <c r="Q437" s="2">
        <v>435</v>
      </c>
      <c r="R437" s="99" t="str">
        <f t="shared" si="168"/>
        <v>-</v>
      </c>
      <c r="S437" s="99" t="str">
        <f t="shared" si="169"/>
        <v>-</v>
      </c>
      <c r="T437" s="2">
        <f t="shared" si="170"/>
        <v>7.7799181801075985</v>
      </c>
      <c r="U437" s="2" t="str">
        <f t="shared" si="171"/>
        <v>-</v>
      </c>
      <c r="V437" s="2" t="str">
        <f t="shared" si="172"/>
        <v>-</v>
      </c>
      <c r="W437" s="2" t="str">
        <f t="shared" si="173"/>
        <v>-</v>
      </c>
      <c r="Y437" s="2">
        <v>435</v>
      </c>
      <c r="Z437" s="99" t="str">
        <f t="shared" si="174"/>
        <v>-</v>
      </c>
      <c r="AA437" s="99" t="str">
        <f t="shared" si="175"/>
        <v>-</v>
      </c>
      <c r="AB437" s="2">
        <f t="shared" si="176"/>
        <v>4.9791476352688626</v>
      </c>
      <c r="AC437" s="2" t="str">
        <f t="shared" si="177"/>
        <v>-</v>
      </c>
      <c r="AD437" s="2" t="str">
        <f t="shared" si="178"/>
        <v>-</v>
      </c>
      <c r="AE437" s="2" t="str">
        <f t="shared" si="179"/>
        <v>-</v>
      </c>
      <c r="AH437" s="2">
        <v>435</v>
      </c>
      <c r="AI437" s="99" t="str">
        <f t="shared" si="180"/>
        <v>-</v>
      </c>
      <c r="AJ437" s="99" t="str">
        <f t="shared" si="181"/>
        <v>-</v>
      </c>
      <c r="AK437" s="2">
        <f t="shared" si="182"/>
        <v>3.1866544865720714</v>
      </c>
      <c r="AL437" s="2" t="str">
        <f t="shared" si="183"/>
        <v>-</v>
      </c>
      <c r="AM437" s="2" t="str">
        <f t="shared" si="184"/>
        <v>-</v>
      </c>
      <c r="AN437" s="2" t="str">
        <f t="shared" si="185"/>
        <v>-</v>
      </c>
    </row>
    <row r="438" spans="1:40">
      <c r="A438" s="2">
        <v>1</v>
      </c>
      <c r="B438" s="98">
        <f t="shared" si="167"/>
        <v>6.2641839053463304</v>
      </c>
      <c r="C438" s="99">
        <f t="shared" si="186"/>
        <v>6.2641839053463304E-3</v>
      </c>
      <c r="D438" s="2">
        <v>25</v>
      </c>
      <c r="E438" s="2">
        <v>140</v>
      </c>
      <c r="F438" s="100">
        <f t="shared" si="193"/>
        <v>1.0099999999999999E-6</v>
      </c>
      <c r="G438" s="2">
        <v>1E-4</v>
      </c>
      <c r="I438" s="2">
        <v>436</v>
      </c>
      <c r="J438" s="99" t="str">
        <f t="shared" si="187"/>
        <v>-</v>
      </c>
      <c r="K438" s="99" t="str">
        <f t="shared" si="188"/>
        <v>-</v>
      </c>
      <c r="L438" s="2">
        <f t="shared" si="189"/>
        <v>12.761260820669884</v>
      </c>
      <c r="M438" s="2" t="str">
        <f t="shared" si="190"/>
        <v>-</v>
      </c>
      <c r="N438" s="2" t="str">
        <f t="shared" si="191"/>
        <v>-</v>
      </c>
      <c r="O438" s="99" t="str">
        <f t="shared" si="192"/>
        <v>-</v>
      </c>
      <c r="Q438" s="2">
        <v>436</v>
      </c>
      <c r="R438" s="99" t="str">
        <f t="shared" si="168"/>
        <v>-</v>
      </c>
      <c r="S438" s="99" t="str">
        <f t="shared" si="169"/>
        <v>-</v>
      </c>
      <c r="T438" s="2">
        <f t="shared" si="170"/>
        <v>7.7888554813658981</v>
      </c>
      <c r="U438" s="2" t="str">
        <f t="shared" si="171"/>
        <v>-</v>
      </c>
      <c r="V438" s="2" t="str">
        <f t="shared" si="172"/>
        <v>-</v>
      </c>
      <c r="W438" s="2" t="str">
        <f t="shared" si="173"/>
        <v>-</v>
      </c>
      <c r="Y438" s="2">
        <v>436</v>
      </c>
      <c r="Z438" s="99" t="str">
        <f t="shared" si="174"/>
        <v>-</v>
      </c>
      <c r="AA438" s="99" t="str">
        <f t="shared" si="175"/>
        <v>-</v>
      </c>
      <c r="AB438" s="2">
        <f t="shared" si="176"/>
        <v>4.9848675080741742</v>
      </c>
      <c r="AC438" s="2" t="str">
        <f t="shared" si="177"/>
        <v>-</v>
      </c>
      <c r="AD438" s="2" t="str">
        <f t="shared" si="178"/>
        <v>-</v>
      </c>
      <c r="AE438" s="2" t="str">
        <f t="shared" si="179"/>
        <v>-</v>
      </c>
      <c r="AH438" s="2">
        <v>436</v>
      </c>
      <c r="AI438" s="99" t="str">
        <f t="shared" si="180"/>
        <v>-</v>
      </c>
      <c r="AJ438" s="99" t="str">
        <f t="shared" si="181"/>
        <v>-</v>
      </c>
      <c r="AK438" s="2">
        <f t="shared" si="182"/>
        <v>3.190315205167471</v>
      </c>
      <c r="AL438" s="2" t="str">
        <f t="shared" si="183"/>
        <v>-</v>
      </c>
      <c r="AM438" s="2" t="str">
        <f t="shared" si="184"/>
        <v>-</v>
      </c>
      <c r="AN438" s="2" t="str">
        <f t="shared" si="185"/>
        <v>-</v>
      </c>
    </row>
    <row r="439" spans="1:40">
      <c r="A439" s="2">
        <v>1</v>
      </c>
      <c r="B439" s="98">
        <f t="shared" si="167"/>
        <v>6.2713634881100617</v>
      </c>
      <c r="C439" s="99">
        <f t="shared" si="186"/>
        <v>6.2713634881100613E-3</v>
      </c>
      <c r="D439" s="2">
        <v>25</v>
      </c>
      <c r="E439" s="2">
        <v>140</v>
      </c>
      <c r="F439" s="100">
        <f t="shared" si="193"/>
        <v>1.0099999999999999E-6</v>
      </c>
      <c r="G439" s="2">
        <v>1E-4</v>
      </c>
      <c r="I439" s="2">
        <v>437</v>
      </c>
      <c r="J439" s="99" t="str">
        <f t="shared" si="187"/>
        <v>-</v>
      </c>
      <c r="K439" s="99" t="str">
        <f t="shared" si="188"/>
        <v>-</v>
      </c>
      <c r="L439" s="2">
        <f t="shared" si="189"/>
        <v>12.775886912370888</v>
      </c>
      <c r="M439" s="2" t="str">
        <f t="shared" si="190"/>
        <v>-</v>
      </c>
      <c r="N439" s="2" t="str">
        <f t="shared" si="191"/>
        <v>-</v>
      </c>
      <c r="O439" s="99" t="str">
        <f t="shared" si="192"/>
        <v>-</v>
      </c>
      <c r="Q439" s="2">
        <v>437</v>
      </c>
      <c r="R439" s="99" t="str">
        <f t="shared" si="168"/>
        <v>-</v>
      </c>
      <c r="S439" s="99" t="str">
        <f t="shared" si="169"/>
        <v>-</v>
      </c>
      <c r="T439" s="2">
        <f t="shared" si="170"/>
        <v>7.7977825392888747</v>
      </c>
      <c r="U439" s="2" t="str">
        <f t="shared" si="171"/>
        <v>-</v>
      </c>
      <c r="V439" s="2" t="str">
        <f t="shared" si="172"/>
        <v>-</v>
      </c>
      <c r="W439" s="2" t="str">
        <f t="shared" si="173"/>
        <v>-</v>
      </c>
      <c r="Y439" s="2">
        <v>437</v>
      </c>
      <c r="Z439" s="99" t="str">
        <f t="shared" si="174"/>
        <v>-</v>
      </c>
      <c r="AA439" s="99" t="str">
        <f t="shared" si="175"/>
        <v>-</v>
      </c>
      <c r="AB439" s="2">
        <f t="shared" si="176"/>
        <v>4.9905808251448791</v>
      </c>
      <c r="AC439" s="2" t="str">
        <f t="shared" si="177"/>
        <v>-</v>
      </c>
      <c r="AD439" s="2" t="str">
        <f t="shared" si="178"/>
        <v>-</v>
      </c>
      <c r="AE439" s="2" t="str">
        <f t="shared" si="179"/>
        <v>-</v>
      </c>
      <c r="AH439" s="2">
        <v>437</v>
      </c>
      <c r="AI439" s="99" t="str">
        <f t="shared" si="180"/>
        <v>-</v>
      </c>
      <c r="AJ439" s="99" t="str">
        <f t="shared" si="181"/>
        <v>-</v>
      </c>
      <c r="AK439" s="2">
        <f t="shared" si="182"/>
        <v>3.193971728092722</v>
      </c>
      <c r="AL439" s="2" t="str">
        <f t="shared" si="183"/>
        <v>-</v>
      </c>
      <c r="AM439" s="2" t="str">
        <f t="shared" si="184"/>
        <v>-</v>
      </c>
      <c r="AN439" s="2" t="str">
        <f t="shared" si="185"/>
        <v>-</v>
      </c>
    </row>
    <row r="440" spans="1:40">
      <c r="A440" s="2">
        <v>1</v>
      </c>
      <c r="B440" s="98">
        <f t="shared" si="167"/>
        <v>6.2785348609369045</v>
      </c>
      <c r="C440" s="99">
        <f t="shared" si="186"/>
        <v>6.2785348609369048E-3</v>
      </c>
      <c r="D440" s="2">
        <v>25</v>
      </c>
      <c r="E440" s="2">
        <v>140</v>
      </c>
      <c r="F440" s="100">
        <f t="shared" si="193"/>
        <v>1.0099999999999999E-6</v>
      </c>
      <c r="G440" s="2">
        <v>1E-4</v>
      </c>
      <c r="I440" s="2">
        <v>438</v>
      </c>
      <c r="J440" s="99" t="str">
        <f t="shared" si="187"/>
        <v>-</v>
      </c>
      <c r="K440" s="99" t="str">
        <f t="shared" si="188"/>
        <v>-</v>
      </c>
      <c r="L440" s="2">
        <f t="shared" si="189"/>
        <v>12.790496278964916</v>
      </c>
      <c r="M440" s="2" t="str">
        <f t="shared" si="190"/>
        <v>-</v>
      </c>
      <c r="N440" s="2" t="str">
        <f t="shared" si="191"/>
        <v>-</v>
      </c>
      <c r="O440" s="99" t="str">
        <f t="shared" si="192"/>
        <v>-</v>
      </c>
      <c r="Q440" s="2">
        <v>438</v>
      </c>
      <c r="R440" s="99" t="str">
        <f t="shared" si="168"/>
        <v>-</v>
      </c>
      <c r="S440" s="99" t="str">
        <f t="shared" si="169"/>
        <v>-</v>
      </c>
      <c r="T440" s="2">
        <f t="shared" si="170"/>
        <v>7.8066993890166749</v>
      </c>
      <c r="U440" s="2" t="str">
        <f t="shared" si="171"/>
        <v>-</v>
      </c>
      <c r="V440" s="2" t="str">
        <f t="shared" si="172"/>
        <v>-</v>
      </c>
      <c r="W440" s="2" t="str">
        <f t="shared" si="173"/>
        <v>-</v>
      </c>
      <c r="Y440" s="2">
        <v>438</v>
      </c>
      <c r="Z440" s="99" t="str">
        <f t="shared" si="174"/>
        <v>-</v>
      </c>
      <c r="AA440" s="99" t="str">
        <f t="shared" si="175"/>
        <v>-</v>
      </c>
      <c r="AB440" s="2">
        <f t="shared" si="176"/>
        <v>4.9962876089706718</v>
      </c>
      <c r="AC440" s="2" t="str">
        <f t="shared" si="177"/>
        <v>-</v>
      </c>
      <c r="AD440" s="2" t="str">
        <f t="shared" si="178"/>
        <v>-</v>
      </c>
      <c r="AE440" s="2" t="str">
        <f t="shared" si="179"/>
        <v>-</v>
      </c>
      <c r="AH440" s="2">
        <v>438</v>
      </c>
      <c r="AI440" s="99" t="str">
        <f t="shared" si="180"/>
        <v>-</v>
      </c>
      <c r="AJ440" s="99" t="str">
        <f t="shared" si="181"/>
        <v>-</v>
      </c>
      <c r="AK440" s="2">
        <f t="shared" si="182"/>
        <v>3.197624069741229</v>
      </c>
      <c r="AL440" s="2" t="str">
        <f t="shared" si="183"/>
        <v>-</v>
      </c>
      <c r="AM440" s="2" t="str">
        <f t="shared" si="184"/>
        <v>-</v>
      </c>
      <c r="AN440" s="2" t="str">
        <f t="shared" si="185"/>
        <v>-</v>
      </c>
    </row>
    <row r="441" spans="1:40">
      <c r="A441" s="2">
        <v>1</v>
      </c>
      <c r="B441" s="98">
        <f t="shared" si="167"/>
        <v>6.2856980519270893</v>
      </c>
      <c r="C441" s="99">
        <f t="shared" si="186"/>
        <v>6.2856980519270895E-3</v>
      </c>
      <c r="D441" s="2">
        <v>25</v>
      </c>
      <c r="E441" s="2">
        <v>140</v>
      </c>
      <c r="F441" s="100">
        <f t="shared" si="193"/>
        <v>1.0099999999999999E-6</v>
      </c>
      <c r="G441" s="2">
        <v>1E-4</v>
      </c>
      <c r="I441" s="2">
        <v>439</v>
      </c>
      <c r="J441" s="99" t="str">
        <f t="shared" si="187"/>
        <v>-</v>
      </c>
      <c r="K441" s="99" t="str">
        <f t="shared" si="188"/>
        <v>-</v>
      </c>
      <c r="L441" s="2">
        <f t="shared" si="189"/>
        <v>12.805088977697149</v>
      </c>
      <c r="M441" s="2" t="str">
        <f t="shared" si="190"/>
        <v>-</v>
      </c>
      <c r="N441" s="2" t="str">
        <f t="shared" si="191"/>
        <v>-</v>
      </c>
      <c r="O441" s="99" t="str">
        <f t="shared" si="192"/>
        <v>-</v>
      </c>
      <c r="Q441" s="2">
        <v>439</v>
      </c>
      <c r="R441" s="99" t="str">
        <f t="shared" si="168"/>
        <v>-</v>
      </c>
      <c r="S441" s="99" t="str">
        <f t="shared" si="169"/>
        <v>-</v>
      </c>
      <c r="T441" s="2">
        <f t="shared" si="170"/>
        <v>7.8156060654889847</v>
      </c>
      <c r="U441" s="2" t="str">
        <f t="shared" si="171"/>
        <v>-</v>
      </c>
      <c r="V441" s="2" t="str">
        <f t="shared" si="172"/>
        <v>-</v>
      </c>
      <c r="W441" s="2" t="str">
        <f t="shared" si="173"/>
        <v>-</v>
      </c>
      <c r="Y441" s="2">
        <v>439</v>
      </c>
      <c r="Z441" s="99" t="str">
        <f t="shared" si="174"/>
        <v>-</v>
      </c>
      <c r="AA441" s="99" t="str">
        <f t="shared" si="175"/>
        <v>-</v>
      </c>
      <c r="AB441" s="2">
        <f t="shared" si="176"/>
        <v>5.0019878819129495</v>
      </c>
      <c r="AC441" s="2" t="str">
        <f t="shared" si="177"/>
        <v>-</v>
      </c>
      <c r="AD441" s="2" t="str">
        <f t="shared" si="178"/>
        <v>-</v>
      </c>
      <c r="AE441" s="2" t="str">
        <f t="shared" si="179"/>
        <v>-</v>
      </c>
      <c r="AH441" s="2">
        <v>439</v>
      </c>
      <c r="AI441" s="99" t="str">
        <f t="shared" si="180"/>
        <v>-</v>
      </c>
      <c r="AJ441" s="99" t="str">
        <f t="shared" si="181"/>
        <v>-</v>
      </c>
      <c r="AK441" s="2">
        <f t="shared" si="182"/>
        <v>3.2012722444242874</v>
      </c>
      <c r="AL441" s="2" t="str">
        <f t="shared" si="183"/>
        <v>-</v>
      </c>
      <c r="AM441" s="2" t="str">
        <f t="shared" si="184"/>
        <v>-</v>
      </c>
      <c r="AN441" s="2" t="str">
        <f t="shared" si="185"/>
        <v>-</v>
      </c>
    </row>
    <row r="442" spans="1:40">
      <c r="A442" s="2">
        <v>1</v>
      </c>
      <c r="B442" s="98">
        <f t="shared" si="167"/>
        <v>6.2928530890209089</v>
      </c>
      <c r="C442" s="99">
        <f t="shared" si="186"/>
        <v>6.2928530890209089E-3</v>
      </c>
      <c r="D442" s="2">
        <v>25</v>
      </c>
      <c r="E442" s="2">
        <v>140</v>
      </c>
      <c r="F442" s="100">
        <f t="shared" si="193"/>
        <v>1.0099999999999999E-6</v>
      </c>
      <c r="G442" s="2">
        <v>1E-4</v>
      </c>
      <c r="I442" s="2">
        <v>440</v>
      </c>
      <c r="J442" s="99" t="str">
        <f t="shared" si="187"/>
        <v>-</v>
      </c>
      <c r="K442" s="99" t="str">
        <f t="shared" si="188"/>
        <v>-</v>
      </c>
      <c r="L442" s="2">
        <f t="shared" si="189"/>
        <v>12.819665065486952</v>
      </c>
      <c r="M442" s="2" t="str">
        <f t="shared" si="190"/>
        <v>-</v>
      </c>
      <c r="N442" s="2" t="str">
        <f t="shared" si="191"/>
        <v>-</v>
      </c>
      <c r="O442" s="99" t="str">
        <f t="shared" si="192"/>
        <v>-</v>
      </c>
      <c r="Q442" s="2">
        <v>440</v>
      </c>
      <c r="R442" s="99" t="str">
        <f t="shared" si="168"/>
        <v>-</v>
      </c>
      <c r="S442" s="99" t="str">
        <f t="shared" si="169"/>
        <v>-</v>
      </c>
      <c r="T442" s="2">
        <f t="shared" si="170"/>
        <v>7.8245026034466285</v>
      </c>
      <c r="U442" s="2" t="str">
        <f t="shared" si="171"/>
        <v>-</v>
      </c>
      <c r="V442" s="2" t="str">
        <f t="shared" si="172"/>
        <v>-</v>
      </c>
      <c r="W442" s="2" t="str">
        <f t="shared" si="173"/>
        <v>-</v>
      </c>
      <c r="Y442" s="2">
        <v>440</v>
      </c>
      <c r="Z442" s="99" t="str">
        <f t="shared" si="174"/>
        <v>-</v>
      </c>
      <c r="AA442" s="99" t="str">
        <f t="shared" si="175"/>
        <v>-</v>
      </c>
      <c r="AB442" s="2">
        <f t="shared" si="176"/>
        <v>5.0076816662058414</v>
      </c>
      <c r="AC442" s="2" t="str">
        <f t="shared" si="177"/>
        <v>-</v>
      </c>
      <c r="AD442" s="2" t="str">
        <f t="shared" si="178"/>
        <v>-</v>
      </c>
      <c r="AE442" s="2" t="str">
        <f t="shared" si="179"/>
        <v>-</v>
      </c>
      <c r="AH442" s="2">
        <v>440</v>
      </c>
      <c r="AI442" s="99" t="str">
        <f t="shared" si="180"/>
        <v>-</v>
      </c>
      <c r="AJ442" s="99" t="str">
        <f t="shared" si="181"/>
        <v>-</v>
      </c>
      <c r="AK442" s="2">
        <f t="shared" si="182"/>
        <v>3.2049162663717379</v>
      </c>
      <c r="AL442" s="2" t="str">
        <f t="shared" si="183"/>
        <v>-</v>
      </c>
      <c r="AM442" s="2" t="str">
        <f t="shared" si="184"/>
        <v>-</v>
      </c>
      <c r="AN442" s="2" t="str">
        <f t="shared" si="185"/>
        <v>-</v>
      </c>
    </row>
    <row r="443" spans="1:40">
      <c r="A443" s="2">
        <v>1</v>
      </c>
      <c r="B443" s="98">
        <f t="shared" si="167"/>
        <v>6.3</v>
      </c>
      <c r="C443" s="99">
        <f t="shared" si="186"/>
        <v>6.3E-3</v>
      </c>
      <c r="D443" s="2">
        <v>25</v>
      </c>
      <c r="E443" s="2">
        <v>140</v>
      </c>
      <c r="F443" s="100">
        <f t="shared" si="193"/>
        <v>1.0099999999999999E-6</v>
      </c>
      <c r="G443" s="2">
        <v>1E-4</v>
      </c>
      <c r="I443" s="2">
        <v>441</v>
      </c>
      <c r="J443" s="99" t="str">
        <f t="shared" si="187"/>
        <v>-</v>
      </c>
      <c r="K443" s="99" t="str">
        <f t="shared" si="188"/>
        <v>-</v>
      </c>
      <c r="L443" s="2">
        <f t="shared" si="189"/>
        <v>12.834224598930479</v>
      </c>
      <c r="M443" s="2" t="str">
        <f t="shared" si="190"/>
        <v>-</v>
      </c>
      <c r="N443" s="2" t="str">
        <f t="shared" si="191"/>
        <v>-</v>
      </c>
      <c r="O443" s="99" t="str">
        <f t="shared" si="192"/>
        <v>-</v>
      </c>
      <c r="Q443" s="2">
        <v>441</v>
      </c>
      <c r="R443" s="99" t="str">
        <f t="shared" si="168"/>
        <v>-</v>
      </c>
      <c r="S443" s="99" t="str">
        <f t="shared" si="169"/>
        <v>-</v>
      </c>
      <c r="T443" s="2">
        <f t="shared" si="170"/>
        <v>7.8333890374331556</v>
      </c>
      <c r="U443" s="2" t="str">
        <f t="shared" si="171"/>
        <v>-</v>
      </c>
      <c r="V443" s="2" t="str">
        <f t="shared" si="172"/>
        <v>-</v>
      </c>
      <c r="W443" s="2" t="str">
        <f t="shared" si="173"/>
        <v>-</v>
      </c>
      <c r="Y443" s="2">
        <v>441</v>
      </c>
      <c r="Z443" s="99" t="str">
        <f t="shared" si="174"/>
        <v>-</v>
      </c>
      <c r="AA443" s="99" t="str">
        <f t="shared" si="175"/>
        <v>-</v>
      </c>
      <c r="AB443" s="2">
        <f t="shared" si="176"/>
        <v>5.0133689839572186</v>
      </c>
      <c r="AC443" s="2" t="str">
        <f t="shared" si="177"/>
        <v>-</v>
      </c>
      <c r="AD443" s="2" t="str">
        <f t="shared" si="178"/>
        <v>-</v>
      </c>
      <c r="AE443" s="2" t="str">
        <f t="shared" si="179"/>
        <v>-</v>
      </c>
      <c r="AH443" s="2">
        <v>441</v>
      </c>
      <c r="AI443" s="99" t="str">
        <f t="shared" si="180"/>
        <v>-</v>
      </c>
      <c r="AJ443" s="99" t="str">
        <f t="shared" si="181"/>
        <v>-</v>
      </c>
      <c r="AK443" s="2">
        <f t="shared" si="182"/>
        <v>3.2085561497326198</v>
      </c>
      <c r="AL443" s="2" t="str">
        <f t="shared" si="183"/>
        <v>-</v>
      </c>
      <c r="AM443" s="2" t="str">
        <f t="shared" si="184"/>
        <v>-</v>
      </c>
      <c r="AN443" s="2" t="str">
        <f t="shared" si="185"/>
        <v>-</v>
      </c>
    </row>
    <row r="444" spans="1:40">
      <c r="A444" s="2">
        <v>1</v>
      </c>
      <c r="B444" s="98">
        <f t="shared" si="167"/>
        <v>6.3071388124885912</v>
      </c>
      <c r="C444" s="99">
        <f t="shared" si="186"/>
        <v>6.3071388124885915E-3</v>
      </c>
      <c r="D444" s="2">
        <v>25</v>
      </c>
      <c r="E444" s="2">
        <v>140</v>
      </c>
      <c r="F444" s="100">
        <f t="shared" si="193"/>
        <v>1.0099999999999999E-6</v>
      </c>
      <c r="G444" s="2">
        <v>1E-4</v>
      </c>
      <c r="I444" s="2">
        <v>442</v>
      </c>
      <c r="J444" s="99" t="str">
        <f t="shared" si="187"/>
        <v>-</v>
      </c>
      <c r="K444" s="99" t="str">
        <f t="shared" si="188"/>
        <v>-</v>
      </c>
      <c r="L444" s="2">
        <f t="shared" si="189"/>
        <v>12.848767634303215</v>
      </c>
      <c r="M444" s="2" t="str">
        <f t="shared" si="190"/>
        <v>-</v>
      </c>
      <c r="N444" s="2" t="str">
        <f t="shared" si="191"/>
        <v>-</v>
      </c>
      <c r="O444" s="99" t="str">
        <f t="shared" si="192"/>
        <v>-</v>
      </c>
      <c r="Q444" s="2">
        <v>442</v>
      </c>
      <c r="R444" s="99" t="str">
        <f t="shared" si="168"/>
        <v>-</v>
      </c>
      <c r="S444" s="99" t="str">
        <f t="shared" si="169"/>
        <v>-</v>
      </c>
      <c r="T444" s="2">
        <f t="shared" si="170"/>
        <v>7.8422654017963973</v>
      </c>
      <c r="U444" s="2" t="str">
        <f t="shared" si="171"/>
        <v>-</v>
      </c>
      <c r="V444" s="2" t="str">
        <f t="shared" si="172"/>
        <v>-</v>
      </c>
      <c r="W444" s="2" t="str">
        <f t="shared" si="173"/>
        <v>-</v>
      </c>
      <c r="Y444" s="2">
        <v>442</v>
      </c>
      <c r="Z444" s="99" t="str">
        <f t="shared" si="174"/>
        <v>-</v>
      </c>
      <c r="AA444" s="99" t="str">
        <f t="shared" si="175"/>
        <v>-</v>
      </c>
      <c r="AB444" s="2">
        <f t="shared" si="176"/>
        <v>5.0190498571496942</v>
      </c>
      <c r="AC444" s="2" t="str">
        <f t="shared" si="177"/>
        <v>-</v>
      </c>
      <c r="AD444" s="2" t="str">
        <f t="shared" si="178"/>
        <v>-</v>
      </c>
      <c r="AE444" s="2" t="str">
        <f t="shared" si="179"/>
        <v>-</v>
      </c>
      <c r="AH444" s="2">
        <v>442</v>
      </c>
      <c r="AI444" s="99" t="str">
        <f t="shared" si="180"/>
        <v>-</v>
      </c>
      <c r="AJ444" s="99" t="str">
        <f t="shared" si="181"/>
        <v>-</v>
      </c>
      <c r="AK444" s="2">
        <f t="shared" si="182"/>
        <v>3.2121919085758037</v>
      </c>
      <c r="AL444" s="2" t="str">
        <f t="shared" si="183"/>
        <v>-</v>
      </c>
      <c r="AM444" s="2" t="str">
        <f t="shared" si="184"/>
        <v>-</v>
      </c>
      <c r="AN444" s="2" t="str">
        <f t="shared" si="185"/>
        <v>-</v>
      </c>
    </row>
    <row r="445" spans="1:40">
      <c r="A445" s="2">
        <v>1</v>
      </c>
      <c r="B445" s="98">
        <f t="shared" si="167"/>
        <v>6.3142695539547562</v>
      </c>
      <c r="C445" s="99">
        <f t="shared" si="186"/>
        <v>6.3142695539547562E-3</v>
      </c>
      <c r="D445" s="2">
        <v>25</v>
      </c>
      <c r="E445" s="2">
        <v>140</v>
      </c>
      <c r="F445" s="100">
        <f t="shared" si="193"/>
        <v>1.0099999999999999E-6</v>
      </c>
      <c r="G445" s="2">
        <v>1E-4</v>
      </c>
      <c r="I445" s="2">
        <v>443</v>
      </c>
      <c r="J445" s="99" t="str">
        <f t="shared" si="187"/>
        <v>-</v>
      </c>
      <c r="K445" s="99" t="str">
        <f t="shared" si="188"/>
        <v>-</v>
      </c>
      <c r="L445" s="2">
        <f t="shared" si="189"/>
        <v>12.863294227562525</v>
      </c>
      <c r="M445" s="2" t="str">
        <f t="shared" si="190"/>
        <v>-</v>
      </c>
      <c r="N445" s="2" t="str">
        <f t="shared" si="191"/>
        <v>-</v>
      </c>
      <c r="O445" s="99" t="str">
        <f t="shared" si="192"/>
        <v>-</v>
      </c>
      <c r="Q445" s="2">
        <v>443</v>
      </c>
      <c r="R445" s="99" t="str">
        <f t="shared" si="168"/>
        <v>-</v>
      </c>
      <c r="S445" s="99" t="str">
        <f t="shared" si="169"/>
        <v>-</v>
      </c>
      <c r="T445" s="2">
        <f t="shared" si="170"/>
        <v>7.8511317306900201</v>
      </c>
      <c r="U445" s="2" t="str">
        <f t="shared" si="171"/>
        <v>-</v>
      </c>
      <c r="V445" s="2" t="str">
        <f t="shared" si="172"/>
        <v>-</v>
      </c>
      <c r="W445" s="2" t="str">
        <f t="shared" si="173"/>
        <v>-</v>
      </c>
      <c r="Y445" s="2">
        <v>443</v>
      </c>
      <c r="Z445" s="99" t="str">
        <f t="shared" si="174"/>
        <v>-</v>
      </c>
      <c r="AA445" s="99" t="str">
        <f t="shared" si="175"/>
        <v>-</v>
      </c>
      <c r="AB445" s="2">
        <f t="shared" si="176"/>
        <v>5.0247243076416126</v>
      </c>
      <c r="AC445" s="2" t="str">
        <f t="shared" si="177"/>
        <v>-</v>
      </c>
      <c r="AD445" s="2" t="str">
        <f t="shared" si="178"/>
        <v>-</v>
      </c>
      <c r="AE445" s="2" t="str">
        <f t="shared" si="179"/>
        <v>-</v>
      </c>
      <c r="AH445" s="2">
        <v>443</v>
      </c>
      <c r="AI445" s="99" t="str">
        <f t="shared" si="180"/>
        <v>-</v>
      </c>
      <c r="AJ445" s="99" t="str">
        <f t="shared" si="181"/>
        <v>-</v>
      </c>
      <c r="AK445" s="2">
        <f t="shared" si="182"/>
        <v>3.2158235568906313</v>
      </c>
      <c r="AL445" s="2" t="str">
        <f t="shared" si="183"/>
        <v>-</v>
      </c>
      <c r="AM445" s="2" t="str">
        <f t="shared" si="184"/>
        <v>-</v>
      </c>
      <c r="AN445" s="2" t="str">
        <f t="shared" si="185"/>
        <v>-</v>
      </c>
    </row>
    <row r="446" spans="1:40">
      <c r="A446" s="2">
        <v>1</v>
      </c>
      <c r="B446" s="98">
        <f t="shared" si="167"/>
        <v>6.321392251711643</v>
      </c>
      <c r="C446" s="99">
        <f t="shared" si="186"/>
        <v>6.3213922517116432E-3</v>
      </c>
      <c r="D446" s="2">
        <v>25</v>
      </c>
      <c r="E446" s="2">
        <v>140</v>
      </c>
      <c r="F446" s="100">
        <f t="shared" si="193"/>
        <v>1.0099999999999999E-6</v>
      </c>
      <c r="G446" s="2">
        <v>1E-4</v>
      </c>
      <c r="I446" s="2">
        <v>444</v>
      </c>
      <c r="J446" s="99" t="str">
        <f t="shared" si="187"/>
        <v>-</v>
      </c>
      <c r="K446" s="99" t="str">
        <f t="shared" si="188"/>
        <v>-</v>
      </c>
      <c r="L446" s="2">
        <f t="shared" si="189"/>
        <v>12.877804434350175</v>
      </c>
      <c r="M446" s="2" t="str">
        <f t="shared" si="190"/>
        <v>-</v>
      </c>
      <c r="N446" s="2" t="str">
        <f t="shared" si="191"/>
        <v>-</v>
      </c>
      <c r="O446" s="99" t="str">
        <f t="shared" si="192"/>
        <v>-</v>
      </c>
      <c r="Q446" s="2">
        <v>444</v>
      </c>
      <c r="R446" s="99" t="str">
        <f t="shared" si="168"/>
        <v>-</v>
      </c>
      <c r="S446" s="99" t="str">
        <f t="shared" si="169"/>
        <v>-</v>
      </c>
      <c r="T446" s="2">
        <f t="shared" si="170"/>
        <v>7.8599880580750598</v>
      </c>
      <c r="U446" s="2" t="str">
        <f t="shared" si="171"/>
        <v>-</v>
      </c>
      <c r="V446" s="2" t="str">
        <f t="shared" si="172"/>
        <v>-</v>
      </c>
      <c r="W446" s="2" t="str">
        <f t="shared" si="173"/>
        <v>-</v>
      </c>
      <c r="Y446" s="2">
        <v>444</v>
      </c>
      <c r="Z446" s="99" t="str">
        <f t="shared" si="174"/>
        <v>-</v>
      </c>
      <c r="AA446" s="99" t="str">
        <f t="shared" si="175"/>
        <v>-</v>
      </c>
      <c r="AB446" s="2">
        <f t="shared" si="176"/>
        <v>5.0303923571680373</v>
      </c>
      <c r="AC446" s="2" t="str">
        <f t="shared" si="177"/>
        <v>-</v>
      </c>
      <c r="AD446" s="2" t="str">
        <f t="shared" si="178"/>
        <v>-</v>
      </c>
      <c r="AE446" s="2" t="str">
        <f t="shared" si="179"/>
        <v>-</v>
      </c>
      <c r="AH446" s="2">
        <v>444</v>
      </c>
      <c r="AI446" s="99" t="str">
        <f t="shared" si="180"/>
        <v>-</v>
      </c>
      <c r="AJ446" s="99" t="str">
        <f t="shared" si="181"/>
        <v>-</v>
      </c>
      <c r="AK446" s="2">
        <f t="shared" si="182"/>
        <v>3.2194511085875437</v>
      </c>
      <c r="AL446" s="2" t="str">
        <f t="shared" si="183"/>
        <v>-</v>
      </c>
      <c r="AM446" s="2" t="str">
        <f t="shared" si="184"/>
        <v>-</v>
      </c>
      <c r="AN446" s="2" t="str">
        <f t="shared" si="185"/>
        <v>-</v>
      </c>
    </row>
    <row r="447" spans="1:40">
      <c r="A447" s="2">
        <v>1</v>
      </c>
      <c r="B447" s="98">
        <f t="shared" si="167"/>
        <v>6.328506932918696</v>
      </c>
      <c r="C447" s="99">
        <f t="shared" si="186"/>
        <v>6.3285069329186957E-3</v>
      </c>
      <c r="D447" s="2">
        <v>25</v>
      </c>
      <c r="E447" s="2">
        <v>140</v>
      </c>
      <c r="F447" s="100">
        <f t="shared" si="193"/>
        <v>1.0099999999999999E-6</v>
      </c>
      <c r="G447" s="2">
        <v>1E-4</v>
      </c>
      <c r="I447" s="2">
        <v>445</v>
      </c>
      <c r="J447" s="99" t="str">
        <f t="shared" si="187"/>
        <v>-</v>
      </c>
      <c r="K447" s="99" t="str">
        <f t="shared" si="188"/>
        <v>-</v>
      </c>
      <c r="L447" s="2">
        <f t="shared" si="189"/>
        <v>12.892298309994795</v>
      </c>
      <c r="M447" s="2" t="str">
        <f t="shared" si="190"/>
        <v>-</v>
      </c>
      <c r="N447" s="2" t="str">
        <f t="shared" si="191"/>
        <v>-</v>
      </c>
      <c r="O447" s="99" t="str">
        <f t="shared" si="192"/>
        <v>-</v>
      </c>
      <c r="Q447" s="2">
        <v>445</v>
      </c>
      <c r="R447" s="99" t="str">
        <f t="shared" si="168"/>
        <v>-</v>
      </c>
      <c r="S447" s="99" t="str">
        <f t="shared" si="169"/>
        <v>-</v>
      </c>
      <c r="T447" s="2">
        <f t="shared" si="170"/>
        <v>7.868834417721434</v>
      </c>
      <c r="U447" s="2" t="str">
        <f t="shared" si="171"/>
        <v>-</v>
      </c>
      <c r="V447" s="2" t="str">
        <f t="shared" si="172"/>
        <v>-</v>
      </c>
      <c r="W447" s="2" t="str">
        <f t="shared" si="173"/>
        <v>-</v>
      </c>
      <c r="Y447" s="2">
        <v>445</v>
      </c>
      <c r="Z447" s="99" t="str">
        <f t="shared" si="174"/>
        <v>-</v>
      </c>
      <c r="AA447" s="99" t="str">
        <f t="shared" si="175"/>
        <v>-</v>
      </c>
      <c r="AB447" s="2">
        <f t="shared" si="176"/>
        <v>5.0360540273417174</v>
      </c>
      <c r="AC447" s="2" t="str">
        <f t="shared" si="177"/>
        <v>-</v>
      </c>
      <c r="AD447" s="2" t="str">
        <f t="shared" si="178"/>
        <v>-</v>
      </c>
      <c r="AE447" s="2" t="str">
        <f t="shared" si="179"/>
        <v>-</v>
      </c>
      <c r="AH447" s="2">
        <v>445</v>
      </c>
      <c r="AI447" s="99" t="str">
        <f t="shared" si="180"/>
        <v>-</v>
      </c>
      <c r="AJ447" s="99" t="str">
        <f t="shared" si="181"/>
        <v>-</v>
      </c>
      <c r="AK447" s="2">
        <f t="shared" si="182"/>
        <v>3.2230745774986986</v>
      </c>
      <c r="AL447" s="2" t="str">
        <f t="shared" si="183"/>
        <v>-</v>
      </c>
      <c r="AM447" s="2" t="str">
        <f t="shared" si="184"/>
        <v>-</v>
      </c>
      <c r="AN447" s="2" t="str">
        <f t="shared" si="185"/>
        <v>-</v>
      </c>
    </row>
    <row r="448" spans="1:40">
      <c r="A448" s="2">
        <v>1</v>
      </c>
      <c r="B448" s="98">
        <f t="shared" si="167"/>
        <v>6.3356136245828623</v>
      </c>
      <c r="C448" s="99">
        <f t="shared" si="186"/>
        <v>6.3356136245828623E-3</v>
      </c>
      <c r="D448" s="2">
        <v>25</v>
      </c>
      <c r="E448" s="2">
        <v>140</v>
      </c>
      <c r="F448" s="100">
        <f t="shared" si="193"/>
        <v>1.0099999999999999E-6</v>
      </c>
      <c r="G448" s="2">
        <v>1E-4</v>
      </c>
      <c r="I448" s="2">
        <v>446</v>
      </c>
      <c r="J448" s="99" t="str">
        <f t="shared" si="187"/>
        <v>-</v>
      </c>
      <c r="K448" s="99" t="str">
        <f t="shared" si="188"/>
        <v>-</v>
      </c>
      <c r="L448" s="2">
        <f t="shared" si="189"/>
        <v>12.906775909514359</v>
      </c>
      <c r="M448" s="2" t="str">
        <f t="shared" si="190"/>
        <v>-</v>
      </c>
      <c r="N448" s="2" t="str">
        <f t="shared" si="191"/>
        <v>-</v>
      </c>
      <c r="O448" s="99" t="str">
        <f t="shared" si="192"/>
        <v>-</v>
      </c>
      <c r="Q448" s="2">
        <v>446</v>
      </c>
      <c r="R448" s="99" t="str">
        <f t="shared" si="168"/>
        <v>-</v>
      </c>
      <c r="S448" s="99" t="str">
        <f t="shared" si="169"/>
        <v>-</v>
      </c>
      <c r="T448" s="2">
        <f t="shared" si="170"/>
        <v>7.87767084320945</v>
      </c>
      <c r="U448" s="2" t="str">
        <f t="shared" si="171"/>
        <v>-</v>
      </c>
      <c r="V448" s="2" t="str">
        <f t="shared" si="172"/>
        <v>-</v>
      </c>
      <c r="W448" s="2" t="str">
        <f t="shared" si="173"/>
        <v>-</v>
      </c>
      <c r="Y448" s="2">
        <v>446</v>
      </c>
      <c r="Z448" s="99" t="str">
        <f t="shared" si="174"/>
        <v>-</v>
      </c>
      <c r="AA448" s="99" t="str">
        <f t="shared" si="175"/>
        <v>-</v>
      </c>
      <c r="AB448" s="2">
        <f t="shared" si="176"/>
        <v>5.0417093396540471</v>
      </c>
      <c r="AC448" s="2" t="str">
        <f t="shared" si="177"/>
        <v>-</v>
      </c>
      <c r="AD448" s="2" t="str">
        <f t="shared" si="178"/>
        <v>-</v>
      </c>
      <c r="AE448" s="2" t="str">
        <f t="shared" si="179"/>
        <v>-</v>
      </c>
      <c r="AH448" s="2">
        <v>446</v>
      </c>
      <c r="AI448" s="99" t="str">
        <f t="shared" si="180"/>
        <v>-</v>
      </c>
      <c r="AJ448" s="99" t="str">
        <f t="shared" si="181"/>
        <v>-</v>
      </c>
      <c r="AK448" s="2">
        <f t="shared" si="182"/>
        <v>3.2266939773785897</v>
      </c>
      <c r="AL448" s="2" t="str">
        <f t="shared" si="183"/>
        <v>-</v>
      </c>
      <c r="AM448" s="2" t="str">
        <f t="shared" si="184"/>
        <v>-</v>
      </c>
      <c r="AN448" s="2" t="str">
        <f t="shared" si="185"/>
        <v>-</v>
      </c>
    </row>
    <row r="449" spans="1:40">
      <c r="A449" s="2">
        <v>1</v>
      </c>
      <c r="B449" s="98">
        <f t="shared" si="167"/>
        <v>6.3427123535597918</v>
      </c>
      <c r="C449" s="99">
        <f t="shared" si="186"/>
        <v>6.342712353559792E-3</v>
      </c>
      <c r="D449" s="2">
        <v>25</v>
      </c>
      <c r="E449" s="2">
        <v>140</v>
      </c>
      <c r="F449" s="100">
        <f t="shared" si="193"/>
        <v>1.0099999999999999E-6</v>
      </c>
      <c r="G449" s="2">
        <v>1E-4</v>
      </c>
      <c r="I449" s="2">
        <v>447</v>
      </c>
      <c r="J449" s="99" t="str">
        <f t="shared" si="187"/>
        <v>-</v>
      </c>
      <c r="K449" s="99" t="str">
        <f t="shared" si="188"/>
        <v>-</v>
      </c>
      <c r="L449" s="2">
        <f t="shared" si="189"/>
        <v>12.921237287618622</v>
      </c>
      <c r="M449" s="2" t="str">
        <f t="shared" si="190"/>
        <v>-</v>
      </c>
      <c r="N449" s="2" t="str">
        <f t="shared" si="191"/>
        <v>-</v>
      </c>
      <c r="O449" s="99" t="str">
        <f t="shared" si="192"/>
        <v>-</v>
      </c>
      <c r="Q449" s="2">
        <v>447</v>
      </c>
      <c r="R449" s="99" t="str">
        <f t="shared" si="168"/>
        <v>-</v>
      </c>
      <c r="S449" s="99" t="str">
        <f t="shared" si="169"/>
        <v>-</v>
      </c>
      <c r="T449" s="2">
        <f t="shared" si="170"/>
        <v>7.8864973679312902</v>
      </c>
      <c r="U449" s="2" t="str">
        <f t="shared" si="171"/>
        <v>-</v>
      </c>
      <c r="V449" s="2" t="str">
        <f t="shared" si="172"/>
        <v>-</v>
      </c>
      <c r="W449" s="2" t="str">
        <f t="shared" si="173"/>
        <v>-</v>
      </c>
      <c r="Y449" s="2">
        <v>447</v>
      </c>
      <c r="Z449" s="99" t="str">
        <f t="shared" si="174"/>
        <v>-</v>
      </c>
      <c r="AA449" s="99" t="str">
        <f t="shared" si="175"/>
        <v>-</v>
      </c>
      <c r="AB449" s="2">
        <f t="shared" si="176"/>
        <v>5.0473583154760249</v>
      </c>
      <c r="AC449" s="2" t="str">
        <f t="shared" si="177"/>
        <v>-</v>
      </c>
      <c r="AD449" s="2" t="str">
        <f t="shared" si="178"/>
        <v>-</v>
      </c>
      <c r="AE449" s="2" t="str">
        <f t="shared" si="179"/>
        <v>-</v>
      </c>
      <c r="AH449" s="2">
        <v>447</v>
      </c>
      <c r="AI449" s="99" t="str">
        <f t="shared" si="180"/>
        <v>-</v>
      </c>
      <c r="AJ449" s="99" t="str">
        <f t="shared" si="181"/>
        <v>-</v>
      </c>
      <c r="AK449" s="2">
        <f t="shared" si="182"/>
        <v>3.2303093219046555</v>
      </c>
      <c r="AL449" s="2" t="str">
        <f t="shared" si="183"/>
        <v>-</v>
      </c>
      <c r="AM449" s="2" t="str">
        <f t="shared" si="184"/>
        <v>-</v>
      </c>
      <c r="AN449" s="2" t="str">
        <f t="shared" si="185"/>
        <v>-</v>
      </c>
    </row>
    <row r="450" spans="1:40">
      <c r="A450" s="2">
        <v>1</v>
      </c>
      <c r="B450" s="98">
        <f t="shared" si="167"/>
        <v>6.3498031465550175</v>
      </c>
      <c r="C450" s="99">
        <f t="shared" si="186"/>
        <v>6.3498031465550175E-3</v>
      </c>
      <c r="D450" s="2">
        <v>25</v>
      </c>
      <c r="E450" s="2">
        <v>140</v>
      </c>
      <c r="F450" s="100">
        <f t="shared" si="193"/>
        <v>1.0099999999999999E-6</v>
      </c>
      <c r="G450" s="2">
        <v>1E-4</v>
      </c>
      <c r="I450" s="2">
        <v>448</v>
      </c>
      <c r="J450" s="99" t="str">
        <f t="shared" si="187"/>
        <v>-</v>
      </c>
      <c r="K450" s="99" t="str">
        <f t="shared" si="188"/>
        <v>-</v>
      </c>
      <c r="L450" s="2">
        <f t="shared" si="189"/>
        <v>12.935682498711518</v>
      </c>
      <c r="M450" s="2" t="str">
        <f t="shared" si="190"/>
        <v>-</v>
      </c>
      <c r="N450" s="2" t="str">
        <f t="shared" si="191"/>
        <v>-</v>
      </c>
      <c r="O450" s="99" t="str">
        <f t="shared" si="192"/>
        <v>-</v>
      </c>
      <c r="Q450" s="2">
        <v>448</v>
      </c>
      <c r="R450" s="99" t="str">
        <f t="shared" si="168"/>
        <v>-</v>
      </c>
      <c r="S450" s="99" t="str">
        <f t="shared" si="169"/>
        <v>-</v>
      </c>
      <c r="T450" s="2">
        <f t="shared" si="170"/>
        <v>7.8953140250924809</v>
      </c>
      <c r="U450" s="2" t="str">
        <f t="shared" si="171"/>
        <v>-</v>
      </c>
      <c r="V450" s="2" t="str">
        <f t="shared" si="172"/>
        <v>-</v>
      </c>
      <c r="W450" s="2" t="str">
        <f t="shared" si="173"/>
        <v>-</v>
      </c>
      <c r="Y450" s="2">
        <v>448</v>
      </c>
      <c r="Z450" s="99" t="str">
        <f t="shared" si="174"/>
        <v>-</v>
      </c>
      <c r="AA450" s="99" t="str">
        <f t="shared" si="175"/>
        <v>-</v>
      </c>
      <c r="AB450" s="2">
        <f t="shared" si="176"/>
        <v>5.0530009760591872</v>
      </c>
      <c r="AC450" s="2" t="str">
        <f t="shared" si="177"/>
        <v>-</v>
      </c>
      <c r="AD450" s="2" t="str">
        <f t="shared" si="178"/>
        <v>-</v>
      </c>
      <c r="AE450" s="2" t="str">
        <f t="shared" si="179"/>
        <v>-</v>
      </c>
      <c r="AH450" s="2">
        <v>448</v>
      </c>
      <c r="AI450" s="99" t="str">
        <f t="shared" si="180"/>
        <v>-</v>
      </c>
      <c r="AJ450" s="99" t="str">
        <f t="shared" si="181"/>
        <v>-</v>
      </c>
      <c r="AK450" s="2">
        <f t="shared" si="182"/>
        <v>3.2339206246778796</v>
      </c>
      <c r="AL450" s="2" t="str">
        <f t="shared" si="183"/>
        <v>-</v>
      </c>
      <c r="AM450" s="2" t="str">
        <f t="shared" si="184"/>
        <v>-</v>
      </c>
      <c r="AN450" s="2" t="str">
        <f t="shared" si="185"/>
        <v>-</v>
      </c>
    </row>
    <row r="451" spans="1:40">
      <c r="A451" s="2">
        <v>1</v>
      </c>
      <c r="B451" s="98">
        <f t="shared" ref="B451:B502" si="194">0.3*SQRT(I451)</f>
        <v>6.3568860301251275</v>
      </c>
      <c r="C451" s="99">
        <f t="shared" si="186"/>
        <v>6.3568860301251272E-3</v>
      </c>
      <c r="D451" s="2">
        <v>25</v>
      </c>
      <c r="E451" s="2">
        <v>140</v>
      </c>
      <c r="F451" s="100">
        <f t="shared" si="193"/>
        <v>1.0099999999999999E-6</v>
      </c>
      <c r="G451" s="2">
        <v>1E-4</v>
      </c>
      <c r="I451" s="2">
        <v>449</v>
      </c>
      <c r="J451" s="99" t="str">
        <f t="shared" si="187"/>
        <v>-</v>
      </c>
      <c r="K451" s="99" t="str">
        <f t="shared" si="188"/>
        <v>-</v>
      </c>
      <c r="L451" s="2">
        <f t="shared" si="189"/>
        <v>12.95011159689356</v>
      </c>
      <c r="M451" s="2" t="str">
        <f t="shared" si="190"/>
        <v>-</v>
      </c>
      <c r="N451" s="2" t="str">
        <f t="shared" si="191"/>
        <v>-</v>
      </c>
      <c r="O451" s="99" t="str">
        <f t="shared" si="192"/>
        <v>-</v>
      </c>
      <c r="Q451" s="2">
        <v>449</v>
      </c>
      <c r="R451" s="99" t="str">
        <f t="shared" ref="R451:R502" si="195">IF(T451&gt;3,"-",(0.000874*(C451^1.75))/(($R$1/1000)^4.75))</f>
        <v>-</v>
      </c>
      <c r="S451" s="99" t="str">
        <f t="shared" ref="S451:S502" si="196">IF(T451&gt;3,"-",(10.646*C451^1.852)/(E451^1.852*($R$1/1000)^4.87))</f>
        <v>-</v>
      </c>
      <c r="T451" s="2">
        <f t="shared" ref="T451:T502" si="197">(4*C451)/(3.1416*($R$1/1000)^2)</f>
        <v>7.9041208477133562</v>
      </c>
      <c r="U451" s="2" t="str">
        <f t="shared" ref="U451:U502" si="198">IF(T451&gt;3,"-",(T451*($R$1/1000)/F451))</f>
        <v>-</v>
      </c>
      <c r="V451" s="2" t="str">
        <f t="shared" ref="V451:V502" si="199">IF(T451&gt;3,"-",(0.25/(LOG(0.27*(G451/($R$1/1000))+(5.74/U451^0.9))^2)))</f>
        <v>-</v>
      </c>
      <c r="W451" s="2" t="str">
        <f t="shared" ref="W451:W502" si="200">IF(T451&gt;3,"-",(V451*(A451/($R$1/1000))*(T451^2/(2*9.81))))</f>
        <v>-</v>
      </c>
      <c r="Y451" s="2">
        <v>449</v>
      </c>
      <c r="Z451" s="99" t="str">
        <f t="shared" ref="Z451:Z502" si="201">IF(AB451&gt;3,"-",(0.000874*(C451^1.75))/(($Z$1/1000)^4.75))</f>
        <v>-</v>
      </c>
      <c r="AA451" s="99" t="str">
        <f t="shared" ref="AA451:AA502" si="202">IF(AB451&gt;3,"-",(10.646*$C451^1.852)/($E451^1.852*($Z$1/1000)^4.87))</f>
        <v>-</v>
      </c>
      <c r="AB451" s="2">
        <f t="shared" ref="AB451:AB502" si="203">(4*$C451)/(3.1416*($Z$1/1000)^2)</f>
        <v>5.0586373425365476</v>
      </c>
      <c r="AC451" s="2" t="str">
        <f t="shared" ref="AC451:AC502" si="204">IF(AB451&gt;3,"-",(AB451*($Z$1/1000)/F451))</f>
        <v>-</v>
      </c>
      <c r="AD451" s="2" t="str">
        <f t="shared" ref="AD451:AD502" si="205">IF(AB451&gt;3,"-",(0.25/(LOG(0.27*(G451/($R$1/1000))+(5.74/AC451^0.9))^2)))</f>
        <v>-</v>
      </c>
      <c r="AE451" s="2" t="str">
        <f t="shared" ref="AE451:AE502" si="206">IF(AB451&gt;3,"-",(AD451*($A451/($Z$1/1000))*(AB451^2/(2*9.81))))</f>
        <v>-</v>
      </c>
      <c r="AH451" s="2">
        <v>449</v>
      </c>
      <c r="AI451" s="99" t="str">
        <f t="shared" ref="AI451:AI502" si="207">IF(AK451&gt;3,"-",(0.000874*(C451^1.75))/(($AI$1/1000)^4.75))</f>
        <v>-</v>
      </c>
      <c r="AJ451" s="99" t="str">
        <f t="shared" ref="AJ451:AJ502" si="208">IF(AK451&gt;3,"-",(10.646*$C451^1.852)/($E451^1.852*($AI$1/1000)^4.87))</f>
        <v>-</v>
      </c>
      <c r="AK451" s="2">
        <f t="shared" ref="AK451:AK502" si="209">(4*$C451)/(3.1416*($AI$1/1000)^2)</f>
        <v>3.23752789922339</v>
      </c>
      <c r="AL451" s="2" t="str">
        <f t="shared" ref="AL451:AL502" si="210">IF(AK451&gt;3,"-",(AK451*($AI$1/1000)/F451))</f>
        <v>-</v>
      </c>
      <c r="AM451" s="2" t="str">
        <f t="shared" ref="AM451:AM502" si="211">IF(AK451&gt;3,"-",(0.25/(LOG(0.27*(G451/($R$1/1000))+(5.74/AL451^0.9))^2)))</f>
        <v>-</v>
      </c>
      <c r="AN451" s="2" t="str">
        <f t="shared" ref="AN451:AN502" si="212">IF(AK451&gt;3,"-",(AM451*($A451/($AI$1/1000))*(AK451^2/(2*9.81))))</f>
        <v>-</v>
      </c>
    </row>
    <row r="452" spans="1:40">
      <c r="A452" s="2">
        <v>1</v>
      </c>
      <c r="B452" s="98">
        <f t="shared" si="194"/>
        <v>6.3639610306789276</v>
      </c>
      <c r="C452" s="99">
        <f t="shared" ref="C452:C502" si="213">B452/1000</f>
        <v>6.3639610306789277E-3</v>
      </c>
      <c r="D452" s="2">
        <v>25</v>
      </c>
      <c r="E452" s="2">
        <v>140</v>
      </c>
      <c r="F452" s="100">
        <f t="shared" si="193"/>
        <v>1.0099999999999999E-6</v>
      </c>
      <c r="G452" s="2">
        <v>1E-4</v>
      </c>
      <c r="I452" s="2">
        <v>450</v>
      </c>
      <c r="J452" s="99" t="str">
        <f t="shared" ref="J452:J502" si="214">IF(L452&gt;3,"-",(0.000874*(C452^1.75))/(($J$1/1000)^4.75))</f>
        <v>-</v>
      </c>
      <c r="K452" s="99" t="str">
        <f t="shared" ref="K452:K502" si="215">IF(L452&gt;3,"-",(10.646*C452^1.852)/(E452^1.852*($J$1/1000)^4.87))</f>
        <v>-</v>
      </c>
      <c r="L452" s="2">
        <f t="shared" ref="L452:L502" si="216">(4*C452)/(3.1416*($J$1/1000)^2)</f>
        <v>12.964524635964199</v>
      </c>
      <c r="M452" s="2" t="str">
        <f t="shared" ref="M452:M502" si="217">IF(L452&gt;3,"-",L452*($J$1/1000)/F452)</f>
        <v>-</v>
      </c>
      <c r="N452" s="2" t="str">
        <f t="shared" ref="N452:N502" si="218">IF(L452&gt;3,"-",(0.25/(LOG(0.27*(G452/($J$1/1000))+(5.74/M452^0.9))^2)))</f>
        <v>-</v>
      </c>
      <c r="O452" s="99" t="str">
        <f t="shared" ref="O452:O502" si="219">IF(L452&gt;3,"-",(N452*(A452/($J$1/1000))*(L452^2/(2*9.81))))</f>
        <v>-</v>
      </c>
      <c r="Q452" s="2">
        <v>450</v>
      </c>
      <c r="R452" s="99" t="str">
        <f t="shared" si="195"/>
        <v>-</v>
      </c>
      <c r="S452" s="99" t="str">
        <f t="shared" si="196"/>
        <v>-</v>
      </c>
      <c r="T452" s="2">
        <f t="shared" si="197"/>
        <v>7.9129178686304948</v>
      </c>
      <c r="U452" s="2" t="str">
        <f t="shared" si="198"/>
        <v>-</v>
      </c>
      <c r="V452" s="2" t="str">
        <f t="shared" si="199"/>
        <v>-</v>
      </c>
      <c r="W452" s="2" t="str">
        <f t="shared" si="200"/>
        <v>-</v>
      </c>
      <c r="Y452" s="2">
        <v>450</v>
      </c>
      <c r="Z452" s="99" t="str">
        <f t="shared" si="201"/>
        <v>-</v>
      </c>
      <c r="AA452" s="99" t="str">
        <f t="shared" si="202"/>
        <v>-</v>
      </c>
      <c r="AB452" s="2">
        <f t="shared" si="203"/>
        <v>5.064267435923516</v>
      </c>
      <c r="AC452" s="2" t="str">
        <f t="shared" si="204"/>
        <v>-</v>
      </c>
      <c r="AD452" s="2" t="str">
        <f t="shared" si="205"/>
        <v>-</v>
      </c>
      <c r="AE452" s="2" t="str">
        <f t="shared" si="206"/>
        <v>-</v>
      </c>
      <c r="AH452" s="2">
        <v>450</v>
      </c>
      <c r="AI452" s="99" t="str">
        <f t="shared" si="207"/>
        <v>-</v>
      </c>
      <c r="AJ452" s="99" t="str">
        <f t="shared" si="208"/>
        <v>-</v>
      </c>
      <c r="AK452" s="2">
        <f t="shared" si="209"/>
        <v>3.2411311589910499</v>
      </c>
      <c r="AL452" s="2" t="str">
        <f t="shared" si="210"/>
        <v>-</v>
      </c>
      <c r="AM452" s="2" t="str">
        <f t="shared" si="211"/>
        <v>-</v>
      </c>
      <c r="AN452" s="2" t="str">
        <f t="shared" si="212"/>
        <v>-</v>
      </c>
    </row>
    <row r="453" spans="1:40">
      <c r="A453" s="2">
        <v>1</v>
      </c>
      <c r="B453" s="98">
        <f t="shared" si="194"/>
        <v>6.3710281744785906</v>
      </c>
      <c r="C453" s="99">
        <f t="shared" si="213"/>
        <v>6.3710281744785904E-3</v>
      </c>
      <c r="D453" s="2">
        <v>25</v>
      </c>
      <c r="E453" s="2">
        <v>140</v>
      </c>
      <c r="F453" s="100">
        <f t="shared" ref="F453:F502" si="220">1.01*10^-6</f>
        <v>1.0099999999999999E-6</v>
      </c>
      <c r="G453" s="2">
        <v>1E-4</v>
      </c>
      <c r="I453" s="2">
        <v>451</v>
      </c>
      <c r="J453" s="99" t="str">
        <f t="shared" si="214"/>
        <v>-</v>
      </c>
      <c r="K453" s="99" t="str">
        <f t="shared" si="215"/>
        <v>-</v>
      </c>
      <c r="L453" s="2">
        <f t="shared" si="216"/>
        <v>12.978921669424169</v>
      </c>
      <c r="M453" s="2" t="str">
        <f t="shared" si="217"/>
        <v>-</v>
      </c>
      <c r="N453" s="2" t="str">
        <f t="shared" si="218"/>
        <v>-</v>
      </c>
      <c r="O453" s="99" t="str">
        <f t="shared" si="219"/>
        <v>-</v>
      </c>
      <c r="Q453" s="2">
        <v>451</v>
      </c>
      <c r="R453" s="99" t="str">
        <f t="shared" si="195"/>
        <v>-</v>
      </c>
      <c r="S453" s="99" t="str">
        <f t="shared" si="196"/>
        <v>-</v>
      </c>
      <c r="T453" s="2">
        <f t="shared" si="197"/>
        <v>7.9217051204981521</v>
      </c>
      <c r="U453" s="2" t="str">
        <f t="shared" si="198"/>
        <v>-</v>
      </c>
      <c r="V453" s="2" t="str">
        <f t="shared" si="199"/>
        <v>-</v>
      </c>
      <c r="W453" s="2" t="str">
        <f t="shared" si="200"/>
        <v>-</v>
      </c>
      <c r="Y453" s="2">
        <v>451</v>
      </c>
      <c r="Z453" s="99" t="str">
        <f t="shared" si="201"/>
        <v>-</v>
      </c>
      <c r="AA453" s="99" t="str">
        <f t="shared" si="202"/>
        <v>-</v>
      </c>
      <c r="AB453" s="2">
        <f t="shared" si="203"/>
        <v>5.0698912771188169</v>
      </c>
      <c r="AC453" s="2" t="str">
        <f t="shared" si="204"/>
        <v>-</v>
      </c>
      <c r="AD453" s="2" t="str">
        <f t="shared" si="205"/>
        <v>-</v>
      </c>
      <c r="AE453" s="2" t="str">
        <f t="shared" si="206"/>
        <v>-</v>
      </c>
      <c r="AH453" s="2">
        <v>451</v>
      </c>
      <c r="AI453" s="99" t="str">
        <f t="shared" si="207"/>
        <v>-</v>
      </c>
      <c r="AJ453" s="99" t="str">
        <f t="shared" si="208"/>
        <v>-</v>
      </c>
      <c r="AK453" s="2">
        <f t="shared" si="209"/>
        <v>3.2447304173560423</v>
      </c>
      <c r="AL453" s="2" t="str">
        <f t="shared" si="210"/>
        <v>-</v>
      </c>
      <c r="AM453" s="2" t="str">
        <f t="shared" si="211"/>
        <v>-</v>
      </c>
      <c r="AN453" s="2" t="str">
        <f t="shared" si="212"/>
        <v>-</v>
      </c>
    </row>
    <row r="454" spans="1:40">
      <c r="A454" s="2">
        <v>1</v>
      </c>
      <c r="B454" s="98">
        <f t="shared" si="194"/>
        <v>6.3780874876407898</v>
      </c>
      <c r="C454" s="99">
        <f t="shared" si="213"/>
        <v>6.3780874876407899E-3</v>
      </c>
      <c r="D454" s="2">
        <v>25</v>
      </c>
      <c r="E454" s="2">
        <v>140</v>
      </c>
      <c r="F454" s="100">
        <f t="shared" si="220"/>
        <v>1.0099999999999999E-6</v>
      </c>
      <c r="G454" s="2">
        <v>1E-4</v>
      </c>
      <c r="I454" s="2">
        <v>452</v>
      </c>
      <c r="J454" s="99" t="str">
        <f t="shared" si="214"/>
        <v>-</v>
      </c>
      <c r="K454" s="99" t="str">
        <f t="shared" si="215"/>
        <v>-</v>
      </c>
      <c r="L454" s="2">
        <f t="shared" si="216"/>
        <v>12.993302750477797</v>
      </c>
      <c r="M454" s="2" t="str">
        <f t="shared" si="217"/>
        <v>-</v>
      </c>
      <c r="N454" s="2" t="str">
        <f t="shared" si="218"/>
        <v>-</v>
      </c>
      <c r="O454" s="99" t="str">
        <f t="shared" si="219"/>
        <v>-</v>
      </c>
      <c r="Q454" s="2">
        <v>452</v>
      </c>
      <c r="R454" s="99" t="str">
        <f t="shared" si="195"/>
        <v>-</v>
      </c>
      <c r="S454" s="99" t="str">
        <f t="shared" si="196"/>
        <v>-</v>
      </c>
      <c r="T454" s="2">
        <f t="shared" si="197"/>
        <v>7.9304826357896729</v>
      </c>
      <c r="U454" s="2" t="str">
        <f t="shared" si="198"/>
        <v>-</v>
      </c>
      <c r="V454" s="2" t="str">
        <f t="shared" si="199"/>
        <v>-</v>
      </c>
      <c r="W454" s="2" t="str">
        <f t="shared" si="200"/>
        <v>-</v>
      </c>
      <c r="Y454" s="2">
        <v>452</v>
      </c>
      <c r="Z454" s="99" t="str">
        <f t="shared" si="201"/>
        <v>-</v>
      </c>
      <c r="AA454" s="99" t="str">
        <f t="shared" si="202"/>
        <v>-</v>
      </c>
      <c r="AB454" s="2">
        <f t="shared" si="203"/>
        <v>5.0755088869053901</v>
      </c>
      <c r="AC454" s="2" t="str">
        <f t="shared" si="204"/>
        <v>-</v>
      </c>
      <c r="AD454" s="2" t="str">
        <f t="shared" si="205"/>
        <v>-</v>
      </c>
      <c r="AE454" s="2" t="str">
        <f t="shared" si="206"/>
        <v>-</v>
      </c>
      <c r="AH454" s="2">
        <v>452</v>
      </c>
      <c r="AI454" s="99" t="str">
        <f t="shared" si="207"/>
        <v>-</v>
      </c>
      <c r="AJ454" s="99" t="str">
        <f t="shared" si="208"/>
        <v>-</v>
      </c>
      <c r="AK454" s="2">
        <f t="shared" si="209"/>
        <v>3.2483256876194493</v>
      </c>
      <c r="AL454" s="2" t="str">
        <f t="shared" si="210"/>
        <v>-</v>
      </c>
      <c r="AM454" s="2" t="str">
        <f t="shared" si="211"/>
        <v>-</v>
      </c>
      <c r="AN454" s="2" t="str">
        <f t="shared" si="212"/>
        <v>-</v>
      </c>
    </row>
    <row r="455" spans="1:40">
      <c r="A455" s="2">
        <v>1</v>
      </c>
      <c r="B455" s="98">
        <f t="shared" si="194"/>
        <v>6.3851389961378286</v>
      </c>
      <c r="C455" s="99">
        <f t="shared" si="213"/>
        <v>6.3851389961378287E-3</v>
      </c>
      <c r="D455" s="2">
        <v>25</v>
      </c>
      <c r="E455" s="2">
        <v>140</v>
      </c>
      <c r="F455" s="100">
        <f t="shared" si="220"/>
        <v>1.0099999999999999E-6</v>
      </c>
      <c r="G455" s="2">
        <v>1E-4</v>
      </c>
      <c r="I455" s="2">
        <v>453</v>
      </c>
      <c r="J455" s="99" t="str">
        <f t="shared" si="214"/>
        <v>-</v>
      </c>
      <c r="K455" s="99" t="str">
        <f t="shared" si="215"/>
        <v>-</v>
      </c>
      <c r="L455" s="2">
        <f t="shared" si="216"/>
        <v>13.007667932035298</v>
      </c>
      <c r="M455" s="2" t="str">
        <f t="shared" si="217"/>
        <v>-</v>
      </c>
      <c r="N455" s="2" t="str">
        <f t="shared" si="218"/>
        <v>-</v>
      </c>
      <c r="O455" s="99" t="str">
        <f t="shared" si="219"/>
        <v>-</v>
      </c>
      <c r="Q455" s="2">
        <v>453</v>
      </c>
      <c r="R455" s="99" t="str">
        <f t="shared" si="195"/>
        <v>-</v>
      </c>
      <c r="S455" s="99" t="str">
        <f t="shared" si="196"/>
        <v>-</v>
      </c>
      <c r="T455" s="2">
        <f t="shared" si="197"/>
        <v>7.9392504467988907</v>
      </c>
      <c r="U455" s="2" t="str">
        <f t="shared" si="198"/>
        <v>-</v>
      </c>
      <c r="V455" s="2" t="str">
        <f t="shared" si="199"/>
        <v>-</v>
      </c>
      <c r="W455" s="2" t="str">
        <f t="shared" si="200"/>
        <v>-</v>
      </c>
      <c r="Y455" s="2">
        <v>453</v>
      </c>
      <c r="Z455" s="99" t="str">
        <f t="shared" si="201"/>
        <v>-</v>
      </c>
      <c r="AA455" s="99" t="str">
        <f t="shared" si="202"/>
        <v>-</v>
      </c>
      <c r="AB455" s="2">
        <f t="shared" si="203"/>
        <v>5.0811202859512896</v>
      </c>
      <c r="AC455" s="2" t="str">
        <f t="shared" si="204"/>
        <v>-</v>
      </c>
      <c r="AD455" s="2" t="str">
        <f t="shared" si="205"/>
        <v>-</v>
      </c>
      <c r="AE455" s="2" t="str">
        <f t="shared" si="206"/>
        <v>-</v>
      </c>
      <c r="AH455" s="2">
        <v>453</v>
      </c>
      <c r="AI455" s="99" t="str">
        <f t="shared" si="207"/>
        <v>-</v>
      </c>
      <c r="AJ455" s="99" t="str">
        <f t="shared" si="208"/>
        <v>-</v>
      </c>
      <c r="AK455" s="2">
        <f t="shared" si="209"/>
        <v>3.2519169830088246</v>
      </c>
      <c r="AL455" s="2" t="str">
        <f t="shared" si="210"/>
        <v>-</v>
      </c>
      <c r="AM455" s="2" t="str">
        <f t="shared" si="211"/>
        <v>-</v>
      </c>
      <c r="AN455" s="2" t="str">
        <f t="shared" si="212"/>
        <v>-</v>
      </c>
    </row>
    <row r="456" spans="1:40">
      <c r="A456" s="2">
        <v>1</v>
      </c>
      <c r="B456" s="98">
        <f t="shared" si="194"/>
        <v>6.3921827257987545</v>
      </c>
      <c r="C456" s="99">
        <f t="shared" si="213"/>
        <v>6.3921827257987542E-3</v>
      </c>
      <c r="D456" s="2">
        <v>25</v>
      </c>
      <c r="E456" s="2">
        <v>140</v>
      </c>
      <c r="F456" s="100">
        <f t="shared" si="220"/>
        <v>1.0099999999999999E-6</v>
      </c>
      <c r="G456" s="2">
        <v>1E-4</v>
      </c>
      <c r="I456" s="2">
        <v>454</v>
      </c>
      <c r="J456" s="99" t="str">
        <f t="shared" si="214"/>
        <v>-</v>
      </c>
      <c r="K456" s="99" t="str">
        <f t="shared" si="215"/>
        <v>-</v>
      </c>
      <c r="L456" s="2">
        <f t="shared" si="216"/>
        <v>13.022017266715055</v>
      </c>
      <c r="M456" s="2" t="str">
        <f t="shared" si="217"/>
        <v>-</v>
      </c>
      <c r="N456" s="2" t="str">
        <f t="shared" si="218"/>
        <v>-</v>
      </c>
      <c r="O456" s="99" t="str">
        <f t="shared" si="219"/>
        <v>-</v>
      </c>
      <c r="Q456" s="2">
        <v>454</v>
      </c>
      <c r="R456" s="99" t="str">
        <f t="shared" si="195"/>
        <v>-</v>
      </c>
      <c r="S456" s="99" t="str">
        <f t="shared" si="196"/>
        <v>-</v>
      </c>
      <c r="T456" s="2">
        <f t="shared" si="197"/>
        <v>7.9480085856415155</v>
      </c>
      <c r="U456" s="2" t="str">
        <f t="shared" si="198"/>
        <v>-</v>
      </c>
      <c r="V456" s="2" t="str">
        <f t="shared" si="199"/>
        <v>-</v>
      </c>
      <c r="W456" s="2" t="str">
        <f t="shared" si="200"/>
        <v>-</v>
      </c>
      <c r="Y456" s="2">
        <v>454</v>
      </c>
      <c r="Z456" s="99" t="str">
        <f t="shared" si="201"/>
        <v>-</v>
      </c>
      <c r="AA456" s="99" t="str">
        <f t="shared" si="202"/>
        <v>-</v>
      </c>
      <c r="AB456" s="2">
        <f t="shared" si="203"/>
        <v>5.0867254948105689</v>
      </c>
      <c r="AC456" s="2" t="str">
        <f t="shared" si="204"/>
        <v>-</v>
      </c>
      <c r="AD456" s="2" t="str">
        <f t="shared" si="205"/>
        <v>-</v>
      </c>
      <c r="AE456" s="2" t="str">
        <f t="shared" si="206"/>
        <v>-</v>
      </c>
      <c r="AH456" s="2">
        <v>454</v>
      </c>
      <c r="AI456" s="99" t="str">
        <f t="shared" si="207"/>
        <v>-</v>
      </c>
      <c r="AJ456" s="99" t="str">
        <f t="shared" si="208"/>
        <v>-</v>
      </c>
      <c r="AK456" s="2">
        <f t="shared" si="209"/>
        <v>3.2555043166787638</v>
      </c>
      <c r="AL456" s="2" t="str">
        <f t="shared" si="210"/>
        <v>-</v>
      </c>
      <c r="AM456" s="2" t="str">
        <f t="shared" si="211"/>
        <v>-</v>
      </c>
      <c r="AN456" s="2" t="str">
        <f t="shared" si="212"/>
        <v>-</v>
      </c>
    </row>
    <row r="457" spans="1:40">
      <c r="A457" s="2">
        <v>1</v>
      </c>
      <c r="B457" s="98">
        <f t="shared" si="194"/>
        <v>6.3992187023104625</v>
      </c>
      <c r="C457" s="99">
        <f t="shared" si="213"/>
        <v>6.3992187023104623E-3</v>
      </c>
      <c r="D457" s="2">
        <v>25</v>
      </c>
      <c r="E457" s="2">
        <v>140</v>
      </c>
      <c r="F457" s="100">
        <f t="shared" si="220"/>
        <v>1.0099999999999999E-6</v>
      </c>
      <c r="G457" s="2">
        <v>1E-4</v>
      </c>
      <c r="I457" s="2">
        <v>455</v>
      </c>
      <c r="J457" s="99" t="str">
        <f t="shared" si="214"/>
        <v>-</v>
      </c>
      <c r="K457" s="99" t="str">
        <f t="shared" si="215"/>
        <v>-</v>
      </c>
      <c r="L457" s="2">
        <f t="shared" si="216"/>
        <v>13.036350806845858</v>
      </c>
      <c r="M457" s="2" t="str">
        <f t="shared" si="217"/>
        <v>-</v>
      </c>
      <c r="N457" s="2" t="str">
        <f t="shared" si="218"/>
        <v>-</v>
      </c>
      <c r="O457" s="99" t="str">
        <f t="shared" si="219"/>
        <v>-</v>
      </c>
      <c r="Q457" s="2">
        <v>455</v>
      </c>
      <c r="R457" s="99" t="str">
        <f t="shared" si="195"/>
        <v>-</v>
      </c>
      <c r="S457" s="99" t="str">
        <f t="shared" si="196"/>
        <v>-</v>
      </c>
      <c r="T457" s="2">
        <f t="shared" si="197"/>
        <v>7.9567570842565081</v>
      </c>
      <c r="U457" s="2" t="str">
        <f t="shared" si="198"/>
        <v>-</v>
      </c>
      <c r="V457" s="2" t="str">
        <f t="shared" si="199"/>
        <v>-</v>
      </c>
      <c r="W457" s="2" t="str">
        <f t="shared" si="200"/>
        <v>-</v>
      </c>
      <c r="Y457" s="2">
        <v>455</v>
      </c>
      <c r="Z457" s="99" t="str">
        <f t="shared" si="201"/>
        <v>-</v>
      </c>
      <c r="AA457" s="99" t="str">
        <f t="shared" si="202"/>
        <v>-</v>
      </c>
      <c r="AB457" s="2">
        <f t="shared" si="203"/>
        <v>5.0923245339241641</v>
      </c>
      <c r="AC457" s="2" t="str">
        <f t="shared" si="204"/>
        <v>-</v>
      </c>
      <c r="AD457" s="2" t="str">
        <f t="shared" si="205"/>
        <v>-</v>
      </c>
      <c r="AE457" s="2" t="str">
        <f t="shared" si="206"/>
        <v>-</v>
      </c>
      <c r="AH457" s="2">
        <v>455</v>
      </c>
      <c r="AI457" s="99" t="str">
        <f t="shared" si="207"/>
        <v>-</v>
      </c>
      <c r="AJ457" s="99" t="str">
        <f t="shared" si="208"/>
        <v>-</v>
      </c>
      <c r="AK457" s="2">
        <f t="shared" si="209"/>
        <v>3.2590877017114646</v>
      </c>
      <c r="AL457" s="2" t="str">
        <f t="shared" si="210"/>
        <v>-</v>
      </c>
      <c r="AM457" s="2" t="str">
        <f t="shared" si="211"/>
        <v>-</v>
      </c>
      <c r="AN457" s="2" t="str">
        <f t="shared" si="212"/>
        <v>-</v>
      </c>
    </row>
    <row r="458" spans="1:40">
      <c r="A458" s="2">
        <v>1</v>
      </c>
      <c r="B458" s="98">
        <f t="shared" si="194"/>
        <v>6.4062469512187867</v>
      </c>
      <c r="C458" s="99">
        <f t="shared" si="213"/>
        <v>6.4062469512187869E-3</v>
      </c>
      <c r="D458" s="2">
        <v>25</v>
      </c>
      <c r="E458" s="2">
        <v>140</v>
      </c>
      <c r="F458" s="100">
        <f t="shared" si="220"/>
        <v>1.0099999999999999E-6</v>
      </c>
      <c r="G458" s="2">
        <v>1E-4</v>
      </c>
      <c r="I458" s="2">
        <v>456</v>
      </c>
      <c r="J458" s="99" t="str">
        <f t="shared" si="214"/>
        <v>-</v>
      </c>
      <c r="K458" s="99" t="str">
        <f t="shared" si="215"/>
        <v>-</v>
      </c>
      <c r="L458" s="2">
        <f t="shared" si="216"/>
        <v>13.050668604469132</v>
      </c>
      <c r="M458" s="2" t="str">
        <f t="shared" si="217"/>
        <v>-</v>
      </c>
      <c r="N458" s="2" t="str">
        <f t="shared" si="218"/>
        <v>-</v>
      </c>
      <c r="O458" s="99" t="str">
        <f t="shared" si="219"/>
        <v>-</v>
      </c>
      <c r="Q458" s="2">
        <v>456</v>
      </c>
      <c r="R458" s="99" t="str">
        <f t="shared" si="195"/>
        <v>-</v>
      </c>
      <c r="S458" s="99" t="str">
        <f t="shared" si="196"/>
        <v>-</v>
      </c>
      <c r="T458" s="2">
        <f t="shared" si="197"/>
        <v>7.9654959744074318</v>
      </c>
      <c r="U458" s="2" t="str">
        <f t="shared" si="198"/>
        <v>-</v>
      </c>
      <c r="V458" s="2" t="str">
        <f t="shared" si="199"/>
        <v>-</v>
      </c>
      <c r="W458" s="2" t="str">
        <f t="shared" si="200"/>
        <v>-</v>
      </c>
      <c r="Y458" s="2">
        <v>456</v>
      </c>
      <c r="Z458" s="99" t="str">
        <f t="shared" si="201"/>
        <v>-</v>
      </c>
      <c r="AA458" s="99" t="str">
        <f t="shared" si="202"/>
        <v>-</v>
      </c>
      <c r="AB458" s="2">
        <f t="shared" si="203"/>
        <v>5.0979174236207561</v>
      </c>
      <c r="AC458" s="2" t="str">
        <f t="shared" si="204"/>
        <v>-</v>
      </c>
      <c r="AD458" s="2" t="str">
        <f t="shared" si="205"/>
        <v>-</v>
      </c>
      <c r="AE458" s="2" t="str">
        <f t="shared" si="206"/>
        <v>-</v>
      </c>
      <c r="AH458" s="2">
        <v>456</v>
      </c>
      <c r="AI458" s="99" t="str">
        <f t="shared" si="207"/>
        <v>-</v>
      </c>
      <c r="AJ458" s="99" t="str">
        <f t="shared" si="208"/>
        <v>-</v>
      </c>
      <c r="AK458" s="2">
        <f t="shared" si="209"/>
        <v>3.2626671511172831</v>
      </c>
      <c r="AL458" s="2" t="str">
        <f t="shared" si="210"/>
        <v>-</v>
      </c>
      <c r="AM458" s="2" t="str">
        <f t="shared" si="211"/>
        <v>-</v>
      </c>
      <c r="AN458" s="2" t="str">
        <f t="shared" si="212"/>
        <v>-</v>
      </c>
    </row>
    <row r="459" spans="1:40">
      <c r="A459" s="2">
        <v>1</v>
      </c>
      <c r="B459" s="98">
        <f t="shared" si="194"/>
        <v>6.4132674979295841</v>
      </c>
      <c r="C459" s="99">
        <f t="shared" si="213"/>
        <v>6.4132674979295841E-3</v>
      </c>
      <c r="D459" s="2">
        <v>25</v>
      </c>
      <c r="E459" s="2">
        <v>140</v>
      </c>
      <c r="F459" s="100">
        <f t="shared" si="220"/>
        <v>1.0099999999999999E-6</v>
      </c>
      <c r="G459" s="2">
        <v>1E-4</v>
      </c>
      <c r="I459" s="2">
        <v>457</v>
      </c>
      <c r="J459" s="99" t="str">
        <f t="shared" si="214"/>
        <v>-</v>
      </c>
      <c r="K459" s="99" t="str">
        <f t="shared" si="215"/>
        <v>-</v>
      </c>
      <c r="L459" s="2">
        <f t="shared" si="216"/>
        <v>13.064970711341141</v>
      </c>
      <c r="M459" s="2" t="str">
        <f t="shared" si="217"/>
        <v>-</v>
      </c>
      <c r="N459" s="2" t="str">
        <f t="shared" si="218"/>
        <v>-</v>
      </c>
      <c r="O459" s="99" t="str">
        <f t="shared" si="219"/>
        <v>-</v>
      </c>
      <c r="Q459" s="2">
        <v>457</v>
      </c>
      <c r="R459" s="99" t="str">
        <f t="shared" si="195"/>
        <v>-</v>
      </c>
      <c r="S459" s="99" t="str">
        <f t="shared" si="196"/>
        <v>-</v>
      </c>
      <c r="T459" s="2">
        <f t="shared" si="197"/>
        <v>7.9742252876838045</v>
      </c>
      <c r="U459" s="2" t="str">
        <f t="shared" si="198"/>
        <v>-</v>
      </c>
      <c r="V459" s="2" t="str">
        <f t="shared" si="199"/>
        <v>-</v>
      </c>
      <c r="W459" s="2" t="str">
        <f t="shared" si="200"/>
        <v>-</v>
      </c>
      <c r="Y459" s="2">
        <v>457</v>
      </c>
      <c r="Z459" s="99" t="str">
        <f t="shared" si="201"/>
        <v>-</v>
      </c>
      <c r="AA459" s="99" t="str">
        <f t="shared" si="202"/>
        <v>-</v>
      </c>
      <c r="AB459" s="2">
        <f t="shared" si="203"/>
        <v>5.1035041841176341</v>
      </c>
      <c r="AC459" s="2" t="str">
        <f t="shared" si="204"/>
        <v>-</v>
      </c>
      <c r="AD459" s="2" t="str">
        <f t="shared" si="205"/>
        <v>-</v>
      </c>
      <c r="AE459" s="2" t="str">
        <f t="shared" si="206"/>
        <v>-</v>
      </c>
      <c r="AH459" s="2">
        <v>457</v>
      </c>
      <c r="AI459" s="99" t="str">
        <f t="shared" si="207"/>
        <v>-</v>
      </c>
      <c r="AJ459" s="99" t="str">
        <f t="shared" si="208"/>
        <v>-</v>
      </c>
      <c r="AK459" s="2">
        <f t="shared" si="209"/>
        <v>3.2662426778352853</v>
      </c>
      <c r="AL459" s="2" t="str">
        <f t="shared" si="210"/>
        <v>-</v>
      </c>
      <c r="AM459" s="2" t="str">
        <f t="shared" si="211"/>
        <v>-</v>
      </c>
      <c r="AN459" s="2" t="str">
        <f t="shared" si="212"/>
        <v>-</v>
      </c>
    </row>
    <row r="460" spans="1:40">
      <c r="A460" s="2">
        <v>1</v>
      </c>
      <c r="B460" s="98">
        <f t="shared" si="194"/>
        <v>6.4202803677098084</v>
      </c>
      <c r="C460" s="99">
        <f t="shared" si="213"/>
        <v>6.4202803677098083E-3</v>
      </c>
      <c r="D460" s="2">
        <v>25</v>
      </c>
      <c r="E460" s="2">
        <v>140</v>
      </c>
      <c r="F460" s="100">
        <f t="shared" si="220"/>
        <v>1.0099999999999999E-6</v>
      </c>
      <c r="G460" s="2">
        <v>1E-4</v>
      </c>
      <c r="I460" s="2">
        <v>458</v>
      </c>
      <c r="J460" s="99" t="str">
        <f t="shared" si="214"/>
        <v>-</v>
      </c>
      <c r="K460" s="99" t="str">
        <f t="shared" si="215"/>
        <v>-</v>
      </c>
      <c r="L460" s="2">
        <f t="shared" si="216"/>
        <v>13.079257178935181</v>
      </c>
      <c r="M460" s="2" t="str">
        <f t="shared" si="217"/>
        <v>-</v>
      </c>
      <c r="N460" s="2" t="str">
        <f t="shared" si="218"/>
        <v>-</v>
      </c>
      <c r="O460" s="99" t="str">
        <f t="shared" si="219"/>
        <v>-</v>
      </c>
      <c r="Q460" s="2">
        <v>458</v>
      </c>
      <c r="R460" s="99" t="str">
        <f t="shared" si="195"/>
        <v>-</v>
      </c>
      <c r="S460" s="99" t="str">
        <f t="shared" si="196"/>
        <v>-</v>
      </c>
      <c r="T460" s="2">
        <f t="shared" si="197"/>
        <v>7.9829450555024319</v>
      </c>
      <c r="U460" s="2" t="str">
        <f t="shared" si="198"/>
        <v>-</v>
      </c>
      <c r="V460" s="2" t="str">
        <f t="shared" si="199"/>
        <v>-</v>
      </c>
      <c r="W460" s="2" t="str">
        <f t="shared" si="200"/>
        <v>-</v>
      </c>
      <c r="Y460" s="2">
        <v>458</v>
      </c>
      <c r="Z460" s="99" t="str">
        <f t="shared" si="201"/>
        <v>-</v>
      </c>
      <c r="AA460" s="99" t="str">
        <f t="shared" si="202"/>
        <v>-</v>
      </c>
      <c r="AB460" s="2">
        <f t="shared" si="203"/>
        <v>5.1090848355215561</v>
      </c>
      <c r="AC460" s="2" t="str">
        <f t="shared" si="204"/>
        <v>-</v>
      </c>
      <c r="AD460" s="2" t="str">
        <f t="shared" si="205"/>
        <v>-</v>
      </c>
      <c r="AE460" s="2" t="str">
        <f t="shared" si="206"/>
        <v>-</v>
      </c>
      <c r="AH460" s="2">
        <v>458</v>
      </c>
      <c r="AI460" s="99" t="str">
        <f t="shared" si="207"/>
        <v>-</v>
      </c>
      <c r="AJ460" s="99" t="str">
        <f t="shared" si="208"/>
        <v>-</v>
      </c>
      <c r="AK460" s="2">
        <f t="shared" si="209"/>
        <v>3.2698142947337954</v>
      </c>
      <c r="AL460" s="2" t="str">
        <f t="shared" si="210"/>
        <v>-</v>
      </c>
      <c r="AM460" s="2" t="str">
        <f t="shared" si="211"/>
        <v>-</v>
      </c>
      <c r="AN460" s="2" t="str">
        <f t="shared" si="212"/>
        <v>-</v>
      </c>
    </row>
    <row r="461" spans="1:40">
      <c r="A461" s="2">
        <v>1</v>
      </c>
      <c r="B461" s="98">
        <f t="shared" si="194"/>
        <v>6.4272855856885647</v>
      </c>
      <c r="C461" s="99">
        <f t="shared" si="213"/>
        <v>6.427285585688565E-3</v>
      </c>
      <c r="D461" s="2">
        <v>25</v>
      </c>
      <c r="E461" s="2">
        <v>140</v>
      </c>
      <c r="F461" s="100">
        <f t="shared" si="220"/>
        <v>1.0099999999999999E-6</v>
      </c>
      <c r="G461" s="2">
        <v>1E-4</v>
      </c>
      <c r="I461" s="2">
        <v>459</v>
      </c>
      <c r="J461" s="99" t="str">
        <f t="shared" si="214"/>
        <v>-</v>
      </c>
      <c r="K461" s="99" t="str">
        <f t="shared" si="215"/>
        <v>-</v>
      </c>
      <c r="L461" s="2">
        <f t="shared" si="216"/>
        <v>13.093528058443725</v>
      </c>
      <c r="M461" s="2" t="str">
        <f t="shared" si="217"/>
        <v>-</v>
      </c>
      <c r="N461" s="2" t="str">
        <f t="shared" si="218"/>
        <v>-</v>
      </c>
      <c r="O461" s="99" t="str">
        <f t="shared" si="219"/>
        <v>-</v>
      </c>
      <c r="Q461" s="2">
        <v>459</v>
      </c>
      <c r="R461" s="99" t="str">
        <f t="shared" si="195"/>
        <v>-</v>
      </c>
      <c r="S461" s="99" t="str">
        <f t="shared" si="196"/>
        <v>-</v>
      </c>
      <c r="T461" s="2">
        <f t="shared" si="197"/>
        <v>7.9916553091087215</v>
      </c>
      <c r="U461" s="2" t="str">
        <f t="shared" si="198"/>
        <v>-</v>
      </c>
      <c r="V461" s="2" t="str">
        <f t="shared" si="199"/>
        <v>-</v>
      </c>
      <c r="W461" s="2" t="str">
        <f t="shared" si="200"/>
        <v>-</v>
      </c>
      <c r="Y461" s="2">
        <v>459</v>
      </c>
      <c r="Z461" s="99" t="str">
        <f t="shared" si="201"/>
        <v>-</v>
      </c>
      <c r="AA461" s="99" t="str">
        <f t="shared" si="202"/>
        <v>-</v>
      </c>
      <c r="AB461" s="2">
        <f t="shared" si="203"/>
        <v>5.1146593978295813</v>
      </c>
      <c r="AC461" s="2" t="str">
        <f t="shared" si="204"/>
        <v>-</v>
      </c>
      <c r="AD461" s="2" t="str">
        <f t="shared" si="205"/>
        <v>-</v>
      </c>
      <c r="AE461" s="2" t="str">
        <f t="shared" si="206"/>
        <v>-</v>
      </c>
      <c r="AH461" s="2">
        <v>459</v>
      </c>
      <c r="AI461" s="99" t="str">
        <f t="shared" si="207"/>
        <v>-</v>
      </c>
      <c r="AJ461" s="99" t="str">
        <f t="shared" si="208"/>
        <v>-</v>
      </c>
      <c r="AK461" s="2">
        <f t="shared" si="209"/>
        <v>3.2733820146109314</v>
      </c>
      <c r="AL461" s="2" t="str">
        <f t="shared" si="210"/>
        <v>-</v>
      </c>
      <c r="AM461" s="2" t="str">
        <f t="shared" si="211"/>
        <v>-</v>
      </c>
      <c r="AN461" s="2" t="str">
        <f t="shared" si="212"/>
        <v>-</v>
      </c>
    </row>
    <row r="462" spans="1:40">
      <c r="A462" s="2">
        <v>1</v>
      </c>
      <c r="B462" s="98">
        <f t="shared" si="194"/>
        <v>6.4342831768581643</v>
      </c>
      <c r="C462" s="99">
        <f t="shared" si="213"/>
        <v>6.4342831768581642E-3</v>
      </c>
      <c r="D462" s="2">
        <v>25</v>
      </c>
      <c r="E462" s="2">
        <v>140</v>
      </c>
      <c r="F462" s="100">
        <f t="shared" si="220"/>
        <v>1.0099999999999999E-6</v>
      </c>
      <c r="G462" s="2">
        <v>1E-4</v>
      </c>
      <c r="I462" s="2">
        <v>460</v>
      </c>
      <c r="J462" s="99" t="str">
        <f t="shared" si="214"/>
        <v>-</v>
      </c>
      <c r="K462" s="99" t="str">
        <f t="shared" si="215"/>
        <v>-</v>
      </c>
      <c r="L462" s="2">
        <f t="shared" si="216"/>
        <v>13.107783400780571</v>
      </c>
      <c r="M462" s="2" t="str">
        <f t="shared" si="217"/>
        <v>-</v>
      </c>
      <c r="N462" s="2" t="str">
        <f t="shared" si="218"/>
        <v>-</v>
      </c>
      <c r="O462" s="99" t="str">
        <f t="shared" si="219"/>
        <v>-</v>
      </c>
      <c r="Q462" s="2">
        <v>460</v>
      </c>
      <c r="R462" s="99" t="str">
        <f t="shared" si="195"/>
        <v>-</v>
      </c>
      <c r="S462" s="99" t="str">
        <f t="shared" si="196"/>
        <v>-</v>
      </c>
      <c r="T462" s="2">
        <f t="shared" si="197"/>
        <v>8.0003560795779887</v>
      </c>
      <c r="U462" s="2" t="str">
        <f t="shared" si="198"/>
        <v>-</v>
      </c>
      <c r="V462" s="2" t="str">
        <f t="shared" si="199"/>
        <v>-</v>
      </c>
      <c r="W462" s="2" t="str">
        <f t="shared" si="200"/>
        <v>-</v>
      </c>
      <c r="Y462" s="2">
        <v>460</v>
      </c>
      <c r="Z462" s="99" t="str">
        <f t="shared" si="201"/>
        <v>-</v>
      </c>
      <c r="AA462" s="99" t="str">
        <f t="shared" si="202"/>
        <v>-</v>
      </c>
      <c r="AB462" s="2">
        <f t="shared" si="203"/>
        <v>5.120227890929911</v>
      </c>
      <c r="AC462" s="2" t="str">
        <f t="shared" si="204"/>
        <v>-</v>
      </c>
      <c r="AD462" s="2" t="str">
        <f t="shared" si="205"/>
        <v>-</v>
      </c>
      <c r="AE462" s="2" t="str">
        <f t="shared" si="206"/>
        <v>-</v>
      </c>
      <c r="AH462" s="2">
        <v>460</v>
      </c>
      <c r="AI462" s="99" t="str">
        <f t="shared" si="207"/>
        <v>-</v>
      </c>
      <c r="AJ462" s="99" t="str">
        <f t="shared" si="208"/>
        <v>-</v>
      </c>
      <c r="AK462" s="2">
        <f t="shared" si="209"/>
        <v>3.2769458501951427</v>
      </c>
      <c r="AL462" s="2" t="str">
        <f t="shared" si="210"/>
        <v>-</v>
      </c>
      <c r="AM462" s="2" t="str">
        <f t="shared" si="211"/>
        <v>-</v>
      </c>
      <c r="AN462" s="2" t="str">
        <f t="shared" si="212"/>
        <v>-</v>
      </c>
    </row>
    <row r="463" spans="1:40">
      <c r="A463" s="2">
        <v>1</v>
      </c>
      <c r="B463" s="98">
        <f t="shared" si="194"/>
        <v>6.4412731660751659</v>
      </c>
      <c r="C463" s="99">
        <f t="shared" si="213"/>
        <v>6.4412731660751657E-3</v>
      </c>
      <c r="D463" s="2">
        <v>25</v>
      </c>
      <c r="E463" s="2">
        <v>140</v>
      </c>
      <c r="F463" s="100">
        <f t="shared" si="220"/>
        <v>1.0099999999999999E-6</v>
      </c>
      <c r="G463" s="2">
        <v>1E-4</v>
      </c>
      <c r="I463" s="2">
        <v>461</v>
      </c>
      <c r="J463" s="99" t="str">
        <f t="shared" si="214"/>
        <v>-</v>
      </c>
      <c r="K463" s="99" t="str">
        <f t="shared" si="215"/>
        <v>-</v>
      </c>
      <c r="L463" s="2">
        <f t="shared" si="216"/>
        <v>13.122023256582969</v>
      </c>
      <c r="M463" s="2" t="str">
        <f t="shared" si="217"/>
        <v>-</v>
      </c>
      <c r="N463" s="2" t="str">
        <f t="shared" si="218"/>
        <v>-</v>
      </c>
      <c r="O463" s="99" t="str">
        <f t="shared" si="219"/>
        <v>-</v>
      </c>
      <c r="Q463" s="2">
        <v>461</v>
      </c>
      <c r="R463" s="99" t="str">
        <f t="shared" si="195"/>
        <v>-</v>
      </c>
      <c r="S463" s="99" t="str">
        <f t="shared" si="196"/>
        <v>-</v>
      </c>
      <c r="T463" s="2">
        <f t="shared" si="197"/>
        <v>8.0090473978167545</v>
      </c>
      <c r="U463" s="2" t="str">
        <f t="shared" si="198"/>
        <v>-</v>
      </c>
      <c r="V463" s="2" t="str">
        <f t="shared" si="199"/>
        <v>-</v>
      </c>
      <c r="W463" s="2" t="str">
        <f t="shared" si="200"/>
        <v>-</v>
      </c>
      <c r="Y463" s="2">
        <v>461</v>
      </c>
      <c r="Z463" s="99" t="str">
        <f t="shared" si="201"/>
        <v>-</v>
      </c>
      <c r="AA463" s="99" t="str">
        <f t="shared" si="202"/>
        <v>-</v>
      </c>
      <c r="AB463" s="2">
        <f t="shared" si="203"/>
        <v>5.1257903346027227</v>
      </c>
      <c r="AC463" s="2" t="str">
        <f t="shared" si="204"/>
        <v>-</v>
      </c>
      <c r="AD463" s="2" t="str">
        <f t="shared" si="205"/>
        <v>-</v>
      </c>
      <c r="AE463" s="2" t="str">
        <f t="shared" si="206"/>
        <v>-</v>
      </c>
      <c r="AH463" s="2">
        <v>461</v>
      </c>
      <c r="AI463" s="99" t="str">
        <f t="shared" si="207"/>
        <v>-</v>
      </c>
      <c r="AJ463" s="99" t="str">
        <f t="shared" si="208"/>
        <v>-</v>
      </c>
      <c r="AK463" s="2">
        <f t="shared" si="209"/>
        <v>3.2805058141457422</v>
      </c>
      <c r="AL463" s="2" t="str">
        <f t="shared" si="210"/>
        <v>-</v>
      </c>
      <c r="AM463" s="2" t="str">
        <f t="shared" si="211"/>
        <v>-</v>
      </c>
      <c r="AN463" s="2" t="str">
        <f t="shared" si="212"/>
        <v>-</v>
      </c>
    </row>
    <row r="464" spans="1:40">
      <c r="A464" s="2">
        <v>1</v>
      </c>
      <c r="B464" s="98">
        <f t="shared" si="194"/>
        <v>6.4482555780614028</v>
      </c>
      <c r="C464" s="99">
        <f t="shared" si="213"/>
        <v>6.4482555780614025E-3</v>
      </c>
      <c r="D464" s="2">
        <v>25</v>
      </c>
      <c r="E464" s="2">
        <v>140</v>
      </c>
      <c r="F464" s="100">
        <f t="shared" si="220"/>
        <v>1.0099999999999999E-6</v>
      </c>
      <c r="G464" s="2">
        <v>1E-4</v>
      </c>
      <c r="I464" s="2">
        <v>462</v>
      </c>
      <c r="J464" s="99" t="str">
        <f t="shared" si="214"/>
        <v>-</v>
      </c>
      <c r="K464" s="99" t="str">
        <f t="shared" si="215"/>
        <v>-</v>
      </c>
      <c r="L464" s="2">
        <f t="shared" si="216"/>
        <v>13.136247676213703</v>
      </c>
      <c r="M464" s="2" t="str">
        <f t="shared" si="217"/>
        <v>-</v>
      </c>
      <c r="N464" s="2" t="str">
        <f t="shared" si="218"/>
        <v>-</v>
      </c>
      <c r="O464" s="99" t="str">
        <f t="shared" si="219"/>
        <v>-</v>
      </c>
      <c r="Q464" s="2">
        <v>462</v>
      </c>
      <c r="R464" s="99" t="str">
        <f t="shared" si="195"/>
        <v>-</v>
      </c>
      <c r="S464" s="99" t="str">
        <f t="shared" si="196"/>
        <v>-</v>
      </c>
      <c r="T464" s="2">
        <f t="shared" si="197"/>
        <v>8.0177292945640293</v>
      </c>
      <c r="U464" s="2" t="str">
        <f t="shared" si="198"/>
        <v>-</v>
      </c>
      <c r="V464" s="2" t="str">
        <f t="shared" si="199"/>
        <v>-</v>
      </c>
      <c r="W464" s="2" t="str">
        <f t="shared" si="200"/>
        <v>-</v>
      </c>
      <c r="Y464" s="2">
        <v>462</v>
      </c>
      <c r="Z464" s="99" t="str">
        <f t="shared" si="201"/>
        <v>-</v>
      </c>
      <c r="AA464" s="99" t="str">
        <f t="shared" si="202"/>
        <v>-</v>
      </c>
      <c r="AB464" s="2">
        <f t="shared" si="203"/>
        <v>5.1313467485209783</v>
      </c>
      <c r="AC464" s="2" t="str">
        <f t="shared" si="204"/>
        <v>-</v>
      </c>
      <c r="AD464" s="2" t="str">
        <f t="shared" si="205"/>
        <v>-</v>
      </c>
      <c r="AE464" s="2" t="str">
        <f t="shared" si="206"/>
        <v>-</v>
      </c>
      <c r="AH464" s="2">
        <v>462</v>
      </c>
      <c r="AI464" s="99" t="str">
        <f t="shared" si="207"/>
        <v>-</v>
      </c>
      <c r="AJ464" s="99" t="str">
        <f t="shared" si="208"/>
        <v>-</v>
      </c>
      <c r="AK464" s="2">
        <f t="shared" si="209"/>
        <v>3.2840619190534257</v>
      </c>
      <c r="AL464" s="2" t="str">
        <f t="shared" si="210"/>
        <v>-</v>
      </c>
      <c r="AM464" s="2" t="str">
        <f t="shared" si="211"/>
        <v>-</v>
      </c>
      <c r="AN464" s="2" t="str">
        <f t="shared" si="212"/>
        <v>-</v>
      </c>
    </row>
    <row r="465" spans="1:40">
      <c r="A465" s="2">
        <v>1</v>
      </c>
      <c r="B465" s="98">
        <f t="shared" si="194"/>
        <v>6.455230437405004</v>
      </c>
      <c r="C465" s="99">
        <f t="shared" si="213"/>
        <v>6.4552304374050039E-3</v>
      </c>
      <c r="D465" s="2">
        <v>25</v>
      </c>
      <c r="E465" s="2">
        <v>140</v>
      </c>
      <c r="F465" s="100">
        <f t="shared" si="220"/>
        <v>1.0099999999999999E-6</v>
      </c>
      <c r="G465" s="2">
        <v>1E-4</v>
      </c>
      <c r="I465" s="2">
        <v>463</v>
      </c>
      <c r="J465" s="99" t="str">
        <f t="shared" si="214"/>
        <v>-</v>
      </c>
      <c r="K465" s="99" t="str">
        <f t="shared" si="215"/>
        <v>-</v>
      </c>
      <c r="L465" s="2">
        <f t="shared" si="216"/>
        <v>13.150456709763183</v>
      </c>
      <c r="M465" s="2" t="str">
        <f t="shared" si="217"/>
        <v>-</v>
      </c>
      <c r="N465" s="2" t="str">
        <f t="shared" si="218"/>
        <v>-</v>
      </c>
      <c r="O465" s="99" t="str">
        <f t="shared" si="219"/>
        <v>-</v>
      </c>
      <c r="Q465" s="2">
        <v>463</v>
      </c>
      <c r="R465" s="99" t="str">
        <f t="shared" si="195"/>
        <v>-</v>
      </c>
      <c r="S465" s="99" t="str">
        <f t="shared" si="196"/>
        <v>-</v>
      </c>
      <c r="T465" s="2">
        <f t="shared" si="197"/>
        <v>8.0264018003925699</v>
      </c>
      <c r="U465" s="2" t="str">
        <f t="shared" si="198"/>
        <v>-</v>
      </c>
      <c r="V465" s="2" t="str">
        <f t="shared" si="199"/>
        <v>-</v>
      </c>
      <c r="W465" s="2" t="str">
        <f t="shared" si="200"/>
        <v>-</v>
      </c>
      <c r="Y465" s="2">
        <v>463</v>
      </c>
      <c r="Z465" s="99" t="str">
        <f t="shared" si="201"/>
        <v>-</v>
      </c>
      <c r="AA465" s="99" t="str">
        <f t="shared" si="202"/>
        <v>-</v>
      </c>
      <c r="AB465" s="2">
        <f t="shared" si="203"/>
        <v>5.1368971522512439</v>
      </c>
      <c r="AC465" s="2" t="str">
        <f t="shared" si="204"/>
        <v>-</v>
      </c>
      <c r="AD465" s="2" t="str">
        <f t="shared" si="205"/>
        <v>-</v>
      </c>
      <c r="AE465" s="2" t="str">
        <f t="shared" si="206"/>
        <v>-</v>
      </c>
      <c r="AH465" s="2">
        <v>463</v>
      </c>
      <c r="AI465" s="99" t="str">
        <f t="shared" si="207"/>
        <v>-</v>
      </c>
      <c r="AJ465" s="99" t="str">
        <f t="shared" si="208"/>
        <v>-</v>
      </c>
      <c r="AK465" s="2">
        <f t="shared" si="209"/>
        <v>3.2876141774407959</v>
      </c>
      <c r="AL465" s="2" t="str">
        <f t="shared" si="210"/>
        <v>-</v>
      </c>
      <c r="AM465" s="2" t="str">
        <f t="shared" si="211"/>
        <v>-</v>
      </c>
      <c r="AN465" s="2" t="str">
        <f t="shared" si="212"/>
        <v>-</v>
      </c>
    </row>
    <row r="466" spans="1:40">
      <c r="A466" s="2">
        <v>1</v>
      </c>
      <c r="B466" s="98">
        <f t="shared" si="194"/>
        <v>6.4621977685614045</v>
      </c>
      <c r="C466" s="99">
        <f t="shared" si="213"/>
        <v>6.4621977685614049E-3</v>
      </c>
      <c r="D466" s="2">
        <v>25</v>
      </c>
      <c r="E466" s="2">
        <v>140</v>
      </c>
      <c r="F466" s="100">
        <f t="shared" si="220"/>
        <v>1.0099999999999999E-6</v>
      </c>
      <c r="G466" s="2">
        <v>1E-4</v>
      </c>
      <c r="I466" s="2">
        <v>464</v>
      </c>
      <c r="J466" s="99" t="str">
        <f t="shared" si="214"/>
        <v>-</v>
      </c>
      <c r="K466" s="99" t="str">
        <f t="shared" si="215"/>
        <v>-</v>
      </c>
      <c r="L466" s="2">
        <f t="shared" si="216"/>
        <v>13.164650407051496</v>
      </c>
      <c r="M466" s="2" t="str">
        <f t="shared" si="217"/>
        <v>-</v>
      </c>
      <c r="N466" s="2" t="str">
        <f t="shared" si="218"/>
        <v>-</v>
      </c>
      <c r="O466" s="99" t="str">
        <f t="shared" si="219"/>
        <v>-</v>
      </c>
      <c r="Q466" s="2">
        <v>464</v>
      </c>
      <c r="R466" s="99" t="str">
        <f t="shared" si="195"/>
        <v>-</v>
      </c>
      <c r="S466" s="99" t="str">
        <f t="shared" si="196"/>
        <v>-</v>
      </c>
      <c r="T466" s="2">
        <f t="shared" si="197"/>
        <v>8.0350649457101451</v>
      </c>
      <c r="U466" s="2" t="str">
        <f t="shared" si="198"/>
        <v>-</v>
      </c>
      <c r="V466" s="2" t="str">
        <f t="shared" si="199"/>
        <v>-</v>
      </c>
      <c r="W466" s="2" t="str">
        <f t="shared" si="200"/>
        <v>-</v>
      </c>
      <c r="Y466" s="2">
        <v>464</v>
      </c>
      <c r="Z466" s="99" t="str">
        <f t="shared" si="201"/>
        <v>-</v>
      </c>
      <c r="AA466" s="99" t="str">
        <f t="shared" si="202"/>
        <v>-</v>
      </c>
      <c r="AB466" s="2">
        <f t="shared" si="203"/>
        <v>5.1424415652544919</v>
      </c>
      <c r="AC466" s="2" t="str">
        <f t="shared" si="204"/>
        <v>-</v>
      </c>
      <c r="AD466" s="2" t="str">
        <f t="shared" si="205"/>
        <v>-</v>
      </c>
      <c r="AE466" s="2" t="str">
        <f t="shared" si="206"/>
        <v>-</v>
      </c>
      <c r="AH466" s="2">
        <v>464</v>
      </c>
      <c r="AI466" s="99" t="str">
        <f t="shared" si="207"/>
        <v>-</v>
      </c>
      <c r="AJ466" s="99" t="str">
        <f t="shared" si="208"/>
        <v>-</v>
      </c>
      <c r="AK466" s="2">
        <f t="shared" si="209"/>
        <v>3.2911626017628741</v>
      </c>
      <c r="AL466" s="2" t="str">
        <f t="shared" si="210"/>
        <v>-</v>
      </c>
      <c r="AM466" s="2" t="str">
        <f t="shared" si="211"/>
        <v>-</v>
      </c>
      <c r="AN466" s="2" t="str">
        <f t="shared" si="212"/>
        <v>-</v>
      </c>
    </row>
    <row r="467" spans="1:40">
      <c r="A467" s="2">
        <v>1</v>
      </c>
      <c r="B467" s="98">
        <f t="shared" si="194"/>
        <v>6.4691575958543472</v>
      </c>
      <c r="C467" s="99">
        <f t="shared" si="213"/>
        <v>6.4691575958543473E-3</v>
      </c>
      <c r="D467" s="2">
        <v>25</v>
      </c>
      <c r="E467" s="2">
        <v>140</v>
      </c>
      <c r="F467" s="100">
        <f t="shared" si="220"/>
        <v>1.0099999999999999E-6</v>
      </c>
      <c r="G467" s="2">
        <v>1E-4</v>
      </c>
      <c r="I467" s="2">
        <v>465</v>
      </c>
      <c r="J467" s="99" t="str">
        <f t="shared" si="214"/>
        <v>-</v>
      </c>
      <c r="K467" s="99" t="str">
        <f t="shared" si="215"/>
        <v>-</v>
      </c>
      <c r="L467" s="2">
        <f t="shared" si="216"/>
        <v>13.178828817630448</v>
      </c>
      <c r="M467" s="2" t="str">
        <f t="shared" si="217"/>
        <v>-</v>
      </c>
      <c r="N467" s="2" t="str">
        <f t="shared" si="218"/>
        <v>-</v>
      </c>
      <c r="O467" s="99" t="str">
        <f t="shared" si="219"/>
        <v>-</v>
      </c>
      <c r="Q467" s="2">
        <v>465</v>
      </c>
      <c r="R467" s="99" t="str">
        <f t="shared" si="195"/>
        <v>-</v>
      </c>
      <c r="S467" s="99" t="str">
        <f t="shared" si="196"/>
        <v>-</v>
      </c>
      <c r="T467" s="2">
        <f t="shared" si="197"/>
        <v>8.0437187607607736</v>
      </c>
      <c r="U467" s="2" t="str">
        <f t="shared" si="198"/>
        <v>-</v>
      </c>
      <c r="V467" s="2" t="str">
        <f t="shared" si="199"/>
        <v>-</v>
      </c>
      <c r="W467" s="2" t="str">
        <f t="shared" si="200"/>
        <v>-</v>
      </c>
      <c r="Y467" s="2">
        <v>465</v>
      </c>
      <c r="Z467" s="99" t="str">
        <f t="shared" si="201"/>
        <v>-</v>
      </c>
      <c r="AA467" s="99" t="str">
        <f t="shared" si="202"/>
        <v>-</v>
      </c>
      <c r="AB467" s="2">
        <f t="shared" si="203"/>
        <v>5.1479800068868942</v>
      </c>
      <c r="AC467" s="2" t="str">
        <f t="shared" si="204"/>
        <v>-</v>
      </c>
      <c r="AD467" s="2" t="str">
        <f t="shared" si="205"/>
        <v>-</v>
      </c>
      <c r="AE467" s="2" t="str">
        <f t="shared" si="206"/>
        <v>-</v>
      </c>
      <c r="AH467" s="2">
        <v>465</v>
      </c>
      <c r="AI467" s="99" t="str">
        <f t="shared" si="207"/>
        <v>-</v>
      </c>
      <c r="AJ467" s="99" t="str">
        <f t="shared" si="208"/>
        <v>-</v>
      </c>
      <c r="AK467" s="2">
        <f t="shared" si="209"/>
        <v>3.294707204407612</v>
      </c>
      <c r="AL467" s="2" t="str">
        <f t="shared" si="210"/>
        <v>-</v>
      </c>
      <c r="AM467" s="2" t="str">
        <f t="shared" si="211"/>
        <v>-</v>
      </c>
      <c r="AN467" s="2" t="str">
        <f t="shared" si="212"/>
        <v>-</v>
      </c>
    </row>
    <row r="468" spans="1:40">
      <c r="A468" s="2">
        <v>1</v>
      </c>
      <c r="B468" s="98">
        <f t="shared" si="194"/>
        <v>6.4761099434768701</v>
      </c>
      <c r="C468" s="99">
        <f t="shared" si="213"/>
        <v>6.4761099434768703E-3</v>
      </c>
      <c r="D468" s="2">
        <v>25</v>
      </c>
      <c r="E468" s="2">
        <v>140</v>
      </c>
      <c r="F468" s="100">
        <f t="shared" si="220"/>
        <v>1.0099999999999999E-6</v>
      </c>
      <c r="G468" s="2">
        <v>1E-4</v>
      </c>
      <c r="I468" s="2">
        <v>466</v>
      </c>
      <c r="J468" s="99" t="str">
        <f t="shared" si="214"/>
        <v>-</v>
      </c>
      <c r="K468" s="99" t="str">
        <f t="shared" si="215"/>
        <v>-</v>
      </c>
      <c r="L468" s="2">
        <f t="shared" si="216"/>
        <v>13.192991990785575</v>
      </c>
      <c r="M468" s="2" t="str">
        <f t="shared" si="217"/>
        <v>-</v>
      </c>
      <c r="N468" s="2" t="str">
        <f t="shared" si="218"/>
        <v>-</v>
      </c>
      <c r="O468" s="99" t="str">
        <f t="shared" si="219"/>
        <v>-</v>
      </c>
      <c r="Q468" s="2">
        <v>466</v>
      </c>
      <c r="R468" s="99" t="str">
        <f t="shared" si="195"/>
        <v>-</v>
      </c>
      <c r="S468" s="99" t="str">
        <f t="shared" si="196"/>
        <v>-</v>
      </c>
      <c r="T468" s="2">
        <f t="shared" si="197"/>
        <v>8.0523632756259627</v>
      </c>
      <c r="U468" s="2" t="str">
        <f t="shared" si="198"/>
        <v>-</v>
      </c>
      <c r="V468" s="2" t="str">
        <f t="shared" si="199"/>
        <v>-</v>
      </c>
      <c r="W468" s="2" t="str">
        <f t="shared" si="200"/>
        <v>-</v>
      </c>
      <c r="Y468" s="2">
        <v>466</v>
      </c>
      <c r="Z468" s="99" t="str">
        <f t="shared" si="201"/>
        <v>-</v>
      </c>
      <c r="AA468" s="99" t="str">
        <f t="shared" si="202"/>
        <v>-</v>
      </c>
      <c r="AB468" s="2">
        <f t="shared" si="203"/>
        <v>5.1535124964006158</v>
      </c>
      <c r="AC468" s="2" t="str">
        <f t="shared" si="204"/>
        <v>-</v>
      </c>
      <c r="AD468" s="2" t="str">
        <f t="shared" si="205"/>
        <v>-</v>
      </c>
      <c r="AE468" s="2" t="str">
        <f t="shared" si="206"/>
        <v>-</v>
      </c>
      <c r="AH468" s="2">
        <v>466</v>
      </c>
      <c r="AI468" s="99" t="str">
        <f t="shared" si="207"/>
        <v>-</v>
      </c>
      <c r="AJ468" s="99" t="str">
        <f t="shared" si="208"/>
        <v>-</v>
      </c>
      <c r="AK468" s="2">
        <f t="shared" si="209"/>
        <v>3.2982479976963939</v>
      </c>
      <c r="AL468" s="2" t="str">
        <f t="shared" si="210"/>
        <v>-</v>
      </c>
      <c r="AM468" s="2" t="str">
        <f t="shared" si="211"/>
        <v>-</v>
      </c>
      <c r="AN468" s="2" t="str">
        <f t="shared" si="212"/>
        <v>-</v>
      </c>
    </row>
    <row r="469" spans="1:40">
      <c r="A469" s="2">
        <v>1</v>
      </c>
      <c r="B469" s="98">
        <f t="shared" si="194"/>
        <v>6.4830548354922923</v>
      </c>
      <c r="C469" s="99">
        <f t="shared" si="213"/>
        <v>6.4830548354922919E-3</v>
      </c>
      <c r="D469" s="2">
        <v>25</v>
      </c>
      <c r="E469" s="2">
        <v>140</v>
      </c>
      <c r="F469" s="100">
        <f t="shared" si="220"/>
        <v>1.0099999999999999E-6</v>
      </c>
      <c r="G469" s="2">
        <v>1E-4</v>
      </c>
      <c r="I469" s="2">
        <v>467</v>
      </c>
      <c r="J469" s="99" t="str">
        <f t="shared" si="214"/>
        <v>-</v>
      </c>
      <c r="K469" s="99" t="str">
        <f t="shared" si="215"/>
        <v>-</v>
      </c>
      <c r="L469" s="2">
        <f t="shared" si="216"/>
        <v>13.207139975538153</v>
      </c>
      <c r="M469" s="2" t="str">
        <f t="shared" si="217"/>
        <v>-</v>
      </c>
      <c r="N469" s="2" t="str">
        <f t="shared" si="218"/>
        <v>-</v>
      </c>
      <c r="O469" s="99" t="str">
        <f t="shared" si="219"/>
        <v>-</v>
      </c>
      <c r="Q469" s="2">
        <v>467</v>
      </c>
      <c r="R469" s="99" t="str">
        <f t="shared" si="195"/>
        <v>-</v>
      </c>
      <c r="S469" s="99" t="str">
        <f t="shared" si="196"/>
        <v>-</v>
      </c>
      <c r="T469" s="2">
        <f t="shared" si="197"/>
        <v>8.060998520225926</v>
      </c>
      <c r="U469" s="2" t="str">
        <f t="shared" si="198"/>
        <v>-</v>
      </c>
      <c r="V469" s="2" t="str">
        <f t="shared" si="199"/>
        <v>-</v>
      </c>
      <c r="W469" s="2" t="str">
        <f t="shared" si="200"/>
        <v>-</v>
      </c>
      <c r="Y469" s="2">
        <v>467</v>
      </c>
      <c r="Z469" s="99" t="str">
        <f t="shared" si="201"/>
        <v>-</v>
      </c>
      <c r="AA469" s="99" t="str">
        <f t="shared" si="202"/>
        <v>-</v>
      </c>
      <c r="AB469" s="2">
        <f t="shared" si="203"/>
        <v>5.1590390529445918</v>
      </c>
      <c r="AC469" s="2" t="str">
        <f t="shared" si="204"/>
        <v>-</v>
      </c>
      <c r="AD469" s="2" t="str">
        <f t="shared" si="205"/>
        <v>-</v>
      </c>
      <c r="AE469" s="2" t="str">
        <f t="shared" si="206"/>
        <v>-</v>
      </c>
      <c r="AH469" s="2">
        <v>467</v>
      </c>
      <c r="AI469" s="99" t="str">
        <f t="shared" si="207"/>
        <v>-</v>
      </c>
      <c r="AJ469" s="99" t="str">
        <f t="shared" si="208"/>
        <v>-</v>
      </c>
      <c r="AK469" s="2">
        <f t="shared" si="209"/>
        <v>3.3017849938845383</v>
      </c>
      <c r="AL469" s="2" t="str">
        <f t="shared" si="210"/>
        <v>-</v>
      </c>
      <c r="AM469" s="2" t="str">
        <f t="shared" si="211"/>
        <v>-</v>
      </c>
      <c r="AN469" s="2" t="str">
        <f t="shared" si="212"/>
        <v>-</v>
      </c>
    </row>
    <row r="470" spans="1:40">
      <c r="A470" s="2">
        <v>1</v>
      </c>
      <c r="B470" s="98">
        <f t="shared" si="194"/>
        <v>6.4899922958351812</v>
      </c>
      <c r="C470" s="99">
        <f t="shared" si="213"/>
        <v>6.489992295835181E-3</v>
      </c>
      <c r="D470" s="2">
        <v>25</v>
      </c>
      <c r="E470" s="2">
        <v>140</v>
      </c>
      <c r="F470" s="100">
        <f t="shared" si="220"/>
        <v>1.0099999999999999E-6</v>
      </c>
      <c r="G470" s="2">
        <v>1E-4</v>
      </c>
      <c r="I470" s="2">
        <v>468</v>
      </c>
      <c r="J470" s="99" t="str">
        <f t="shared" si="214"/>
        <v>-</v>
      </c>
      <c r="K470" s="99" t="str">
        <f t="shared" si="215"/>
        <v>-</v>
      </c>
      <c r="L470" s="2">
        <f t="shared" si="216"/>
        <v>13.221272820647171</v>
      </c>
      <c r="M470" s="2" t="str">
        <f t="shared" si="217"/>
        <v>-</v>
      </c>
      <c r="N470" s="2" t="str">
        <f t="shared" si="218"/>
        <v>-</v>
      </c>
      <c r="O470" s="99" t="str">
        <f t="shared" si="219"/>
        <v>-</v>
      </c>
      <c r="Q470" s="2">
        <v>468</v>
      </c>
      <c r="R470" s="99" t="str">
        <f t="shared" si="195"/>
        <v>-</v>
      </c>
      <c r="S470" s="99" t="str">
        <f t="shared" si="196"/>
        <v>-</v>
      </c>
      <c r="T470" s="2">
        <f t="shared" si="197"/>
        <v>8.0696245243207851</v>
      </c>
      <c r="U470" s="2" t="str">
        <f t="shared" si="198"/>
        <v>-</v>
      </c>
      <c r="V470" s="2" t="str">
        <f t="shared" si="199"/>
        <v>-</v>
      </c>
      <c r="W470" s="2" t="str">
        <f t="shared" si="200"/>
        <v>-</v>
      </c>
      <c r="Y470" s="2">
        <v>468</v>
      </c>
      <c r="Z470" s="99" t="str">
        <f t="shared" si="201"/>
        <v>-</v>
      </c>
      <c r="AA470" s="99" t="str">
        <f t="shared" si="202"/>
        <v>-</v>
      </c>
      <c r="AB470" s="2">
        <f t="shared" si="203"/>
        <v>5.1645596955653019</v>
      </c>
      <c r="AC470" s="2" t="str">
        <f t="shared" si="204"/>
        <v>-</v>
      </c>
      <c r="AD470" s="2" t="str">
        <f t="shared" si="205"/>
        <v>-</v>
      </c>
      <c r="AE470" s="2" t="str">
        <f t="shared" si="206"/>
        <v>-</v>
      </c>
      <c r="AH470" s="2">
        <v>468</v>
      </c>
      <c r="AI470" s="99" t="str">
        <f t="shared" si="207"/>
        <v>-</v>
      </c>
      <c r="AJ470" s="99" t="str">
        <f t="shared" si="208"/>
        <v>-</v>
      </c>
      <c r="AK470" s="2">
        <f t="shared" si="209"/>
        <v>3.3053182051617926</v>
      </c>
      <c r="AL470" s="2" t="str">
        <f t="shared" si="210"/>
        <v>-</v>
      </c>
      <c r="AM470" s="2" t="str">
        <f t="shared" si="211"/>
        <v>-</v>
      </c>
      <c r="AN470" s="2" t="str">
        <f t="shared" si="212"/>
        <v>-</v>
      </c>
    </row>
    <row r="471" spans="1:40">
      <c r="A471" s="2">
        <v>1</v>
      </c>
      <c r="B471" s="98">
        <f t="shared" si="194"/>
        <v>6.4969223483123137</v>
      </c>
      <c r="C471" s="99">
        <f t="shared" si="213"/>
        <v>6.4969223483123135E-3</v>
      </c>
      <c r="D471" s="2">
        <v>25</v>
      </c>
      <c r="E471" s="2">
        <v>140</v>
      </c>
      <c r="F471" s="100">
        <f t="shared" si="220"/>
        <v>1.0099999999999999E-6</v>
      </c>
      <c r="G471" s="2">
        <v>1E-4</v>
      </c>
      <c r="I471" s="2">
        <v>469</v>
      </c>
      <c r="J471" s="99" t="str">
        <f t="shared" si="214"/>
        <v>-</v>
      </c>
      <c r="K471" s="99" t="str">
        <f t="shared" si="215"/>
        <v>-</v>
      </c>
      <c r="L471" s="2">
        <f t="shared" si="216"/>
        <v>13.23539057461128</v>
      </c>
      <c r="M471" s="2" t="str">
        <f t="shared" si="217"/>
        <v>-</v>
      </c>
      <c r="N471" s="2" t="str">
        <f t="shared" si="218"/>
        <v>-</v>
      </c>
      <c r="O471" s="99" t="str">
        <f t="shared" si="219"/>
        <v>-</v>
      </c>
      <c r="Q471" s="2">
        <v>469</v>
      </c>
      <c r="R471" s="99" t="str">
        <f t="shared" si="195"/>
        <v>-</v>
      </c>
      <c r="S471" s="99" t="str">
        <f t="shared" si="196"/>
        <v>-</v>
      </c>
      <c r="T471" s="2">
        <f t="shared" si="197"/>
        <v>8.07824131751177</v>
      </c>
      <c r="U471" s="2" t="str">
        <f t="shared" si="198"/>
        <v>-</v>
      </c>
      <c r="V471" s="2" t="str">
        <f t="shared" si="199"/>
        <v>-</v>
      </c>
      <c r="W471" s="2" t="str">
        <f t="shared" si="200"/>
        <v>-</v>
      </c>
      <c r="Y471" s="2">
        <v>469</v>
      </c>
      <c r="Z471" s="99" t="str">
        <f t="shared" si="201"/>
        <v>-</v>
      </c>
      <c r="AA471" s="99" t="str">
        <f t="shared" si="202"/>
        <v>-</v>
      </c>
      <c r="AB471" s="2">
        <f t="shared" si="203"/>
        <v>5.1700744432075325</v>
      </c>
      <c r="AC471" s="2" t="str">
        <f t="shared" si="204"/>
        <v>-</v>
      </c>
      <c r="AD471" s="2" t="str">
        <f t="shared" si="205"/>
        <v>-</v>
      </c>
      <c r="AE471" s="2" t="str">
        <f t="shared" si="206"/>
        <v>-</v>
      </c>
      <c r="AH471" s="2">
        <v>469</v>
      </c>
      <c r="AI471" s="99" t="str">
        <f t="shared" si="207"/>
        <v>-</v>
      </c>
      <c r="AJ471" s="99" t="str">
        <f t="shared" si="208"/>
        <v>-</v>
      </c>
      <c r="AK471" s="2">
        <f t="shared" si="209"/>
        <v>3.30884764365282</v>
      </c>
      <c r="AL471" s="2" t="str">
        <f t="shared" si="210"/>
        <v>-</v>
      </c>
      <c r="AM471" s="2" t="str">
        <f t="shared" si="211"/>
        <v>-</v>
      </c>
      <c r="AN471" s="2" t="str">
        <f t="shared" si="212"/>
        <v>-</v>
      </c>
    </row>
    <row r="472" spans="1:40">
      <c r="A472" s="2">
        <v>1</v>
      </c>
      <c r="B472" s="98">
        <f t="shared" si="194"/>
        <v>6.5038450166036403</v>
      </c>
      <c r="C472" s="99">
        <f t="shared" si="213"/>
        <v>6.5038450166036406E-3</v>
      </c>
      <c r="D472" s="2">
        <v>25</v>
      </c>
      <c r="E472" s="2">
        <v>140</v>
      </c>
      <c r="F472" s="100">
        <f t="shared" si="220"/>
        <v>1.0099999999999999E-6</v>
      </c>
      <c r="G472" s="2">
        <v>1E-4</v>
      </c>
      <c r="I472" s="2">
        <v>470</v>
      </c>
      <c r="J472" s="99" t="str">
        <f t="shared" si="214"/>
        <v>-</v>
      </c>
      <c r="K472" s="99" t="str">
        <f t="shared" si="215"/>
        <v>-</v>
      </c>
      <c r="L472" s="2">
        <f t="shared" si="216"/>
        <v>13.24949328567077</v>
      </c>
      <c r="M472" s="2" t="str">
        <f t="shared" si="217"/>
        <v>-</v>
      </c>
      <c r="N472" s="2" t="str">
        <f t="shared" si="218"/>
        <v>-</v>
      </c>
      <c r="O472" s="99" t="str">
        <f t="shared" si="219"/>
        <v>-</v>
      </c>
      <c r="Q472" s="2">
        <v>470</v>
      </c>
      <c r="R472" s="99" t="str">
        <f t="shared" si="195"/>
        <v>-</v>
      </c>
      <c r="S472" s="99" t="str">
        <f t="shared" si="196"/>
        <v>-</v>
      </c>
      <c r="T472" s="2">
        <f t="shared" si="197"/>
        <v>8.0868489292424162</v>
      </c>
      <c r="U472" s="2" t="str">
        <f t="shared" si="198"/>
        <v>-</v>
      </c>
      <c r="V472" s="2" t="str">
        <f t="shared" si="199"/>
        <v>-</v>
      </c>
      <c r="W472" s="2" t="str">
        <f t="shared" si="200"/>
        <v>-</v>
      </c>
      <c r="Y472" s="2">
        <v>470</v>
      </c>
      <c r="Z472" s="99" t="str">
        <f t="shared" si="201"/>
        <v>-</v>
      </c>
      <c r="AA472" s="99" t="str">
        <f t="shared" si="202"/>
        <v>-</v>
      </c>
      <c r="AB472" s="2">
        <f t="shared" si="203"/>
        <v>5.1755833147151451</v>
      </c>
      <c r="AC472" s="2" t="str">
        <f t="shared" si="204"/>
        <v>-</v>
      </c>
      <c r="AD472" s="2" t="str">
        <f t="shared" si="205"/>
        <v>-</v>
      </c>
      <c r="AE472" s="2" t="str">
        <f t="shared" si="206"/>
        <v>-</v>
      </c>
      <c r="AH472" s="2">
        <v>470</v>
      </c>
      <c r="AI472" s="99" t="str">
        <f t="shared" si="207"/>
        <v>-</v>
      </c>
      <c r="AJ472" s="99" t="str">
        <f t="shared" si="208"/>
        <v>-</v>
      </c>
      <c r="AK472" s="2">
        <f t="shared" si="209"/>
        <v>3.3123733214176925</v>
      </c>
      <c r="AL472" s="2" t="str">
        <f t="shared" si="210"/>
        <v>-</v>
      </c>
      <c r="AM472" s="2" t="str">
        <f t="shared" si="211"/>
        <v>-</v>
      </c>
      <c r="AN472" s="2" t="str">
        <f t="shared" si="212"/>
        <v>-</v>
      </c>
    </row>
    <row r="473" spans="1:40">
      <c r="A473" s="2">
        <v>1</v>
      </c>
      <c r="B473" s="98">
        <f t="shared" si="194"/>
        <v>6.5107603242632122</v>
      </c>
      <c r="C473" s="99">
        <f t="shared" si="213"/>
        <v>6.5107603242632118E-3</v>
      </c>
      <c r="D473" s="2">
        <v>25</v>
      </c>
      <c r="E473" s="2">
        <v>140</v>
      </c>
      <c r="F473" s="100">
        <f t="shared" si="220"/>
        <v>1.0099999999999999E-6</v>
      </c>
      <c r="G473" s="2">
        <v>1E-4</v>
      </c>
      <c r="I473" s="2">
        <v>471</v>
      </c>
      <c r="J473" s="99" t="str">
        <f t="shared" si="214"/>
        <v>-</v>
      </c>
      <c r="K473" s="99" t="str">
        <f t="shared" si="215"/>
        <v>-</v>
      </c>
      <c r="L473" s="2">
        <f t="shared" si="216"/>
        <v>13.263581001809444</v>
      </c>
      <c r="M473" s="2" t="str">
        <f t="shared" si="217"/>
        <v>-</v>
      </c>
      <c r="N473" s="2" t="str">
        <f t="shared" si="218"/>
        <v>-</v>
      </c>
      <c r="O473" s="99" t="str">
        <f t="shared" si="219"/>
        <v>-</v>
      </c>
      <c r="Q473" s="2">
        <v>471</v>
      </c>
      <c r="R473" s="99" t="str">
        <f t="shared" si="195"/>
        <v>-</v>
      </c>
      <c r="S473" s="99" t="str">
        <f t="shared" si="196"/>
        <v>-</v>
      </c>
      <c r="T473" s="2">
        <f t="shared" si="197"/>
        <v>8.0954473887997107</v>
      </c>
      <c r="U473" s="2" t="str">
        <f t="shared" si="198"/>
        <v>-</v>
      </c>
      <c r="V473" s="2" t="str">
        <f t="shared" si="199"/>
        <v>-</v>
      </c>
      <c r="W473" s="2" t="str">
        <f t="shared" si="200"/>
        <v>-</v>
      </c>
      <c r="Y473" s="2">
        <v>471</v>
      </c>
      <c r="Z473" s="99" t="str">
        <f t="shared" si="201"/>
        <v>-</v>
      </c>
      <c r="AA473" s="99" t="str">
        <f t="shared" si="202"/>
        <v>-</v>
      </c>
      <c r="AB473" s="2">
        <f t="shared" si="203"/>
        <v>5.1810863288318147</v>
      </c>
      <c r="AC473" s="2" t="str">
        <f t="shared" si="204"/>
        <v>-</v>
      </c>
      <c r="AD473" s="2" t="str">
        <f t="shared" si="205"/>
        <v>-</v>
      </c>
      <c r="AE473" s="2" t="str">
        <f t="shared" si="206"/>
        <v>-</v>
      </c>
      <c r="AH473" s="2">
        <v>471</v>
      </c>
      <c r="AI473" s="99" t="str">
        <f t="shared" si="207"/>
        <v>-</v>
      </c>
      <c r="AJ473" s="99" t="str">
        <f t="shared" si="208"/>
        <v>-</v>
      </c>
      <c r="AK473" s="2">
        <f t="shared" si="209"/>
        <v>3.3158952504523609</v>
      </c>
      <c r="AL473" s="2" t="str">
        <f t="shared" si="210"/>
        <v>-</v>
      </c>
      <c r="AM473" s="2" t="str">
        <f t="shared" si="211"/>
        <v>-</v>
      </c>
      <c r="AN473" s="2" t="str">
        <f t="shared" si="212"/>
        <v>-</v>
      </c>
    </row>
    <row r="474" spans="1:40">
      <c r="A474" s="2">
        <v>1</v>
      </c>
      <c r="B474" s="98">
        <f t="shared" si="194"/>
        <v>6.5176682947201288</v>
      </c>
      <c r="C474" s="99">
        <f t="shared" si="213"/>
        <v>6.5176682947201284E-3</v>
      </c>
      <c r="D474" s="2">
        <v>25</v>
      </c>
      <c r="E474" s="2">
        <v>140</v>
      </c>
      <c r="F474" s="100">
        <f t="shared" si="220"/>
        <v>1.0099999999999999E-6</v>
      </c>
      <c r="G474" s="2">
        <v>1E-4</v>
      </c>
      <c r="I474" s="2">
        <v>472</v>
      </c>
      <c r="J474" s="99" t="str">
        <f t="shared" si="214"/>
        <v>-</v>
      </c>
      <c r="K474" s="99" t="str">
        <f t="shared" si="215"/>
        <v>-</v>
      </c>
      <c r="L474" s="2">
        <f t="shared" si="216"/>
        <v>13.277653770756562</v>
      </c>
      <c r="M474" s="2" t="str">
        <f t="shared" si="217"/>
        <v>-</v>
      </c>
      <c r="N474" s="2" t="str">
        <f t="shared" si="218"/>
        <v>-</v>
      </c>
      <c r="O474" s="99" t="str">
        <f t="shared" si="219"/>
        <v>-</v>
      </c>
      <c r="Q474" s="2">
        <v>472</v>
      </c>
      <c r="R474" s="99" t="str">
        <f t="shared" si="195"/>
        <v>-</v>
      </c>
      <c r="S474" s="99" t="str">
        <f t="shared" si="196"/>
        <v>-</v>
      </c>
      <c r="T474" s="2">
        <f t="shared" si="197"/>
        <v>8.1040367253152858</v>
      </c>
      <c r="U474" s="2" t="str">
        <f t="shared" si="198"/>
        <v>-</v>
      </c>
      <c r="V474" s="2" t="str">
        <f t="shared" si="199"/>
        <v>-</v>
      </c>
      <c r="W474" s="2" t="str">
        <f t="shared" si="200"/>
        <v>-</v>
      </c>
      <c r="Y474" s="2">
        <v>472</v>
      </c>
      <c r="Z474" s="99" t="str">
        <f t="shared" si="201"/>
        <v>-</v>
      </c>
      <c r="AA474" s="99" t="str">
        <f t="shared" si="202"/>
        <v>-</v>
      </c>
      <c r="AB474" s="2">
        <f t="shared" si="203"/>
        <v>5.1865835042017823</v>
      </c>
      <c r="AC474" s="2" t="str">
        <f t="shared" si="204"/>
        <v>-</v>
      </c>
      <c r="AD474" s="2" t="str">
        <f t="shared" si="205"/>
        <v>-</v>
      </c>
      <c r="AE474" s="2" t="str">
        <f t="shared" si="206"/>
        <v>-</v>
      </c>
      <c r="AH474" s="2">
        <v>472</v>
      </c>
      <c r="AI474" s="99" t="str">
        <f t="shared" si="207"/>
        <v>-</v>
      </c>
      <c r="AJ474" s="99" t="str">
        <f t="shared" si="208"/>
        <v>-</v>
      </c>
      <c r="AK474" s="2">
        <f t="shared" si="209"/>
        <v>3.3194134426891404</v>
      </c>
      <c r="AL474" s="2" t="str">
        <f t="shared" si="210"/>
        <v>-</v>
      </c>
      <c r="AM474" s="2" t="str">
        <f t="shared" si="211"/>
        <v>-</v>
      </c>
      <c r="AN474" s="2" t="str">
        <f t="shared" si="212"/>
        <v>-</v>
      </c>
    </row>
    <row r="475" spans="1:40">
      <c r="A475" s="2">
        <v>1</v>
      </c>
      <c r="B475" s="98">
        <f t="shared" si="194"/>
        <v>6.5245689512794636</v>
      </c>
      <c r="C475" s="99">
        <f t="shared" si="213"/>
        <v>6.5245689512794637E-3</v>
      </c>
      <c r="D475" s="2">
        <v>25</v>
      </c>
      <c r="E475" s="2">
        <v>140</v>
      </c>
      <c r="F475" s="100">
        <f t="shared" si="220"/>
        <v>1.0099999999999999E-6</v>
      </c>
      <c r="G475" s="2">
        <v>1E-4</v>
      </c>
      <c r="I475" s="2">
        <v>473</v>
      </c>
      <c r="J475" s="99" t="str">
        <f t="shared" si="214"/>
        <v>-</v>
      </c>
      <c r="K475" s="99" t="str">
        <f t="shared" si="215"/>
        <v>-</v>
      </c>
      <c r="L475" s="2">
        <f t="shared" si="216"/>
        <v>13.291711639988719</v>
      </c>
      <c r="M475" s="2" t="str">
        <f t="shared" si="217"/>
        <v>-</v>
      </c>
      <c r="N475" s="2" t="str">
        <f t="shared" si="218"/>
        <v>-</v>
      </c>
      <c r="O475" s="99" t="str">
        <f t="shared" si="219"/>
        <v>-</v>
      </c>
      <c r="Q475" s="2">
        <v>473</v>
      </c>
      <c r="R475" s="99" t="str">
        <f t="shared" si="195"/>
        <v>-</v>
      </c>
      <c r="S475" s="99" t="str">
        <f t="shared" si="196"/>
        <v>-</v>
      </c>
      <c r="T475" s="2">
        <f t="shared" si="197"/>
        <v>8.1126169677665541</v>
      </c>
      <c r="U475" s="2" t="str">
        <f t="shared" si="198"/>
        <v>-</v>
      </c>
      <c r="V475" s="2" t="str">
        <f t="shared" si="199"/>
        <v>-</v>
      </c>
      <c r="W475" s="2" t="str">
        <f t="shared" si="200"/>
        <v>-</v>
      </c>
      <c r="Y475" s="2">
        <v>473</v>
      </c>
      <c r="Z475" s="99" t="str">
        <f t="shared" si="201"/>
        <v>-</v>
      </c>
      <c r="AA475" s="99" t="str">
        <f t="shared" si="202"/>
        <v>-</v>
      </c>
      <c r="AB475" s="2">
        <f t="shared" si="203"/>
        <v>5.1920748593705941</v>
      </c>
      <c r="AC475" s="2" t="str">
        <f t="shared" si="204"/>
        <v>-</v>
      </c>
      <c r="AD475" s="2" t="str">
        <f t="shared" si="205"/>
        <v>-</v>
      </c>
      <c r="AE475" s="2" t="str">
        <f t="shared" si="206"/>
        <v>-</v>
      </c>
      <c r="AH475" s="2">
        <v>473</v>
      </c>
      <c r="AI475" s="99" t="str">
        <f t="shared" si="207"/>
        <v>-</v>
      </c>
      <c r="AJ475" s="99" t="str">
        <f t="shared" si="208"/>
        <v>-</v>
      </c>
      <c r="AK475" s="2">
        <f t="shared" si="209"/>
        <v>3.3229279099971798</v>
      </c>
      <c r="AL475" s="2" t="str">
        <f t="shared" si="210"/>
        <v>-</v>
      </c>
      <c r="AM475" s="2" t="str">
        <f t="shared" si="211"/>
        <v>-</v>
      </c>
      <c r="AN475" s="2" t="str">
        <f t="shared" si="212"/>
        <v>-</v>
      </c>
    </row>
    <row r="476" spans="1:40">
      <c r="A476" s="2">
        <v>1</v>
      </c>
      <c r="B476" s="98">
        <f t="shared" si="194"/>
        <v>6.5314623171231716</v>
      </c>
      <c r="C476" s="99">
        <f t="shared" si="213"/>
        <v>6.5314623171231715E-3</v>
      </c>
      <c r="D476" s="2">
        <v>25</v>
      </c>
      <c r="E476" s="2">
        <v>140</v>
      </c>
      <c r="F476" s="100">
        <f t="shared" si="220"/>
        <v>1.0099999999999999E-6</v>
      </c>
      <c r="G476" s="2">
        <v>1E-4</v>
      </c>
      <c r="I476" s="2">
        <v>474</v>
      </c>
      <c r="J476" s="99" t="str">
        <f t="shared" si="214"/>
        <v>-</v>
      </c>
      <c r="K476" s="99" t="str">
        <f t="shared" si="215"/>
        <v>-</v>
      </c>
      <c r="L476" s="2">
        <f t="shared" si="216"/>
        <v>13.305754656731693</v>
      </c>
      <c r="M476" s="2" t="str">
        <f t="shared" si="217"/>
        <v>-</v>
      </c>
      <c r="N476" s="2" t="str">
        <f t="shared" si="218"/>
        <v>-</v>
      </c>
      <c r="O476" s="99" t="str">
        <f t="shared" si="219"/>
        <v>-</v>
      </c>
      <c r="Q476" s="2">
        <v>474</v>
      </c>
      <c r="R476" s="99" t="str">
        <f t="shared" si="195"/>
        <v>-</v>
      </c>
      <c r="S476" s="99" t="str">
        <f t="shared" si="196"/>
        <v>-</v>
      </c>
      <c r="T476" s="2">
        <f t="shared" si="197"/>
        <v>8.1211881449778431</v>
      </c>
      <c r="U476" s="2" t="str">
        <f t="shared" si="198"/>
        <v>-</v>
      </c>
      <c r="V476" s="2" t="str">
        <f t="shared" si="199"/>
        <v>-</v>
      </c>
      <c r="W476" s="2" t="str">
        <f t="shared" si="200"/>
        <v>-</v>
      </c>
      <c r="Y476" s="2">
        <v>474</v>
      </c>
      <c r="Z476" s="99" t="str">
        <f t="shared" si="201"/>
        <v>-</v>
      </c>
      <c r="AA476" s="99" t="str">
        <f t="shared" si="202"/>
        <v>-</v>
      </c>
      <c r="AB476" s="2">
        <f t="shared" si="203"/>
        <v>5.197560412785819</v>
      </c>
      <c r="AC476" s="2" t="str">
        <f t="shared" si="204"/>
        <v>-</v>
      </c>
      <c r="AD476" s="2" t="str">
        <f t="shared" si="205"/>
        <v>-</v>
      </c>
      <c r="AE476" s="2" t="str">
        <f t="shared" si="206"/>
        <v>-</v>
      </c>
      <c r="AH476" s="2">
        <v>474</v>
      </c>
      <c r="AI476" s="99" t="str">
        <f t="shared" si="207"/>
        <v>-</v>
      </c>
      <c r="AJ476" s="99" t="str">
        <f t="shared" si="208"/>
        <v>-</v>
      </c>
      <c r="AK476" s="2">
        <f t="shared" si="209"/>
        <v>3.3264386641829233</v>
      </c>
      <c r="AL476" s="2" t="str">
        <f t="shared" si="210"/>
        <v>-</v>
      </c>
      <c r="AM476" s="2" t="str">
        <f t="shared" si="211"/>
        <v>-</v>
      </c>
      <c r="AN476" s="2" t="str">
        <f t="shared" si="212"/>
        <v>-</v>
      </c>
    </row>
    <row r="477" spans="1:40">
      <c r="A477" s="2">
        <v>1</v>
      </c>
      <c r="B477" s="98">
        <f t="shared" si="194"/>
        <v>6.5383484153110105</v>
      </c>
      <c r="C477" s="99">
        <f t="shared" si="213"/>
        <v>6.5383484153110107E-3</v>
      </c>
      <c r="D477" s="2">
        <v>25</v>
      </c>
      <c r="E477" s="2">
        <v>140</v>
      </c>
      <c r="F477" s="100">
        <f t="shared" si="220"/>
        <v>1.0099999999999999E-6</v>
      </c>
      <c r="G477" s="2">
        <v>1E-4</v>
      </c>
      <c r="I477" s="2">
        <v>475</v>
      </c>
      <c r="J477" s="99" t="str">
        <f t="shared" si="214"/>
        <v>-</v>
      </c>
      <c r="K477" s="99" t="str">
        <f t="shared" si="215"/>
        <v>-</v>
      </c>
      <c r="L477" s="2">
        <f t="shared" si="216"/>
        <v>13.319782867962331</v>
      </c>
      <c r="M477" s="2" t="str">
        <f t="shared" si="217"/>
        <v>-</v>
      </c>
      <c r="N477" s="2" t="str">
        <f t="shared" si="218"/>
        <v>-</v>
      </c>
      <c r="O477" s="99" t="str">
        <f t="shared" si="219"/>
        <v>-</v>
      </c>
      <c r="Q477" s="2">
        <v>475</v>
      </c>
      <c r="R477" s="99" t="str">
        <f t="shared" si="195"/>
        <v>-</v>
      </c>
      <c r="S477" s="99" t="str">
        <f t="shared" si="196"/>
        <v>-</v>
      </c>
      <c r="T477" s="2">
        <f t="shared" si="197"/>
        <v>8.129750285621542</v>
      </c>
      <c r="U477" s="2" t="str">
        <f t="shared" si="198"/>
        <v>-</v>
      </c>
      <c r="V477" s="2" t="str">
        <f t="shared" si="199"/>
        <v>-</v>
      </c>
      <c r="W477" s="2" t="str">
        <f t="shared" si="200"/>
        <v>-</v>
      </c>
      <c r="Y477" s="2">
        <v>475</v>
      </c>
      <c r="Z477" s="99" t="str">
        <f t="shared" si="201"/>
        <v>-</v>
      </c>
      <c r="AA477" s="99" t="str">
        <f t="shared" si="202"/>
        <v>-</v>
      </c>
      <c r="AB477" s="2">
        <f t="shared" si="203"/>
        <v>5.2030401827977864</v>
      </c>
      <c r="AC477" s="2" t="str">
        <f t="shared" si="204"/>
        <v>-</v>
      </c>
      <c r="AD477" s="2" t="str">
        <f t="shared" si="205"/>
        <v>-</v>
      </c>
      <c r="AE477" s="2" t="str">
        <f t="shared" si="206"/>
        <v>-</v>
      </c>
      <c r="AH477" s="2">
        <v>475</v>
      </c>
      <c r="AI477" s="99" t="str">
        <f t="shared" si="207"/>
        <v>-</v>
      </c>
      <c r="AJ477" s="99" t="str">
        <f t="shared" si="208"/>
        <v>-</v>
      </c>
      <c r="AK477" s="2">
        <f t="shared" si="209"/>
        <v>3.3299457169905828</v>
      </c>
      <c r="AL477" s="2" t="str">
        <f t="shared" si="210"/>
        <v>-</v>
      </c>
      <c r="AM477" s="2" t="str">
        <f t="shared" si="211"/>
        <v>-</v>
      </c>
      <c r="AN477" s="2" t="str">
        <f t="shared" si="212"/>
        <v>-</v>
      </c>
    </row>
    <row r="478" spans="1:40">
      <c r="A478" s="2">
        <v>1</v>
      </c>
      <c r="B478" s="98">
        <f t="shared" si="194"/>
        <v>6.5452272687814279</v>
      </c>
      <c r="C478" s="99">
        <f t="shared" si="213"/>
        <v>6.5452272687814275E-3</v>
      </c>
      <c r="D478" s="2">
        <v>25</v>
      </c>
      <c r="E478" s="2">
        <v>140</v>
      </c>
      <c r="F478" s="100">
        <f t="shared" si="220"/>
        <v>1.0099999999999999E-6</v>
      </c>
      <c r="G478" s="2">
        <v>1E-4</v>
      </c>
      <c r="I478" s="2">
        <v>476</v>
      </c>
      <c r="J478" s="99" t="str">
        <f t="shared" si="214"/>
        <v>-</v>
      </c>
      <c r="K478" s="99" t="str">
        <f t="shared" si="215"/>
        <v>-</v>
      </c>
      <c r="L478" s="2">
        <f t="shared" si="216"/>
        <v>13.333796320410341</v>
      </c>
      <c r="M478" s="2" t="str">
        <f t="shared" si="217"/>
        <v>-</v>
      </c>
      <c r="N478" s="2" t="str">
        <f t="shared" si="218"/>
        <v>-</v>
      </c>
      <c r="O478" s="99" t="str">
        <f t="shared" si="219"/>
        <v>-</v>
      </c>
      <c r="Q478" s="2">
        <v>476</v>
      </c>
      <c r="R478" s="99" t="str">
        <f t="shared" si="195"/>
        <v>-</v>
      </c>
      <c r="S478" s="99" t="str">
        <f t="shared" si="196"/>
        <v>-</v>
      </c>
      <c r="T478" s="2">
        <f t="shared" si="197"/>
        <v>8.1383034182192056</v>
      </c>
      <c r="U478" s="2" t="str">
        <f t="shared" si="198"/>
        <v>-</v>
      </c>
      <c r="V478" s="2" t="str">
        <f t="shared" si="199"/>
        <v>-</v>
      </c>
      <c r="W478" s="2" t="str">
        <f t="shared" si="200"/>
        <v>-</v>
      </c>
      <c r="Y478" s="2">
        <v>476</v>
      </c>
      <c r="Z478" s="99" t="str">
        <f t="shared" si="201"/>
        <v>-</v>
      </c>
      <c r="AA478" s="99" t="str">
        <f t="shared" si="202"/>
        <v>-</v>
      </c>
      <c r="AB478" s="2">
        <f t="shared" si="203"/>
        <v>5.2085141876602901</v>
      </c>
      <c r="AC478" s="2" t="str">
        <f t="shared" si="204"/>
        <v>-</v>
      </c>
      <c r="AD478" s="2" t="str">
        <f t="shared" si="205"/>
        <v>-</v>
      </c>
      <c r="AE478" s="2" t="str">
        <f t="shared" si="206"/>
        <v>-</v>
      </c>
      <c r="AH478" s="2">
        <v>476</v>
      </c>
      <c r="AI478" s="99" t="str">
        <f t="shared" si="207"/>
        <v>-</v>
      </c>
      <c r="AJ478" s="99" t="str">
        <f t="shared" si="208"/>
        <v>-</v>
      </c>
      <c r="AK478" s="2">
        <f t="shared" si="209"/>
        <v>3.3334490801025853</v>
      </c>
      <c r="AL478" s="2" t="str">
        <f t="shared" si="210"/>
        <v>-</v>
      </c>
      <c r="AM478" s="2" t="str">
        <f t="shared" si="211"/>
        <v>-</v>
      </c>
      <c r="AN478" s="2" t="str">
        <f t="shared" si="212"/>
        <v>-</v>
      </c>
    </row>
    <row r="479" spans="1:40">
      <c r="A479" s="2">
        <v>1</v>
      </c>
      <c r="B479" s="98">
        <f t="shared" si="194"/>
        <v>6.5520989003524663</v>
      </c>
      <c r="C479" s="99">
        <f t="shared" si="213"/>
        <v>6.5520989003524663E-3</v>
      </c>
      <c r="D479" s="2">
        <v>25</v>
      </c>
      <c r="E479" s="2">
        <v>140</v>
      </c>
      <c r="F479" s="100">
        <f t="shared" si="220"/>
        <v>1.0099999999999999E-6</v>
      </c>
      <c r="G479" s="2">
        <v>1E-4</v>
      </c>
      <c r="I479" s="2">
        <v>477</v>
      </c>
      <c r="J479" s="99" t="str">
        <f t="shared" si="214"/>
        <v>-</v>
      </c>
      <c r="K479" s="99" t="str">
        <f t="shared" si="215"/>
        <v>-</v>
      </c>
      <c r="L479" s="2">
        <f t="shared" si="216"/>
        <v>13.347795060560152</v>
      </c>
      <c r="M479" s="2" t="str">
        <f t="shared" si="217"/>
        <v>-</v>
      </c>
      <c r="N479" s="2" t="str">
        <f t="shared" si="218"/>
        <v>-</v>
      </c>
      <c r="O479" s="99" t="str">
        <f t="shared" si="219"/>
        <v>-</v>
      </c>
      <c r="Q479" s="2">
        <v>477</v>
      </c>
      <c r="R479" s="99" t="str">
        <f t="shared" si="195"/>
        <v>-</v>
      </c>
      <c r="S479" s="99" t="str">
        <f t="shared" si="196"/>
        <v>-</v>
      </c>
      <c r="T479" s="2">
        <f t="shared" si="197"/>
        <v>8.1468475711426738</v>
      </c>
      <c r="U479" s="2" t="str">
        <f t="shared" si="198"/>
        <v>-</v>
      </c>
      <c r="V479" s="2" t="str">
        <f t="shared" si="199"/>
        <v>-</v>
      </c>
      <c r="W479" s="2" t="str">
        <f t="shared" si="200"/>
        <v>-</v>
      </c>
      <c r="Y479" s="2">
        <v>477</v>
      </c>
      <c r="Z479" s="99" t="str">
        <f t="shared" si="201"/>
        <v>-</v>
      </c>
      <c r="AA479" s="99" t="str">
        <f t="shared" si="202"/>
        <v>-</v>
      </c>
      <c r="AB479" s="2">
        <f t="shared" si="203"/>
        <v>5.2139824455313102</v>
      </c>
      <c r="AC479" s="2" t="str">
        <f t="shared" si="204"/>
        <v>-</v>
      </c>
      <c r="AD479" s="2" t="str">
        <f t="shared" si="205"/>
        <v>-</v>
      </c>
      <c r="AE479" s="2" t="str">
        <f t="shared" si="206"/>
        <v>-</v>
      </c>
      <c r="AH479" s="2">
        <v>477</v>
      </c>
      <c r="AI479" s="99" t="str">
        <f t="shared" si="207"/>
        <v>-</v>
      </c>
      <c r="AJ479" s="99" t="str">
        <f t="shared" si="208"/>
        <v>-</v>
      </c>
      <c r="AK479" s="2">
        <f t="shared" si="209"/>
        <v>3.336948765140038</v>
      </c>
      <c r="AL479" s="2" t="str">
        <f t="shared" si="210"/>
        <v>-</v>
      </c>
      <c r="AM479" s="2" t="str">
        <f t="shared" si="211"/>
        <v>-</v>
      </c>
      <c r="AN479" s="2" t="str">
        <f t="shared" si="212"/>
        <v>-</v>
      </c>
    </row>
    <row r="480" spans="1:40">
      <c r="A480" s="2">
        <v>1</v>
      </c>
      <c r="B480" s="98">
        <f t="shared" si="194"/>
        <v>6.5589633327226338</v>
      </c>
      <c r="C480" s="99">
        <f t="shared" si="213"/>
        <v>6.5589633327226334E-3</v>
      </c>
      <c r="D480" s="2">
        <v>25</v>
      </c>
      <c r="E480" s="2">
        <v>140</v>
      </c>
      <c r="F480" s="100">
        <f t="shared" si="220"/>
        <v>1.0099999999999999E-6</v>
      </c>
      <c r="G480" s="2">
        <v>1E-4</v>
      </c>
      <c r="I480" s="2">
        <v>478</v>
      </c>
      <c r="J480" s="99" t="str">
        <f t="shared" si="214"/>
        <v>-</v>
      </c>
      <c r="K480" s="99" t="str">
        <f t="shared" si="215"/>
        <v>-</v>
      </c>
      <c r="L480" s="2">
        <f t="shared" si="216"/>
        <v>13.361779134652675</v>
      </c>
      <c r="M480" s="2" t="str">
        <f t="shared" si="217"/>
        <v>-</v>
      </c>
      <c r="N480" s="2" t="str">
        <f t="shared" si="218"/>
        <v>-</v>
      </c>
      <c r="O480" s="99" t="str">
        <f t="shared" si="219"/>
        <v>-</v>
      </c>
      <c r="Q480" s="2">
        <v>478</v>
      </c>
      <c r="R480" s="99" t="str">
        <f t="shared" si="195"/>
        <v>-</v>
      </c>
      <c r="S480" s="99" t="str">
        <f t="shared" si="196"/>
        <v>-</v>
      </c>
      <c r="T480" s="2">
        <f t="shared" si="197"/>
        <v>8.1553827726151606</v>
      </c>
      <c r="U480" s="2" t="str">
        <f t="shared" si="198"/>
        <v>-</v>
      </c>
      <c r="V480" s="2" t="str">
        <f t="shared" si="199"/>
        <v>-</v>
      </c>
      <c r="W480" s="2" t="str">
        <f t="shared" si="200"/>
        <v>-</v>
      </c>
      <c r="Y480" s="2">
        <v>478</v>
      </c>
      <c r="Z480" s="99" t="str">
        <f t="shared" si="201"/>
        <v>-</v>
      </c>
      <c r="AA480" s="99" t="str">
        <f t="shared" si="202"/>
        <v>-</v>
      </c>
      <c r="AB480" s="2">
        <f t="shared" si="203"/>
        <v>5.2194449744737019</v>
      </c>
      <c r="AC480" s="2" t="str">
        <f t="shared" si="204"/>
        <v>-</v>
      </c>
      <c r="AD480" s="2" t="str">
        <f t="shared" si="205"/>
        <v>-</v>
      </c>
      <c r="AE480" s="2" t="str">
        <f t="shared" si="206"/>
        <v>-</v>
      </c>
      <c r="AH480" s="2">
        <v>478</v>
      </c>
      <c r="AI480" s="99" t="str">
        <f t="shared" si="207"/>
        <v>-</v>
      </c>
      <c r="AJ480" s="99" t="str">
        <f t="shared" si="208"/>
        <v>-</v>
      </c>
      <c r="AK480" s="2">
        <f t="shared" si="209"/>
        <v>3.3404447836631688</v>
      </c>
      <c r="AL480" s="2" t="str">
        <f t="shared" si="210"/>
        <v>-</v>
      </c>
      <c r="AM480" s="2" t="str">
        <f t="shared" si="211"/>
        <v>-</v>
      </c>
      <c r="AN480" s="2" t="str">
        <f t="shared" si="212"/>
        <v>-</v>
      </c>
    </row>
    <row r="481" spans="1:40">
      <c r="A481" s="2">
        <v>1</v>
      </c>
      <c r="B481" s="98">
        <f t="shared" si="194"/>
        <v>6.5658205884717864</v>
      </c>
      <c r="C481" s="99">
        <f t="shared" si="213"/>
        <v>6.565820588471786E-3</v>
      </c>
      <c r="D481" s="2">
        <v>25</v>
      </c>
      <c r="E481" s="2">
        <v>140</v>
      </c>
      <c r="F481" s="100">
        <f t="shared" si="220"/>
        <v>1.0099999999999999E-6</v>
      </c>
      <c r="G481" s="2">
        <v>1E-4</v>
      </c>
      <c r="I481" s="2">
        <v>479</v>
      </c>
      <c r="J481" s="99" t="str">
        <f t="shared" si="214"/>
        <v>-</v>
      </c>
      <c r="K481" s="99" t="str">
        <f t="shared" si="215"/>
        <v>-</v>
      </c>
      <c r="L481" s="2">
        <f t="shared" si="216"/>
        <v>13.375748588687109</v>
      </c>
      <c r="M481" s="2" t="str">
        <f t="shared" si="217"/>
        <v>-</v>
      </c>
      <c r="N481" s="2" t="str">
        <f t="shared" si="218"/>
        <v>-</v>
      </c>
      <c r="O481" s="99" t="str">
        <f t="shared" si="219"/>
        <v>-</v>
      </c>
      <c r="Q481" s="2">
        <v>479</v>
      </c>
      <c r="R481" s="99" t="str">
        <f t="shared" si="195"/>
        <v>-</v>
      </c>
      <c r="S481" s="99" t="str">
        <f t="shared" si="196"/>
        <v>-</v>
      </c>
      <c r="T481" s="2">
        <f t="shared" si="197"/>
        <v>8.1639090507123502</v>
      </c>
      <c r="U481" s="2" t="str">
        <f t="shared" si="198"/>
        <v>-</v>
      </c>
      <c r="V481" s="2" t="str">
        <f t="shared" si="199"/>
        <v>-</v>
      </c>
      <c r="W481" s="2" t="str">
        <f t="shared" si="200"/>
        <v>-</v>
      </c>
      <c r="Y481" s="2">
        <v>479</v>
      </c>
      <c r="Z481" s="99" t="str">
        <f t="shared" si="201"/>
        <v>-</v>
      </c>
      <c r="AA481" s="99" t="str">
        <f t="shared" si="202"/>
        <v>-</v>
      </c>
      <c r="AB481" s="2">
        <f t="shared" si="203"/>
        <v>5.2249017924559027</v>
      </c>
      <c r="AC481" s="2" t="str">
        <f t="shared" si="204"/>
        <v>-</v>
      </c>
      <c r="AD481" s="2" t="str">
        <f t="shared" si="205"/>
        <v>-</v>
      </c>
      <c r="AE481" s="2" t="str">
        <f t="shared" si="206"/>
        <v>-</v>
      </c>
      <c r="AH481" s="2">
        <v>479</v>
      </c>
      <c r="AI481" s="99" t="str">
        <f t="shared" si="207"/>
        <v>-</v>
      </c>
      <c r="AJ481" s="99" t="str">
        <f t="shared" si="208"/>
        <v>-</v>
      </c>
      <c r="AK481" s="2">
        <f t="shared" si="209"/>
        <v>3.3439371471717774</v>
      </c>
      <c r="AL481" s="2" t="str">
        <f t="shared" si="210"/>
        <v>-</v>
      </c>
      <c r="AM481" s="2" t="str">
        <f t="shared" si="211"/>
        <v>-</v>
      </c>
      <c r="AN481" s="2" t="str">
        <f t="shared" si="212"/>
        <v>-</v>
      </c>
    </row>
    <row r="482" spans="1:40">
      <c r="A482" s="2">
        <v>1</v>
      </c>
      <c r="B482" s="98">
        <f t="shared" si="194"/>
        <v>6.5726706900619929</v>
      </c>
      <c r="C482" s="99">
        <f t="shared" si="213"/>
        <v>6.5726706900619929E-3</v>
      </c>
      <c r="D482" s="2">
        <v>25</v>
      </c>
      <c r="E482" s="2">
        <v>140</v>
      </c>
      <c r="F482" s="100">
        <f t="shared" si="220"/>
        <v>1.0099999999999999E-6</v>
      </c>
      <c r="G482" s="2">
        <v>1E-4</v>
      </c>
      <c r="I482" s="2">
        <v>480</v>
      </c>
      <c r="J482" s="99" t="str">
        <f t="shared" si="214"/>
        <v>-</v>
      </c>
      <c r="K482" s="99" t="str">
        <f t="shared" si="215"/>
        <v>-</v>
      </c>
      <c r="L482" s="2">
        <f t="shared" si="216"/>
        <v>13.389703468422697</v>
      </c>
      <c r="M482" s="2" t="str">
        <f t="shared" si="217"/>
        <v>-</v>
      </c>
      <c r="N482" s="2" t="str">
        <f t="shared" si="218"/>
        <v>-</v>
      </c>
      <c r="O482" s="99" t="str">
        <f t="shared" si="219"/>
        <v>-</v>
      </c>
      <c r="Q482" s="2">
        <v>480</v>
      </c>
      <c r="R482" s="99" t="str">
        <f t="shared" si="195"/>
        <v>-</v>
      </c>
      <c r="S482" s="99" t="str">
        <f t="shared" si="196"/>
        <v>-</v>
      </c>
      <c r="T482" s="2">
        <f t="shared" si="197"/>
        <v>8.1724264333634657</v>
      </c>
      <c r="U482" s="2" t="str">
        <f t="shared" si="198"/>
        <v>-</v>
      </c>
      <c r="V482" s="2" t="str">
        <f t="shared" si="199"/>
        <v>-</v>
      </c>
      <c r="W482" s="2" t="str">
        <f t="shared" si="200"/>
        <v>-</v>
      </c>
      <c r="Y482" s="2">
        <v>480</v>
      </c>
      <c r="Z482" s="99" t="str">
        <f t="shared" si="201"/>
        <v>-</v>
      </c>
      <c r="AA482" s="99" t="str">
        <f t="shared" si="202"/>
        <v>-</v>
      </c>
      <c r="AB482" s="2">
        <f t="shared" si="203"/>
        <v>5.2303529173526169</v>
      </c>
      <c r="AC482" s="2" t="str">
        <f t="shared" si="204"/>
        <v>-</v>
      </c>
      <c r="AD482" s="2" t="str">
        <f t="shared" si="205"/>
        <v>-</v>
      </c>
      <c r="AE482" s="2" t="str">
        <f t="shared" si="206"/>
        <v>-</v>
      </c>
      <c r="AH482" s="2">
        <v>480</v>
      </c>
      <c r="AI482" s="99" t="str">
        <f t="shared" si="207"/>
        <v>-</v>
      </c>
      <c r="AJ482" s="99" t="str">
        <f t="shared" si="208"/>
        <v>-</v>
      </c>
      <c r="AK482" s="2">
        <f t="shared" si="209"/>
        <v>3.3474258671056742</v>
      </c>
      <c r="AL482" s="2" t="str">
        <f t="shared" si="210"/>
        <v>-</v>
      </c>
      <c r="AM482" s="2" t="str">
        <f t="shared" si="211"/>
        <v>-</v>
      </c>
      <c r="AN482" s="2" t="str">
        <f t="shared" si="212"/>
        <v>-</v>
      </c>
    </row>
    <row r="483" spans="1:40">
      <c r="A483" s="2">
        <v>1</v>
      </c>
      <c r="B483" s="98">
        <f t="shared" si="194"/>
        <v>6.5795136598383923</v>
      </c>
      <c r="C483" s="99">
        <f t="shared" si="213"/>
        <v>6.5795136598383926E-3</v>
      </c>
      <c r="D483" s="2">
        <v>25</v>
      </c>
      <c r="E483" s="2">
        <v>140</v>
      </c>
      <c r="F483" s="100">
        <f t="shared" si="220"/>
        <v>1.0099999999999999E-6</v>
      </c>
      <c r="G483" s="2">
        <v>1E-4</v>
      </c>
      <c r="I483" s="2">
        <v>481</v>
      </c>
      <c r="J483" s="99" t="str">
        <f t="shared" si="214"/>
        <v>-</v>
      </c>
      <c r="K483" s="99" t="str">
        <f t="shared" si="215"/>
        <v>-</v>
      </c>
      <c r="L483" s="2">
        <f t="shared" si="216"/>
        <v>13.403643819380477</v>
      </c>
      <c r="M483" s="2" t="str">
        <f t="shared" si="217"/>
        <v>-</v>
      </c>
      <c r="N483" s="2" t="str">
        <f t="shared" si="218"/>
        <v>-</v>
      </c>
      <c r="O483" s="99" t="str">
        <f t="shared" si="219"/>
        <v>-</v>
      </c>
      <c r="Q483" s="2">
        <v>481</v>
      </c>
      <c r="R483" s="99" t="str">
        <f t="shared" si="195"/>
        <v>-</v>
      </c>
      <c r="S483" s="99" t="str">
        <f t="shared" si="196"/>
        <v>-</v>
      </c>
      <c r="T483" s="2">
        <f t="shared" si="197"/>
        <v>8.1809349483523448</v>
      </c>
      <c r="U483" s="2" t="str">
        <f t="shared" si="198"/>
        <v>-</v>
      </c>
      <c r="V483" s="2" t="str">
        <f t="shared" si="199"/>
        <v>-</v>
      </c>
      <c r="W483" s="2" t="str">
        <f t="shared" si="200"/>
        <v>-</v>
      </c>
      <c r="Y483" s="2">
        <v>481</v>
      </c>
      <c r="Z483" s="99" t="str">
        <f t="shared" si="201"/>
        <v>-</v>
      </c>
      <c r="AA483" s="99" t="str">
        <f t="shared" si="202"/>
        <v>-</v>
      </c>
      <c r="AB483" s="2">
        <f t="shared" si="203"/>
        <v>5.2357983669454997</v>
      </c>
      <c r="AC483" s="2" t="str">
        <f t="shared" si="204"/>
        <v>-</v>
      </c>
      <c r="AD483" s="2" t="str">
        <f t="shared" si="205"/>
        <v>-</v>
      </c>
      <c r="AE483" s="2" t="str">
        <f t="shared" si="206"/>
        <v>-</v>
      </c>
      <c r="AH483" s="2">
        <v>481</v>
      </c>
      <c r="AI483" s="99" t="str">
        <f t="shared" si="207"/>
        <v>-</v>
      </c>
      <c r="AJ483" s="99" t="str">
        <f t="shared" si="208"/>
        <v>-</v>
      </c>
      <c r="AK483" s="2">
        <f t="shared" si="209"/>
        <v>3.3509109548451192</v>
      </c>
      <c r="AL483" s="2" t="str">
        <f t="shared" si="210"/>
        <v>-</v>
      </c>
      <c r="AM483" s="2" t="str">
        <f t="shared" si="211"/>
        <v>-</v>
      </c>
      <c r="AN483" s="2" t="str">
        <f t="shared" si="212"/>
        <v>-</v>
      </c>
    </row>
    <row r="484" spans="1:40">
      <c r="A484" s="2">
        <v>1</v>
      </c>
      <c r="B484" s="98">
        <f t="shared" si="194"/>
        <v>6.586349520030045</v>
      </c>
      <c r="C484" s="99">
        <f t="shared" si="213"/>
        <v>6.5863495200300451E-3</v>
      </c>
      <c r="D484" s="2">
        <v>25</v>
      </c>
      <c r="E484" s="2">
        <v>140</v>
      </c>
      <c r="F484" s="100">
        <f t="shared" si="220"/>
        <v>1.0099999999999999E-6</v>
      </c>
      <c r="G484" s="2">
        <v>1E-4</v>
      </c>
      <c r="I484" s="2">
        <v>482</v>
      </c>
      <c r="J484" s="99" t="str">
        <f t="shared" si="214"/>
        <v>-</v>
      </c>
      <c r="K484" s="99" t="str">
        <f t="shared" si="215"/>
        <v>-</v>
      </c>
      <c r="L484" s="2">
        <f t="shared" si="216"/>
        <v>13.41756968684501</v>
      </c>
      <c r="M484" s="2" t="str">
        <f t="shared" si="217"/>
        <v>-</v>
      </c>
      <c r="N484" s="2" t="str">
        <f t="shared" si="218"/>
        <v>-</v>
      </c>
      <c r="O484" s="99" t="str">
        <f t="shared" si="219"/>
        <v>-</v>
      </c>
      <c r="Q484" s="2">
        <v>482</v>
      </c>
      <c r="R484" s="99" t="str">
        <f t="shared" si="195"/>
        <v>-</v>
      </c>
      <c r="S484" s="99" t="str">
        <f t="shared" si="196"/>
        <v>-</v>
      </c>
      <c r="T484" s="2">
        <f t="shared" si="197"/>
        <v>8.1894346233184887</v>
      </c>
      <c r="U484" s="2" t="str">
        <f t="shared" si="198"/>
        <v>-</v>
      </c>
      <c r="V484" s="2" t="str">
        <f t="shared" si="199"/>
        <v>-</v>
      </c>
      <c r="W484" s="2" t="str">
        <f t="shared" si="200"/>
        <v>-</v>
      </c>
      <c r="Y484" s="2">
        <v>482</v>
      </c>
      <c r="Z484" s="99" t="str">
        <f t="shared" si="201"/>
        <v>-</v>
      </c>
      <c r="AA484" s="99" t="str">
        <f t="shared" si="202"/>
        <v>-</v>
      </c>
      <c r="AB484" s="2">
        <f t="shared" si="203"/>
        <v>5.2412381589238324</v>
      </c>
      <c r="AC484" s="2" t="str">
        <f t="shared" si="204"/>
        <v>-</v>
      </c>
      <c r="AD484" s="2" t="str">
        <f t="shared" si="205"/>
        <v>-</v>
      </c>
      <c r="AE484" s="2" t="str">
        <f t="shared" si="206"/>
        <v>-</v>
      </c>
      <c r="AH484" s="2">
        <v>482</v>
      </c>
      <c r="AI484" s="99" t="str">
        <f t="shared" si="207"/>
        <v>-</v>
      </c>
      <c r="AJ484" s="99" t="str">
        <f t="shared" si="208"/>
        <v>-</v>
      </c>
      <c r="AK484" s="2">
        <f t="shared" si="209"/>
        <v>3.3543924217112524</v>
      </c>
      <c r="AL484" s="2" t="str">
        <f t="shared" si="210"/>
        <v>-</v>
      </c>
      <c r="AM484" s="2" t="str">
        <f t="shared" si="211"/>
        <v>-</v>
      </c>
      <c r="AN484" s="2" t="str">
        <f t="shared" si="212"/>
        <v>-</v>
      </c>
    </row>
    <row r="485" spans="1:40">
      <c r="A485" s="2">
        <v>1</v>
      </c>
      <c r="B485" s="98">
        <f t="shared" si="194"/>
        <v>6.5931782927507729</v>
      </c>
      <c r="C485" s="99">
        <f t="shared" si="213"/>
        <v>6.5931782927507732E-3</v>
      </c>
      <c r="D485" s="2">
        <v>25</v>
      </c>
      <c r="E485" s="2">
        <v>140</v>
      </c>
      <c r="F485" s="100">
        <f t="shared" si="220"/>
        <v>1.0099999999999999E-6</v>
      </c>
      <c r="G485" s="2">
        <v>1E-4</v>
      </c>
      <c r="I485" s="2">
        <v>483</v>
      </c>
      <c r="J485" s="99" t="str">
        <f t="shared" si="214"/>
        <v>-</v>
      </c>
      <c r="K485" s="99" t="str">
        <f t="shared" si="215"/>
        <v>-</v>
      </c>
      <c r="L485" s="2">
        <f t="shared" si="216"/>
        <v>13.4314811158661</v>
      </c>
      <c r="M485" s="2" t="str">
        <f t="shared" si="217"/>
        <v>-</v>
      </c>
      <c r="N485" s="2" t="str">
        <f t="shared" si="218"/>
        <v>-</v>
      </c>
      <c r="O485" s="99" t="str">
        <f t="shared" si="219"/>
        <v>-</v>
      </c>
      <c r="Q485" s="2">
        <v>483</v>
      </c>
      <c r="R485" s="99" t="str">
        <f t="shared" si="195"/>
        <v>-</v>
      </c>
      <c r="S485" s="99" t="str">
        <f t="shared" si="196"/>
        <v>-</v>
      </c>
      <c r="T485" s="2">
        <f t="shared" si="197"/>
        <v>8.1979254857581196</v>
      </c>
      <c r="U485" s="2" t="str">
        <f t="shared" si="198"/>
        <v>-</v>
      </c>
      <c r="V485" s="2" t="str">
        <f t="shared" si="199"/>
        <v>-</v>
      </c>
      <c r="W485" s="2" t="str">
        <f t="shared" si="200"/>
        <v>-</v>
      </c>
      <c r="Y485" s="2">
        <v>483</v>
      </c>
      <c r="Z485" s="99" t="str">
        <f t="shared" si="201"/>
        <v>-</v>
      </c>
      <c r="AA485" s="99" t="str">
        <f t="shared" si="202"/>
        <v>-</v>
      </c>
      <c r="AB485" s="2">
        <f t="shared" si="203"/>
        <v>5.246672310885196</v>
      </c>
      <c r="AC485" s="2" t="str">
        <f t="shared" si="204"/>
        <v>-</v>
      </c>
      <c r="AD485" s="2" t="str">
        <f t="shared" si="205"/>
        <v>-</v>
      </c>
      <c r="AE485" s="2" t="str">
        <f t="shared" si="206"/>
        <v>-</v>
      </c>
      <c r="AH485" s="2">
        <v>483</v>
      </c>
      <c r="AI485" s="99" t="str">
        <f t="shared" si="207"/>
        <v>-</v>
      </c>
      <c r="AJ485" s="99" t="str">
        <f t="shared" si="208"/>
        <v>-</v>
      </c>
      <c r="AK485" s="2">
        <f t="shared" si="209"/>
        <v>3.3578702789665251</v>
      </c>
      <c r="AL485" s="2" t="str">
        <f t="shared" si="210"/>
        <v>-</v>
      </c>
      <c r="AM485" s="2" t="str">
        <f t="shared" si="211"/>
        <v>-</v>
      </c>
      <c r="AN485" s="2" t="str">
        <f t="shared" si="212"/>
        <v>-</v>
      </c>
    </row>
    <row r="486" spans="1:40">
      <c r="A486" s="2">
        <v>1</v>
      </c>
      <c r="B486" s="98">
        <f t="shared" si="194"/>
        <v>6.6</v>
      </c>
      <c r="C486" s="99">
        <f t="shared" si="213"/>
        <v>6.6E-3</v>
      </c>
      <c r="D486" s="2">
        <v>25</v>
      </c>
      <c r="E486" s="2">
        <v>140</v>
      </c>
      <c r="F486" s="100">
        <f t="shared" si="220"/>
        <v>1.0099999999999999E-6</v>
      </c>
      <c r="G486" s="2">
        <v>1E-4</v>
      </c>
      <c r="I486" s="2">
        <v>484</v>
      </c>
      <c r="J486" s="99" t="str">
        <f t="shared" si="214"/>
        <v>-</v>
      </c>
      <c r="K486" s="99" t="str">
        <f t="shared" si="215"/>
        <v>-</v>
      </c>
      <c r="L486" s="2">
        <f t="shared" si="216"/>
        <v>13.445378151260501</v>
      </c>
      <c r="M486" s="2" t="str">
        <f t="shared" si="217"/>
        <v>-</v>
      </c>
      <c r="N486" s="2" t="str">
        <f t="shared" si="218"/>
        <v>-</v>
      </c>
      <c r="O486" s="99" t="str">
        <f t="shared" si="219"/>
        <v>-</v>
      </c>
      <c r="Q486" s="2">
        <v>484</v>
      </c>
      <c r="R486" s="99" t="str">
        <f t="shared" si="195"/>
        <v>-</v>
      </c>
      <c r="S486" s="99" t="str">
        <f t="shared" si="196"/>
        <v>-</v>
      </c>
      <c r="T486" s="2">
        <f t="shared" si="197"/>
        <v>8.2064075630252109</v>
      </c>
      <c r="U486" s="2" t="str">
        <f t="shared" si="198"/>
        <v>-</v>
      </c>
      <c r="V486" s="2" t="str">
        <f t="shared" si="199"/>
        <v>-</v>
      </c>
      <c r="W486" s="2" t="str">
        <f t="shared" si="200"/>
        <v>-</v>
      </c>
      <c r="Y486" s="2">
        <v>484</v>
      </c>
      <c r="Z486" s="99" t="str">
        <f t="shared" si="201"/>
        <v>-</v>
      </c>
      <c r="AA486" s="99" t="str">
        <f t="shared" si="202"/>
        <v>-</v>
      </c>
      <c r="AB486" s="2">
        <f t="shared" si="203"/>
        <v>5.2521008403361344</v>
      </c>
      <c r="AC486" s="2" t="str">
        <f t="shared" si="204"/>
        <v>-</v>
      </c>
      <c r="AD486" s="2" t="str">
        <f t="shared" si="205"/>
        <v>-</v>
      </c>
      <c r="AE486" s="2" t="str">
        <f t="shared" si="206"/>
        <v>-</v>
      </c>
      <c r="AH486" s="2">
        <v>484</v>
      </c>
      <c r="AI486" s="99" t="str">
        <f t="shared" si="207"/>
        <v>-</v>
      </c>
      <c r="AJ486" s="99" t="str">
        <f t="shared" si="208"/>
        <v>-</v>
      </c>
      <c r="AK486" s="2">
        <f t="shared" si="209"/>
        <v>3.3613445378151252</v>
      </c>
      <c r="AL486" s="2" t="str">
        <f t="shared" si="210"/>
        <v>-</v>
      </c>
      <c r="AM486" s="2" t="str">
        <f t="shared" si="211"/>
        <v>-</v>
      </c>
      <c r="AN486" s="2" t="str">
        <f t="shared" si="212"/>
        <v>-</v>
      </c>
    </row>
    <row r="487" spans="1:40">
      <c r="A487" s="2">
        <v>1</v>
      </c>
      <c r="B487" s="98">
        <f t="shared" si="194"/>
        <v>6.6068146636635712</v>
      </c>
      <c r="C487" s="99">
        <f t="shared" si="213"/>
        <v>6.6068146636635711E-3</v>
      </c>
      <c r="D487" s="2">
        <v>25</v>
      </c>
      <c r="E487" s="2">
        <v>140</v>
      </c>
      <c r="F487" s="100">
        <f t="shared" si="220"/>
        <v>1.0099999999999999E-6</v>
      </c>
      <c r="G487" s="2">
        <v>1E-4</v>
      </c>
      <c r="I487" s="2">
        <v>485</v>
      </c>
      <c r="J487" s="99" t="str">
        <f t="shared" si="214"/>
        <v>-</v>
      </c>
      <c r="K487" s="99" t="str">
        <f t="shared" si="215"/>
        <v>-</v>
      </c>
      <c r="L487" s="2">
        <f t="shared" si="216"/>
        <v>13.459260837613588</v>
      </c>
      <c r="M487" s="2" t="str">
        <f t="shared" si="217"/>
        <v>-</v>
      </c>
      <c r="N487" s="2" t="str">
        <f t="shared" si="218"/>
        <v>-</v>
      </c>
      <c r="O487" s="99" t="str">
        <f t="shared" si="219"/>
        <v>-</v>
      </c>
      <c r="Q487" s="2">
        <v>485</v>
      </c>
      <c r="R487" s="99" t="str">
        <f t="shared" si="195"/>
        <v>-</v>
      </c>
      <c r="S487" s="99" t="str">
        <f t="shared" si="196"/>
        <v>-</v>
      </c>
      <c r="T487" s="2">
        <f t="shared" si="197"/>
        <v>8.2148808823325137</v>
      </c>
      <c r="U487" s="2" t="str">
        <f t="shared" si="198"/>
        <v>-</v>
      </c>
      <c r="V487" s="2" t="str">
        <f t="shared" si="199"/>
        <v>-</v>
      </c>
      <c r="W487" s="2" t="str">
        <f t="shared" si="200"/>
        <v>-</v>
      </c>
      <c r="Y487" s="2">
        <v>485</v>
      </c>
      <c r="Z487" s="99" t="str">
        <f t="shared" si="201"/>
        <v>-</v>
      </c>
      <c r="AA487" s="99" t="str">
        <f t="shared" si="202"/>
        <v>-</v>
      </c>
      <c r="AB487" s="2">
        <f t="shared" si="203"/>
        <v>5.2575237646928086</v>
      </c>
      <c r="AC487" s="2" t="str">
        <f t="shared" si="204"/>
        <v>-</v>
      </c>
      <c r="AD487" s="2" t="str">
        <f t="shared" si="205"/>
        <v>-</v>
      </c>
      <c r="AE487" s="2" t="str">
        <f t="shared" si="206"/>
        <v>-</v>
      </c>
      <c r="AH487" s="2">
        <v>485</v>
      </c>
      <c r="AI487" s="99" t="str">
        <f t="shared" si="207"/>
        <v>-</v>
      </c>
      <c r="AJ487" s="99" t="str">
        <f t="shared" si="208"/>
        <v>-</v>
      </c>
      <c r="AK487" s="2">
        <f t="shared" si="209"/>
        <v>3.364815209403397</v>
      </c>
      <c r="AL487" s="2" t="str">
        <f t="shared" si="210"/>
        <v>-</v>
      </c>
      <c r="AM487" s="2" t="str">
        <f t="shared" si="211"/>
        <v>-</v>
      </c>
      <c r="AN487" s="2" t="str">
        <f t="shared" si="212"/>
        <v>-</v>
      </c>
    </row>
    <row r="488" spans="1:40">
      <c r="A488" s="2">
        <v>1</v>
      </c>
      <c r="B488" s="98">
        <f t="shared" si="194"/>
        <v>6.6136223055145802</v>
      </c>
      <c r="C488" s="99">
        <f t="shared" si="213"/>
        <v>6.6136223055145802E-3</v>
      </c>
      <c r="D488" s="2">
        <v>25</v>
      </c>
      <c r="E488" s="2">
        <v>140</v>
      </c>
      <c r="F488" s="100">
        <f t="shared" si="220"/>
        <v>1.0099999999999999E-6</v>
      </c>
      <c r="G488" s="2">
        <v>1E-4</v>
      </c>
      <c r="I488" s="2">
        <v>486</v>
      </c>
      <c r="J488" s="99" t="str">
        <f t="shared" si="214"/>
        <v>-</v>
      </c>
      <c r="K488" s="99" t="str">
        <f t="shared" si="215"/>
        <v>-</v>
      </c>
      <c r="L488" s="2">
        <f t="shared" si="216"/>
        <v>13.473129219281036</v>
      </c>
      <c r="M488" s="2" t="str">
        <f t="shared" si="217"/>
        <v>-</v>
      </c>
      <c r="N488" s="2" t="str">
        <f t="shared" si="218"/>
        <v>-</v>
      </c>
      <c r="O488" s="99" t="str">
        <f t="shared" si="219"/>
        <v>-</v>
      </c>
      <c r="Q488" s="2">
        <v>486</v>
      </c>
      <c r="R488" s="99" t="str">
        <f t="shared" si="195"/>
        <v>-</v>
      </c>
      <c r="S488" s="99" t="str">
        <f t="shared" si="196"/>
        <v>-</v>
      </c>
      <c r="T488" s="2">
        <f t="shared" si="197"/>
        <v>8.223345470752589</v>
      </c>
      <c r="U488" s="2" t="str">
        <f t="shared" si="198"/>
        <v>-</v>
      </c>
      <c r="V488" s="2" t="str">
        <f t="shared" si="199"/>
        <v>-</v>
      </c>
      <c r="W488" s="2" t="str">
        <f t="shared" si="200"/>
        <v>-</v>
      </c>
      <c r="Y488" s="2">
        <v>486</v>
      </c>
      <c r="Z488" s="99" t="str">
        <f t="shared" si="201"/>
        <v>-</v>
      </c>
      <c r="AA488" s="99" t="str">
        <f t="shared" si="202"/>
        <v>-</v>
      </c>
      <c r="AB488" s="2">
        <f t="shared" si="203"/>
        <v>5.2629411012816556</v>
      </c>
      <c r="AC488" s="2" t="str">
        <f t="shared" si="204"/>
        <v>-</v>
      </c>
      <c r="AD488" s="2" t="str">
        <f t="shared" si="205"/>
        <v>-</v>
      </c>
      <c r="AE488" s="2" t="str">
        <f t="shared" si="206"/>
        <v>-</v>
      </c>
      <c r="AH488" s="2">
        <v>486</v>
      </c>
      <c r="AI488" s="99" t="str">
        <f t="shared" si="207"/>
        <v>-</v>
      </c>
      <c r="AJ488" s="99" t="str">
        <f t="shared" si="208"/>
        <v>-</v>
      </c>
      <c r="AK488" s="2">
        <f t="shared" si="209"/>
        <v>3.368282304820259</v>
      </c>
      <c r="AL488" s="2" t="str">
        <f t="shared" si="210"/>
        <v>-</v>
      </c>
      <c r="AM488" s="2" t="str">
        <f t="shared" si="211"/>
        <v>-</v>
      </c>
      <c r="AN488" s="2" t="str">
        <f t="shared" si="212"/>
        <v>-</v>
      </c>
    </row>
    <row r="489" spans="1:40">
      <c r="A489" s="2">
        <v>1</v>
      </c>
      <c r="B489" s="98">
        <f t="shared" si="194"/>
        <v>6.6204229472141725</v>
      </c>
      <c r="C489" s="99">
        <f t="shared" si="213"/>
        <v>6.6204229472141725E-3</v>
      </c>
      <c r="D489" s="2">
        <v>25</v>
      </c>
      <c r="E489" s="2">
        <v>140</v>
      </c>
      <c r="F489" s="100">
        <f t="shared" si="220"/>
        <v>1.0099999999999999E-6</v>
      </c>
      <c r="G489" s="2">
        <v>1E-4</v>
      </c>
      <c r="I489" s="2">
        <v>487</v>
      </c>
      <c r="J489" s="99" t="str">
        <f t="shared" si="214"/>
        <v>-</v>
      </c>
      <c r="K489" s="99" t="str">
        <f t="shared" si="215"/>
        <v>-</v>
      </c>
      <c r="L489" s="2">
        <f t="shared" si="216"/>
        <v>13.486983340390468</v>
      </c>
      <c r="M489" s="2" t="str">
        <f t="shared" si="217"/>
        <v>-</v>
      </c>
      <c r="N489" s="2" t="str">
        <f t="shared" si="218"/>
        <v>-</v>
      </c>
      <c r="O489" s="99" t="str">
        <f t="shared" si="219"/>
        <v>-</v>
      </c>
      <c r="Q489" s="2">
        <v>487</v>
      </c>
      <c r="R489" s="99" t="str">
        <f t="shared" si="195"/>
        <v>-</v>
      </c>
      <c r="S489" s="99" t="str">
        <f t="shared" si="196"/>
        <v>-</v>
      </c>
      <c r="T489" s="2">
        <f t="shared" si="197"/>
        <v>8.2318013552187939</v>
      </c>
      <c r="U489" s="2" t="str">
        <f t="shared" si="198"/>
        <v>-</v>
      </c>
      <c r="V489" s="2" t="str">
        <f t="shared" si="199"/>
        <v>-</v>
      </c>
      <c r="W489" s="2" t="str">
        <f t="shared" si="200"/>
        <v>-</v>
      </c>
      <c r="Y489" s="2">
        <v>487</v>
      </c>
      <c r="Z489" s="99" t="str">
        <f t="shared" si="201"/>
        <v>-</v>
      </c>
      <c r="AA489" s="99" t="str">
        <f t="shared" si="202"/>
        <v>-</v>
      </c>
      <c r="AB489" s="2">
        <f t="shared" si="203"/>
        <v>5.2683528673400275</v>
      </c>
      <c r="AC489" s="2" t="str">
        <f t="shared" si="204"/>
        <v>-</v>
      </c>
      <c r="AD489" s="2" t="str">
        <f t="shared" si="205"/>
        <v>-</v>
      </c>
      <c r="AE489" s="2" t="str">
        <f t="shared" si="206"/>
        <v>-</v>
      </c>
      <c r="AH489" s="2">
        <v>487</v>
      </c>
      <c r="AI489" s="99" t="str">
        <f t="shared" si="207"/>
        <v>-</v>
      </c>
      <c r="AJ489" s="99" t="str">
        <f t="shared" si="208"/>
        <v>-</v>
      </c>
      <c r="AK489" s="2">
        <f t="shared" si="209"/>
        <v>3.3717458350976171</v>
      </c>
      <c r="AL489" s="2" t="str">
        <f t="shared" si="210"/>
        <v>-</v>
      </c>
      <c r="AM489" s="2" t="str">
        <f t="shared" si="211"/>
        <v>-</v>
      </c>
      <c r="AN489" s="2" t="str">
        <f t="shared" si="212"/>
        <v>-</v>
      </c>
    </row>
    <row r="490" spans="1:40">
      <c r="A490" s="2">
        <v>1</v>
      </c>
      <c r="B490" s="98">
        <f t="shared" si="194"/>
        <v>6.6272166103123569</v>
      </c>
      <c r="C490" s="99">
        <f t="shared" si="213"/>
        <v>6.6272166103123571E-3</v>
      </c>
      <c r="D490" s="2">
        <v>25</v>
      </c>
      <c r="E490" s="2">
        <v>140</v>
      </c>
      <c r="F490" s="100">
        <f t="shared" si="220"/>
        <v>1.0099999999999999E-6</v>
      </c>
      <c r="G490" s="2">
        <v>1E-4</v>
      </c>
      <c r="I490" s="2">
        <v>488</v>
      </c>
      <c r="J490" s="99" t="str">
        <f t="shared" si="214"/>
        <v>-</v>
      </c>
      <c r="K490" s="99" t="str">
        <f t="shared" si="215"/>
        <v>-</v>
      </c>
      <c r="L490" s="2">
        <f t="shared" si="216"/>
        <v>13.500823244843097</v>
      </c>
      <c r="M490" s="2" t="str">
        <f t="shared" si="217"/>
        <v>-</v>
      </c>
      <c r="N490" s="2" t="str">
        <f t="shared" si="218"/>
        <v>-</v>
      </c>
      <c r="O490" s="99" t="str">
        <f t="shared" si="219"/>
        <v>-</v>
      </c>
      <c r="Q490" s="2">
        <v>488</v>
      </c>
      <c r="R490" s="99" t="str">
        <f t="shared" si="195"/>
        <v>-</v>
      </c>
      <c r="S490" s="99" t="str">
        <f t="shared" si="196"/>
        <v>-</v>
      </c>
      <c r="T490" s="2">
        <f t="shared" si="197"/>
        <v>8.2402485625263076</v>
      </c>
      <c r="U490" s="2" t="str">
        <f t="shared" si="198"/>
        <v>-</v>
      </c>
      <c r="V490" s="2" t="str">
        <f t="shared" si="199"/>
        <v>-</v>
      </c>
      <c r="W490" s="2" t="str">
        <f t="shared" si="200"/>
        <v>-</v>
      </c>
      <c r="Y490" s="2">
        <v>488</v>
      </c>
      <c r="Z490" s="99" t="str">
        <f t="shared" si="201"/>
        <v>-</v>
      </c>
      <c r="AA490" s="99" t="str">
        <f t="shared" si="202"/>
        <v>-</v>
      </c>
      <c r="AB490" s="2">
        <f t="shared" si="203"/>
        <v>5.2737590800168359</v>
      </c>
      <c r="AC490" s="2" t="str">
        <f t="shared" si="204"/>
        <v>-</v>
      </c>
      <c r="AD490" s="2" t="str">
        <f t="shared" si="205"/>
        <v>-</v>
      </c>
      <c r="AE490" s="2" t="str">
        <f t="shared" si="206"/>
        <v>-</v>
      </c>
      <c r="AH490" s="2">
        <v>488</v>
      </c>
      <c r="AI490" s="99" t="str">
        <f t="shared" si="207"/>
        <v>-</v>
      </c>
      <c r="AJ490" s="99" t="str">
        <f t="shared" si="208"/>
        <v>-</v>
      </c>
      <c r="AK490" s="2">
        <f t="shared" si="209"/>
        <v>3.3752058112107743</v>
      </c>
      <c r="AL490" s="2" t="str">
        <f t="shared" si="210"/>
        <v>-</v>
      </c>
      <c r="AM490" s="2" t="str">
        <f t="shared" si="211"/>
        <v>-</v>
      </c>
      <c r="AN490" s="2" t="str">
        <f t="shared" si="212"/>
        <v>-</v>
      </c>
    </row>
    <row r="491" spans="1:40">
      <c r="A491" s="2">
        <v>1</v>
      </c>
      <c r="B491" s="98">
        <f t="shared" si="194"/>
        <v>6.6340033162487941</v>
      </c>
      <c r="C491" s="99">
        <f t="shared" si="213"/>
        <v>6.6340033162487939E-3</v>
      </c>
      <c r="D491" s="2">
        <v>25</v>
      </c>
      <c r="E491" s="2">
        <v>140</v>
      </c>
      <c r="F491" s="100">
        <f t="shared" si="220"/>
        <v>1.0099999999999999E-6</v>
      </c>
      <c r="G491" s="2">
        <v>1E-4</v>
      </c>
      <c r="I491" s="2">
        <v>489</v>
      </c>
      <c r="J491" s="99" t="str">
        <f t="shared" si="214"/>
        <v>-</v>
      </c>
      <c r="K491" s="99" t="str">
        <f t="shared" si="215"/>
        <v>-</v>
      </c>
      <c r="L491" s="2">
        <f t="shared" si="216"/>
        <v>13.514648976315341</v>
      </c>
      <c r="M491" s="2" t="str">
        <f t="shared" si="217"/>
        <v>-</v>
      </c>
      <c r="N491" s="2" t="str">
        <f t="shared" si="218"/>
        <v>-</v>
      </c>
      <c r="O491" s="99" t="str">
        <f t="shared" si="219"/>
        <v>-</v>
      </c>
      <c r="Q491" s="2">
        <v>489</v>
      </c>
      <c r="R491" s="99" t="str">
        <f t="shared" si="195"/>
        <v>-</v>
      </c>
      <c r="S491" s="99" t="str">
        <f t="shared" si="196"/>
        <v>-</v>
      </c>
      <c r="T491" s="2">
        <f t="shared" si="197"/>
        <v>8.2486871193330966</v>
      </c>
      <c r="U491" s="2" t="str">
        <f t="shared" si="198"/>
        <v>-</v>
      </c>
      <c r="V491" s="2" t="str">
        <f t="shared" si="199"/>
        <v>-</v>
      </c>
      <c r="W491" s="2" t="str">
        <f t="shared" si="200"/>
        <v>-</v>
      </c>
      <c r="Y491" s="2">
        <v>489</v>
      </c>
      <c r="Z491" s="99" t="str">
        <f t="shared" si="201"/>
        <v>-</v>
      </c>
      <c r="AA491" s="99" t="str">
        <f t="shared" si="202"/>
        <v>-</v>
      </c>
      <c r="AB491" s="2">
        <f t="shared" si="203"/>
        <v>5.2791597563731809</v>
      </c>
      <c r="AC491" s="2" t="str">
        <f t="shared" si="204"/>
        <v>-</v>
      </c>
      <c r="AD491" s="2" t="str">
        <f t="shared" si="205"/>
        <v>-</v>
      </c>
      <c r="AE491" s="2" t="str">
        <f t="shared" si="206"/>
        <v>-</v>
      </c>
      <c r="AH491" s="2">
        <v>489</v>
      </c>
      <c r="AI491" s="99" t="str">
        <f t="shared" si="207"/>
        <v>-</v>
      </c>
      <c r="AJ491" s="99" t="str">
        <f t="shared" si="208"/>
        <v>-</v>
      </c>
      <c r="AK491" s="2">
        <f t="shared" si="209"/>
        <v>3.3786622440788352</v>
      </c>
      <c r="AL491" s="2" t="str">
        <f t="shared" si="210"/>
        <v>-</v>
      </c>
      <c r="AM491" s="2" t="str">
        <f t="shared" si="211"/>
        <v>-</v>
      </c>
      <c r="AN491" s="2" t="str">
        <f t="shared" si="212"/>
        <v>-</v>
      </c>
    </row>
    <row r="492" spans="1:40">
      <c r="A492" s="2">
        <v>1</v>
      </c>
      <c r="B492" s="98">
        <f t="shared" si="194"/>
        <v>6.6407830863535962</v>
      </c>
      <c r="C492" s="99">
        <f t="shared" si="213"/>
        <v>6.6407830863535961E-3</v>
      </c>
      <c r="D492" s="2">
        <v>25</v>
      </c>
      <c r="E492" s="2">
        <v>140</v>
      </c>
      <c r="F492" s="100">
        <f t="shared" si="220"/>
        <v>1.0099999999999999E-6</v>
      </c>
      <c r="G492" s="2">
        <v>1E-4</v>
      </c>
      <c r="I492" s="2">
        <v>490</v>
      </c>
      <c r="J492" s="99" t="str">
        <f t="shared" si="214"/>
        <v>-</v>
      </c>
      <c r="K492" s="99" t="str">
        <f t="shared" si="215"/>
        <v>-</v>
      </c>
      <c r="L492" s="2">
        <f t="shared" si="216"/>
        <v>13.528460578260443</v>
      </c>
      <c r="M492" s="2" t="str">
        <f t="shared" si="217"/>
        <v>-</v>
      </c>
      <c r="N492" s="2" t="str">
        <f t="shared" si="218"/>
        <v>-</v>
      </c>
      <c r="O492" s="99" t="str">
        <f t="shared" si="219"/>
        <v>-</v>
      </c>
      <c r="Q492" s="2">
        <v>490</v>
      </c>
      <c r="R492" s="99" t="str">
        <f t="shared" si="195"/>
        <v>-</v>
      </c>
      <c r="S492" s="99" t="str">
        <f t="shared" si="196"/>
        <v>-</v>
      </c>
      <c r="T492" s="2">
        <f t="shared" si="197"/>
        <v>8.2571170521609165</v>
      </c>
      <c r="U492" s="2" t="str">
        <f t="shared" si="198"/>
        <v>-</v>
      </c>
      <c r="V492" s="2" t="str">
        <f t="shared" si="199"/>
        <v>-</v>
      </c>
      <c r="W492" s="2" t="str">
        <f t="shared" si="200"/>
        <v>-</v>
      </c>
      <c r="Y492" s="2">
        <v>490</v>
      </c>
      <c r="Z492" s="99" t="str">
        <f t="shared" si="201"/>
        <v>-</v>
      </c>
      <c r="AA492" s="99" t="str">
        <f t="shared" si="202"/>
        <v>-</v>
      </c>
      <c r="AB492" s="2">
        <f t="shared" si="203"/>
        <v>5.2845549133829861</v>
      </c>
      <c r="AC492" s="2" t="str">
        <f t="shared" si="204"/>
        <v>-</v>
      </c>
      <c r="AD492" s="2" t="str">
        <f t="shared" si="205"/>
        <v>-</v>
      </c>
      <c r="AE492" s="2" t="str">
        <f t="shared" si="206"/>
        <v>-</v>
      </c>
      <c r="AH492" s="2">
        <v>490</v>
      </c>
      <c r="AI492" s="99" t="str">
        <f t="shared" si="207"/>
        <v>-</v>
      </c>
      <c r="AJ492" s="99" t="str">
        <f t="shared" si="208"/>
        <v>-</v>
      </c>
      <c r="AK492" s="2">
        <f t="shared" si="209"/>
        <v>3.3821151445651108</v>
      </c>
      <c r="AL492" s="2" t="str">
        <f t="shared" si="210"/>
        <v>-</v>
      </c>
      <c r="AM492" s="2" t="str">
        <f t="shared" si="211"/>
        <v>-</v>
      </c>
      <c r="AN492" s="2" t="str">
        <f t="shared" si="212"/>
        <v>-</v>
      </c>
    </row>
    <row r="493" spans="1:40">
      <c r="A493" s="2">
        <v>1</v>
      </c>
      <c r="B493" s="98">
        <f t="shared" si="194"/>
        <v>6.6475559418481014</v>
      </c>
      <c r="C493" s="99">
        <f t="shared" si="213"/>
        <v>6.6475559418481016E-3</v>
      </c>
      <c r="D493" s="2">
        <v>25</v>
      </c>
      <c r="E493" s="2">
        <v>140</v>
      </c>
      <c r="F493" s="100">
        <f t="shared" si="220"/>
        <v>1.0099999999999999E-6</v>
      </c>
      <c r="G493" s="2">
        <v>1E-4</v>
      </c>
      <c r="I493" s="2">
        <v>491</v>
      </c>
      <c r="J493" s="99" t="str">
        <f t="shared" si="214"/>
        <v>-</v>
      </c>
      <c r="K493" s="99" t="str">
        <f t="shared" si="215"/>
        <v>-</v>
      </c>
      <c r="L493" s="2">
        <f t="shared" si="216"/>
        <v>13.542258093910059</v>
      </c>
      <c r="M493" s="2" t="str">
        <f t="shared" si="217"/>
        <v>-</v>
      </c>
      <c r="N493" s="2" t="str">
        <f t="shared" si="218"/>
        <v>-</v>
      </c>
      <c r="O493" s="99" t="str">
        <f t="shared" si="219"/>
        <v>-</v>
      </c>
      <c r="Q493" s="2">
        <v>491</v>
      </c>
      <c r="R493" s="99" t="str">
        <f t="shared" si="195"/>
        <v>-</v>
      </c>
      <c r="S493" s="99" t="str">
        <f t="shared" si="196"/>
        <v>-</v>
      </c>
      <c r="T493" s="2">
        <f t="shared" si="197"/>
        <v>8.265538387396278</v>
      </c>
      <c r="U493" s="2" t="str">
        <f t="shared" si="198"/>
        <v>-</v>
      </c>
      <c r="V493" s="2" t="str">
        <f t="shared" si="199"/>
        <v>-</v>
      </c>
      <c r="W493" s="2" t="str">
        <f t="shared" si="200"/>
        <v>-</v>
      </c>
      <c r="Y493" s="2">
        <v>491</v>
      </c>
      <c r="Z493" s="99" t="str">
        <f t="shared" si="201"/>
        <v>-</v>
      </c>
      <c r="AA493" s="99" t="str">
        <f t="shared" si="202"/>
        <v>-</v>
      </c>
      <c r="AB493" s="2">
        <f t="shared" si="203"/>
        <v>5.2899445679336177</v>
      </c>
      <c r="AC493" s="2" t="str">
        <f t="shared" si="204"/>
        <v>-</v>
      </c>
      <c r="AD493" s="2" t="str">
        <f t="shared" si="205"/>
        <v>-</v>
      </c>
      <c r="AE493" s="2" t="str">
        <f t="shared" si="206"/>
        <v>-</v>
      </c>
      <c r="AH493" s="2">
        <v>491</v>
      </c>
      <c r="AI493" s="99" t="str">
        <f t="shared" si="207"/>
        <v>-</v>
      </c>
      <c r="AJ493" s="99" t="str">
        <f t="shared" si="208"/>
        <v>-</v>
      </c>
      <c r="AK493" s="2">
        <f t="shared" si="209"/>
        <v>3.3855645234775147</v>
      </c>
      <c r="AL493" s="2" t="str">
        <f t="shared" si="210"/>
        <v>-</v>
      </c>
      <c r="AM493" s="2" t="str">
        <f t="shared" si="211"/>
        <v>-</v>
      </c>
      <c r="AN493" s="2" t="str">
        <f t="shared" si="212"/>
        <v>-</v>
      </c>
    </row>
    <row r="494" spans="1:40">
      <c r="A494" s="2">
        <v>1</v>
      </c>
      <c r="B494" s="98">
        <f t="shared" si="194"/>
        <v>6.6543219038456503</v>
      </c>
      <c r="C494" s="99">
        <f t="shared" si="213"/>
        <v>6.6543219038456506E-3</v>
      </c>
      <c r="D494" s="2">
        <v>25</v>
      </c>
      <c r="E494" s="2">
        <v>140</v>
      </c>
      <c r="F494" s="100">
        <f t="shared" si="220"/>
        <v>1.0099999999999999E-6</v>
      </c>
      <c r="G494" s="2">
        <v>1E-4</v>
      </c>
      <c r="I494" s="2">
        <v>492</v>
      </c>
      <c r="J494" s="99" t="str">
        <f t="shared" si="214"/>
        <v>-</v>
      </c>
      <c r="K494" s="99" t="str">
        <f t="shared" si="215"/>
        <v>-</v>
      </c>
      <c r="L494" s="2">
        <f t="shared" si="216"/>
        <v>13.556041566275832</v>
      </c>
      <c r="M494" s="2" t="str">
        <f t="shared" si="217"/>
        <v>-</v>
      </c>
      <c r="N494" s="2" t="str">
        <f t="shared" si="218"/>
        <v>-</v>
      </c>
      <c r="O494" s="99" t="str">
        <f t="shared" si="219"/>
        <v>-</v>
      </c>
      <c r="Q494" s="2">
        <v>492</v>
      </c>
      <c r="R494" s="99" t="str">
        <f t="shared" si="195"/>
        <v>-</v>
      </c>
      <c r="S494" s="99" t="str">
        <f t="shared" si="196"/>
        <v>-</v>
      </c>
      <c r="T494" s="2">
        <f t="shared" si="197"/>
        <v>8.2739511512914046</v>
      </c>
      <c r="U494" s="2" t="str">
        <f t="shared" si="198"/>
        <v>-</v>
      </c>
      <c r="V494" s="2" t="str">
        <f t="shared" si="199"/>
        <v>-</v>
      </c>
      <c r="W494" s="2" t="str">
        <f t="shared" si="200"/>
        <v>-</v>
      </c>
      <c r="Y494" s="2">
        <v>492</v>
      </c>
      <c r="Z494" s="99" t="str">
        <f t="shared" si="201"/>
        <v>-</v>
      </c>
      <c r="AA494" s="99" t="str">
        <f t="shared" si="202"/>
        <v>-</v>
      </c>
      <c r="AB494" s="2">
        <f t="shared" si="203"/>
        <v>5.2953287368264981</v>
      </c>
      <c r="AC494" s="2" t="str">
        <f t="shared" si="204"/>
        <v>-</v>
      </c>
      <c r="AD494" s="2" t="str">
        <f t="shared" si="205"/>
        <v>-</v>
      </c>
      <c r="AE494" s="2" t="str">
        <f t="shared" si="206"/>
        <v>-</v>
      </c>
      <c r="AH494" s="2">
        <v>492</v>
      </c>
      <c r="AI494" s="99" t="str">
        <f t="shared" si="207"/>
        <v>-</v>
      </c>
      <c r="AJ494" s="99" t="str">
        <f t="shared" si="208"/>
        <v>-</v>
      </c>
      <c r="AK494" s="2">
        <f t="shared" si="209"/>
        <v>3.389010391568958</v>
      </c>
      <c r="AL494" s="2" t="str">
        <f t="shared" si="210"/>
        <v>-</v>
      </c>
      <c r="AM494" s="2" t="str">
        <f t="shared" si="211"/>
        <v>-</v>
      </c>
      <c r="AN494" s="2" t="str">
        <f t="shared" si="212"/>
        <v>-</v>
      </c>
    </row>
    <row r="495" spans="1:40">
      <c r="A495" s="2">
        <v>1</v>
      </c>
      <c r="B495" s="98">
        <f t="shared" si="194"/>
        <v>6.6610809933523552</v>
      </c>
      <c r="C495" s="99">
        <f t="shared" si="213"/>
        <v>6.661080993352355E-3</v>
      </c>
      <c r="D495" s="2">
        <v>25</v>
      </c>
      <c r="E495" s="2">
        <v>140</v>
      </c>
      <c r="F495" s="100">
        <f t="shared" si="220"/>
        <v>1.0099999999999999E-6</v>
      </c>
      <c r="G495" s="2">
        <v>1E-4</v>
      </c>
      <c r="I495" s="2">
        <v>493</v>
      </c>
      <c r="J495" s="99" t="str">
        <f t="shared" si="214"/>
        <v>-</v>
      </c>
      <c r="K495" s="99" t="str">
        <f t="shared" si="215"/>
        <v>-</v>
      </c>
      <c r="L495" s="2">
        <f t="shared" si="216"/>
        <v>13.569811038150963</v>
      </c>
      <c r="M495" s="2" t="str">
        <f t="shared" si="217"/>
        <v>-</v>
      </c>
      <c r="N495" s="2" t="str">
        <f t="shared" si="218"/>
        <v>-</v>
      </c>
      <c r="O495" s="99" t="str">
        <f t="shared" si="219"/>
        <v>-</v>
      </c>
      <c r="Q495" s="2">
        <v>493</v>
      </c>
      <c r="R495" s="99" t="str">
        <f t="shared" si="195"/>
        <v>-</v>
      </c>
      <c r="S495" s="99" t="str">
        <f t="shared" si="196"/>
        <v>-</v>
      </c>
      <c r="T495" s="2">
        <f t="shared" si="197"/>
        <v>8.28235536996519</v>
      </c>
      <c r="U495" s="2" t="str">
        <f t="shared" si="198"/>
        <v>-</v>
      </c>
      <c r="V495" s="2" t="str">
        <f t="shared" si="199"/>
        <v>-</v>
      </c>
      <c r="W495" s="2" t="str">
        <f t="shared" si="200"/>
        <v>-</v>
      </c>
      <c r="Y495" s="2">
        <v>493</v>
      </c>
      <c r="Z495" s="99" t="str">
        <f t="shared" si="201"/>
        <v>-</v>
      </c>
      <c r="AA495" s="99" t="str">
        <f t="shared" si="202"/>
        <v>-</v>
      </c>
      <c r="AB495" s="2">
        <f t="shared" si="203"/>
        <v>5.3007074367777207</v>
      </c>
      <c r="AC495" s="2" t="str">
        <f t="shared" si="204"/>
        <v>-</v>
      </c>
      <c r="AD495" s="2" t="str">
        <f t="shared" si="205"/>
        <v>-</v>
      </c>
      <c r="AE495" s="2" t="str">
        <f t="shared" si="206"/>
        <v>-</v>
      </c>
      <c r="AH495" s="2">
        <v>493</v>
      </c>
      <c r="AI495" s="99" t="str">
        <f t="shared" si="207"/>
        <v>-</v>
      </c>
      <c r="AJ495" s="99" t="str">
        <f t="shared" si="208"/>
        <v>-</v>
      </c>
      <c r="AK495" s="2">
        <f t="shared" si="209"/>
        <v>3.3924527595377407</v>
      </c>
      <c r="AL495" s="2" t="str">
        <f t="shared" si="210"/>
        <v>-</v>
      </c>
      <c r="AM495" s="2" t="str">
        <f t="shared" si="211"/>
        <v>-</v>
      </c>
      <c r="AN495" s="2" t="str">
        <f t="shared" si="212"/>
        <v>-</v>
      </c>
    </row>
    <row r="496" spans="1:40">
      <c r="A496" s="2">
        <v>1</v>
      </c>
      <c r="B496" s="98">
        <f t="shared" si="194"/>
        <v>6.6678332312678608</v>
      </c>
      <c r="C496" s="99">
        <f t="shared" si="213"/>
        <v>6.6678332312678605E-3</v>
      </c>
      <c r="D496" s="2">
        <v>25</v>
      </c>
      <c r="E496" s="2">
        <v>140</v>
      </c>
      <c r="F496" s="100">
        <f t="shared" si="220"/>
        <v>1.0099999999999999E-6</v>
      </c>
      <c r="G496" s="2">
        <v>1E-4</v>
      </c>
      <c r="I496" s="2">
        <v>494</v>
      </c>
      <c r="J496" s="99" t="str">
        <f t="shared" si="214"/>
        <v>-</v>
      </c>
      <c r="K496" s="99" t="str">
        <f t="shared" si="215"/>
        <v>-</v>
      </c>
      <c r="L496" s="2">
        <f t="shared" si="216"/>
        <v>13.583566552111758</v>
      </c>
      <c r="M496" s="2" t="str">
        <f t="shared" si="217"/>
        <v>-</v>
      </c>
      <c r="N496" s="2" t="str">
        <f t="shared" si="218"/>
        <v>-</v>
      </c>
      <c r="O496" s="99" t="str">
        <f t="shared" si="219"/>
        <v>-</v>
      </c>
      <c r="Q496" s="2">
        <v>494</v>
      </c>
      <c r="R496" s="99" t="str">
        <f t="shared" si="195"/>
        <v>-</v>
      </c>
      <c r="S496" s="99" t="str">
        <f t="shared" si="196"/>
        <v>-</v>
      </c>
      <c r="T496" s="2">
        <f t="shared" si="197"/>
        <v>8.290751069404152</v>
      </c>
      <c r="U496" s="2" t="str">
        <f t="shared" si="198"/>
        <v>-</v>
      </c>
      <c r="V496" s="2" t="str">
        <f t="shared" si="199"/>
        <v>-</v>
      </c>
      <c r="W496" s="2" t="str">
        <f t="shared" si="200"/>
        <v>-</v>
      </c>
      <c r="Y496" s="2">
        <v>494</v>
      </c>
      <c r="Z496" s="99" t="str">
        <f t="shared" si="201"/>
        <v>-</v>
      </c>
      <c r="AA496" s="99" t="str">
        <f t="shared" si="202"/>
        <v>-</v>
      </c>
      <c r="AB496" s="2">
        <f t="shared" si="203"/>
        <v>5.3060806844186565</v>
      </c>
      <c r="AC496" s="2" t="str">
        <f t="shared" si="204"/>
        <v>-</v>
      </c>
      <c r="AD496" s="2" t="str">
        <f t="shared" si="205"/>
        <v>-</v>
      </c>
      <c r="AE496" s="2" t="str">
        <f t="shared" si="206"/>
        <v>-</v>
      </c>
      <c r="AH496" s="2">
        <v>494</v>
      </c>
      <c r="AI496" s="99" t="str">
        <f t="shared" si="207"/>
        <v>-</v>
      </c>
      <c r="AJ496" s="99" t="str">
        <f t="shared" si="208"/>
        <v>-</v>
      </c>
      <c r="AK496" s="2">
        <f t="shared" si="209"/>
        <v>3.3958916380279396</v>
      </c>
      <c r="AL496" s="2" t="str">
        <f t="shared" si="210"/>
        <v>-</v>
      </c>
      <c r="AM496" s="2" t="str">
        <f t="shared" si="211"/>
        <v>-</v>
      </c>
      <c r="AN496" s="2" t="str">
        <f t="shared" si="212"/>
        <v>-</v>
      </c>
    </row>
    <row r="497" spans="1:40">
      <c r="A497" s="2">
        <v>1</v>
      </c>
      <c r="B497" s="98">
        <f t="shared" si="194"/>
        <v>6.6745786383860963</v>
      </c>
      <c r="C497" s="99">
        <f t="shared" si="213"/>
        <v>6.6745786383860962E-3</v>
      </c>
      <c r="D497" s="2">
        <v>25</v>
      </c>
      <c r="E497" s="2">
        <v>140</v>
      </c>
      <c r="F497" s="100">
        <f t="shared" si="220"/>
        <v>1.0099999999999999E-6</v>
      </c>
      <c r="G497" s="2">
        <v>1E-4</v>
      </c>
      <c r="I497" s="2">
        <v>495</v>
      </c>
      <c r="J497" s="99" t="str">
        <f t="shared" si="214"/>
        <v>-</v>
      </c>
      <c r="K497" s="99" t="str">
        <f t="shared" si="215"/>
        <v>-</v>
      </c>
      <c r="L497" s="2">
        <f t="shared" si="216"/>
        <v>13.597308150519165</v>
      </c>
      <c r="M497" s="2" t="str">
        <f t="shared" si="217"/>
        <v>-</v>
      </c>
      <c r="N497" s="2" t="str">
        <f t="shared" si="218"/>
        <v>-</v>
      </c>
      <c r="O497" s="99" t="str">
        <f t="shared" si="219"/>
        <v>-</v>
      </c>
      <c r="Q497" s="2">
        <v>495</v>
      </c>
      <c r="R497" s="99" t="str">
        <f t="shared" si="195"/>
        <v>-</v>
      </c>
      <c r="S497" s="99" t="str">
        <f t="shared" si="196"/>
        <v>-</v>
      </c>
      <c r="T497" s="2">
        <f t="shared" si="197"/>
        <v>8.2991382754633598</v>
      </c>
      <c r="U497" s="2" t="str">
        <f t="shared" si="198"/>
        <v>-</v>
      </c>
      <c r="V497" s="2" t="str">
        <f t="shared" si="199"/>
        <v>-</v>
      </c>
      <c r="W497" s="2" t="str">
        <f t="shared" si="200"/>
        <v>-</v>
      </c>
      <c r="Y497" s="2">
        <v>495</v>
      </c>
      <c r="Z497" s="99" t="str">
        <f t="shared" si="201"/>
        <v>-</v>
      </c>
      <c r="AA497" s="99" t="str">
        <f t="shared" si="202"/>
        <v>-</v>
      </c>
      <c r="AB497" s="2">
        <f t="shared" si="203"/>
        <v>5.3114484962965491</v>
      </c>
      <c r="AC497" s="2" t="str">
        <f t="shared" si="204"/>
        <v>-</v>
      </c>
      <c r="AD497" s="2" t="str">
        <f t="shared" si="205"/>
        <v>-</v>
      </c>
      <c r="AE497" s="2" t="str">
        <f t="shared" si="206"/>
        <v>-</v>
      </c>
      <c r="AH497" s="2">
        <v>495</v>
      </c>
      <c r="AI497" s="99" t="str">
        <f t="shared" si="207"/>
        <v>-</v>
      </c>
      <c r="AJ497" s="99" t="str">
        <f t="shared" si="208"/>
        <v>-</v>
      </c>
      <c r="AK497" s="2">
        <f t="shared" si="209"/>
        <v>3.3993270376297913</v>
      </c>
      <c r="AL497" s="2" t="str">
        <f t="shared" si="210"/>
        <v>-</v>
      </c>
      <c r="AM497" s="2" t="str">
        <f t="shared" si="211"/>
        <v>-</v>
      </c>
      <c r="AN497" s="2" t="str">
        <f t="shared" si="212"/>
        <v>-</v>
      </c>
    </row>
    <row r="498" spans="1:40">
      <c r="A498" s="2">
        <v>1</v>
      </c>
      <c r="B498" s="98">
        <f t="shared" si="194"/>
        <v>6.6813172353960253</v>
      </c>
      <c r="C498" s="99">
        <f t="shared" si="213"/>
        <v>6.6813172353960256E-3</v>
      </c>
      <c r="D498" s="2">
        <v>25</v>
      </c>
      <c r="E498" s="2">
        <v>140</v>
      </c>
      <c r="F498" s="100">
        <f t="shared" si="220"/>
        <v>1.0099999999999999E-6</v>
      </c>
      <c r="G498" s="2">
        <v>1E-4</v>
      </c>
      <c r="I498" s="2">
        <v>496</v>
      </c>
      <c r="J498" s="99" t="str">
        <f t="shared" si="214"/>
        <v>-</v>
      </c>
      <c r="K498" s="99" t="str">
        <f t="shared" si="215"/>
        <v>-</v>
      </c>
      <c r="L498" s="2">
        <f t="shared" si="216"/>
        <v>13.611035875520294</v>
      </c>
      <c r="M498" s="2" t="str">
        <f t="shared" si="217"/>
        <v>-</v>
      </c>
      <c r="N498" s="2" t="str">
        <f t="shared" si="218"/>
        <v>-</v>
      </c>
      <c r="O498" s="99" t="str">
        <f t="shared" si="219"/>
        <v>-</v>
      </c>
      <c r="Q498" s="2">
        <v>496</v>
      </c>
      <c r="R498" s="99" t="str">
        <f t="shared" si="195"/>
        <v>-</v>
      </c>
      <c r="S498" s="99" t="str">
        <f t="shared" si="196"/>
        <v>-</v>
      </c>
      <c r="T498" s="2">
        <f t="shared" si="197"/>
        <v>8.3075170138673684</v>
      </c>
      <c r="U498" s="2" t="str">
        <f t="shared" si="198"/>
        <v>-</v>
      </c>
      <c r="V498" s="2" t="str">
        <f t="shared" si="199"/>
        <v>-</v>
      </c>
      <c r="W498" s="2" t="str">
        <f t="shared" si="200"/>
        <v>-</v>
      </c>
      <c r="Y498" s="2">
        <v>496</v>
      </c>
      <c r="Z498" s="99" t="str">
        <f t="shared" si="201"/>
        <v>-</v>
      </c>
      <c r="AA498" s="99" t="str">
        <f t="shared" si="202"/>
        <v>-</v>
      </c>
      <c r="AB498" s="2">
        <f t="shared" si="203"/>
        <v>5.316810888875116</v>
      </c>
      <c r="AC498" s="2" t="str">
        <f t="shared" si="204"/>
        <v>-</v>
      </c>
      <c r="AD498" s="2" t="str">
        <f t="shared" si="205"/>
        <v>-</v>
      </c>
      <c r="AE498" s="2" t="str">
        <f t="shared" si="206"/>
        <v>-</v>
      </c>
      <c r="AH498" s="2">
        <v>496</v>
      </c>
      <c r="AI498" s="99" t="str">
        <f t="shared" si="207"/>
        <v>-</v>
      </c>
      <c r="AJ498" s="99" t="str">
        <f t="shared" si="208"/>
        <v>-</v>
      </c>
      <c r="AK498" s="2">
        <f t="shared" si="209"/>
        <v>3.4027589688800735</v>
      </c>
      <c r="AL498" s="2" t="str">
        <f t="shared" si="210"/>
        <v>-</v>
      </c>
      <c r="AM498" s="2" t="str">
        <f t="shared" si="211"/>
        <v>-</v>
      </c>
      <c r="AN498" s="2" t="str">
        <f t="shared" si="212"/>
        <v>-</v>
      </c>
    </row>
    <row r="499" spans="1:40">
      <c r="A499" s="2">
        <v>1</v>
      </c>
      <c r="B499" s="98">
        <f t="shared" si="194"/>
        <v>6.688049042882386</v>
      </c>
      <c r="C499" s="99">
        <f t="shared" si="213"/>
        <v>6.6880490428823857E-3</v>
      </c>
      <c r="D499" s="2">
        <v>25</v>
      </c>
      <c r="E499" s="2">
        <v>140</v>
      </c>
      <c r="F499" s="100">
        <f t="shared" si="220"/>
        <v>1.0099999999999999E-6</v>
      </c>
      <c r="G499" s="2">
        <v>1E-4</v>
      </c>
      <c r="I499" s="2">
        <v>497</v>
      </c>
      <c r="J499" s="99" t="str">
        <f t="shared" si="214"/>
        <v>-</v>
      </c>
      <c r="K499" s="99" t="str">
        <f t="shared" si="215"/>
        <v>-</v>
      </c>
      <c r="L499" s="2">
        <f t="shared" si="216"/>
        <v>13.624749769049931</v>
      </c>
      <c r="M499" s="2" t="str">
        <f t="shared" si="217"/>
        <v>-</v>
      </c>
      <c r="N499" s="2" t="str">
        <f t="shared" si="218"/>
        <v>-</v>
      </c>
      <c r="O499" s="99" t="str">
        <f t="shared" si="219"/>
        <v>-</v>
      </c>
      <c r="Q499" s="2">
        <v>497</v>
      </c>
      <c r="R499" s="99" t="str">
        <f t="shared" si="195"/>
        <v>-</v>
      </c>
      <c r="S499" s="99" t="str">
        <f t="shared" si="196"/>
        <v>-</v>
      </c>
      <c r="T499" s="2">
        <f t="shared" si="197"/>
        <v>8.3158873102111421</v>
      </c>
      <c r="U499" s="2" t="str">
        <f t="shared" si="198"/>
        <v>-</v>
      </c>
      <c r="V499" s="2" t="str">
        <f t="shared" si="199"/>
        <v>-</v>
      </c>
      <c r="W499" s="2" t="str">
        <f t="shared" si="200"/>
        <v>-</v>
      </c>
      <c r="Y499" s="2">
        <v>497</v>
      </c>
      <c r="Z499" s="99" t="str">
        <f t="shared" si="201"/>
        <v>-</v>
      </c>
      <c r="AA499" s="99" t="str">
        <f t="shared" si="202"/>
        <v>-</v>
      </c>
      <c r="AB499" s="2">
        <f t="shared" si="203"/>
        <v>5.3221678785351294</v>
      </c>
      <c r="AC499" s="2" t="str">
        <f t="shared" si="204"/>
        <v>-</v>
      </c>
      <c r="AD499" s="2" t="str">
        <f t="shared" si="205"/>
        <v>-</v>
      </c>
      <c r="AE499" s="2" t="str">
        <f t="shared" si="206"/>
        <v>-</v>
      </c>
      <c r="AH499" s="2">
        <v>497</v>
      </c>
      <c r="AI499" s="99" t="str">
        <f t="shared" si="207"/>
        <v>-</v>
      </c>
      <c r="AJ499" s="99" t="str">
        <f t="shared" si="208"/>
        <v>-</v>
      </c>
      <c r="AK499" s="2">
        <f t="shared" si="209"/>
        <v>3.4061874422624827</v>
      </c>
      <c r="AL499" s="2" t="str">
        <f t="shared" si="210"/>
        <v>-</v>
      </c>
      <c r="AM499" s="2" t="str">
        <f t="shared" si="211"/>
        <v>-</v>
      </c>
      <c r="AN499" s="2" t="str">
        <f t="shared" si="212"/>
        <v>-</v>
      </c>
    </row>
    <row r="500" spans="1:40">
      <c r="A500" s="2">
        <v>1</v>
      </c>
      <c r="B500" s="98">
        <f t="shared" si="194"/>
        <v>6.6947740813264192</v>
      </c>
      <c r="C500" s="99">
        <f t="shared" si="213"/>
        <v>6.6947740813264192E-3</v>
      </c>
      <c r="D500" s="2">
        <v>25</v>
      </c>
      <c r="E500" s="2">
        <v>140</v>
      </c>
      <c r="F500" s="100">
        <f t="shared" si="220"/>
        <v>1.0099999999999999E-6</v>
      </c>
      <c r="G500" s="2">
        <v>1E-4</v>
      </c>
      <c r="I500" s="2">
        <v>498</v>
      </c>
      <c r="J500" s="99" t="str">
        <f t="shared" si="214"/>
        <v>-</v>
      </c>
      <c r="K500" s="99" t="str">
        <f t="shared" si="215"/>
        <v>-</v>
      </c>
      <c r="L500" s="2">
        <f t="shared" si="216"/>
        <v>13.63844987283202</v>
      </c>
      <c r="M500" s="2" t="str">
        <f t="shared" si="217"/>
        <v>-</v>
      </c>
      <c r="N500" s="2" t="str">
        <f t="shared" si="218"/>
        <v>-</v>
      </c>
      <c r="O500" s="99" t="str">
        <f t="shared" si="219"/>
        <v>-</v>
      </c>
      <c r="Q500" s="2">
        <v>498</v>
      </c>
      <c r="R500" s="99" t="str">
        <f t="shared" si="195"/>
        <v>-</v>
      </c>
      <c r="S500" s="99" t="str">
        <f t="shared" si="196"/>
        <v>-</v>
      </c>
      <c r="T500" s="2">
        <f t="shared" si="197"/>
        <v>8.3242491899609519</v>
      </c>
      <c r="U500" s="2" t="str">
        <f t="shared" si="198"/>
        <v>-</v>
      </c>
      <c r="V500" s="2" t="str">
        <f t="shared" si="199"/>
        <v>-</v>
      </c>
      <c r="W500" s="2" t="str">
        <f t="shared" si="200"/>
        <v>-</v>
      </c>
      <c r="Y500" s="2">
        <v>498</v>
      </c>
      <c r="Z500" s="99" t="str">
        <f t="shared" si="201"/>
        <v>-</v>
      </c>
      <c r="AA500" s="99" t="str">
        <f t="shared" si="202"/>
        <v>-</v>
      </c>
      <c r="AB500" s="2">
        <f t="shared" si="203"/>
        <v>5.3275194815750089</v>
      </c>
      <c r="AC500" s="2" t="str">
        <f t="shared" si="204"/>
        <v>-</v>
      </c>
      <c r="AD500" s="2" t="str">
        <f t="shared" si="205"/>
        <v>-</v>
      </c>
      <c r="AE500" s="2" t="str">
        <f t="shared" si="206"/>
        <v>-</v>
      </c>
      <c r="AH500" s="2">
        <v>498</v>
      </c>
      <c r="AI500" s="99" t="str">
        <f t="shared" si="207"/>
        <v>-</v>
      </c>
      <c r="AJ500" s="99" t="str">
        <f t="shared" si="208"/>
        <v>-</v>
      </c>
      <c r="AK500" s="2">
        <f t="shared" si="209"/>
        <v>3.4096124682080049</v>
      </c>
      <c r="AL500" s="2" t="str">
        <f t="shared" si="210"/>
        <v>-</v>
      </c>
      <c r="AM500" s="2" t="str">
        <f t="shared" si="211"/>
        <v>-</v>
      </c>
      <c r="AN500" s="2" t="str">
        <f t="shared" si="212"/>
        <v>-</v>
      </c>
    </row>
    <row r="501" spans="1:40">
      <c r="A501" s="2">
        <v>1</v>
      </c>
      <c r="B501" s="98">
        <f t="shared" si="194"/>
        <v>6.7014923711066023</v>
      </c>
      <c r="C501" s="99">
        <f t="shared" si="213"/>
        <v>6.7014923711066019E-3</v>
      </c>
      <c r="D501" s="2">
        <v>25</v>
      </c>
      <c r="E501" s="2">
        <v>140</v>
      </c>
      <c r="F501" s="100">
        <f t="shared" si="220"/>
        <v>1.0099999999999999E-6</v>
      </c>
      <c r="G501" s="2">
        <v>1E-4</v>
      </c>
      <c r="I501" s="2">
        <v>499</v>
      </c>
      <c r="J501" s="99" t="str">
        <f t="shared" si="214"/>
        <v>-</v>
      </c>
      <c r="K501" s="99" t="str">
        <f t="shared" si="215"/>
        <v>-</v>
      </c>
      <c r="L501" s="2">
        <f t="shared" si="216"/>
        <v>13.652136228381158</v>
      </c>
      <c r="M501" s="2" t="str">
        <f t="shared" si="217"/>
        <v>-</v>
      </c>
      <c r="N501" s="2" t="str">
        <f t="shared" si="218"/>
        <v>-</v>
      </c>
      <c r="O501" s="99" t="str">
        <f t="shared" si="219"/>
        <v>-</v>
      </c>
      <c r="Q501" s="2">
        <v>499</v>
      </c>
      <c r="R501" s="99" t="str">
        <f t="shared" si="195"/>
        <v>-</v>
      </c>
      <c r="S501" s="99" t="str">
        <f t="shared" si="196"/>
        <v>-</v>
      </c>
      <c r="T501" s="2">
        <f t="shared" si="197"/>
        <v>8.3326026784552987</v>
      </c>
      <c r="U501" s="2" t="str">
        <f t="shared" si="198"/>
        <v>-</v>
      </c>
      <c r="V501" s="2" t="str">
        <f t="shared" si="199"/>
        <v>-</v>
      </c>
      <c r="W501" s="2" t="str">
        <f t="shared" si="200"/>
        <v>-</v>
      </c>
      <c r="Y501" s="2">
        <v>499</v>
      </c>
      <c r="Z501" s="99" t="str">
        <f t="shared" si="201"/>
        <v>-</v>
      </c>
      <c r="AA501" s="99" t="str">
        <f t="shared" si="202"/>
        <v>-</v>
      </c>
      <c r="AB501" s="2">
        <f t="shared" si="203"/>
        <v>5.3328657142113904</v>
      </c>
      <c r="AC501" s="2" t="str">
        <f t="shared" si="204"/>
        <v>-</v>
      </c>
      <c r="AD501" s="2" t="str">
        <f t="shared" si="205"/>
        <v>-</v>
      </c>
      <c r="AE501" s="2" t="str">
        <f t="shared" si="206"/>
        <v>-</v>
      </c>
      <c r="AH501" s="2">
        <v>499</v>
      </c>
      <c r="AI501" s="99" t="str">
        <f t="shared" si="207"/>
        <v>-</v>
      </c>
      <c r="AJ501" s="99" t="str">
        <f t="shared" si="208"/>
        <v>-</v>
      </c>
      <c r="AK501" s="2">
        <f t="shared" si="209"/>
        <v>3.4130340570952895</v>
      </c>
      <c r="AL501" s="2" t="str">
        <f t="shared" si="210"/>
        <v>-</v>
      </c>
      <c r="AM501" s="2" t="str">
        <f t="shared" si="211"/>
        <v>-</v>
      </c>
      <c r="AN501" s="2" t="str">
        <f t="shared" si="212"/>
        <v>-</v>
      </c>
    </row>
    <row r="502" spans="1:40">
      <c r="A502" s="2">
        <v>1</v>
      </c>
      <c r="B502" s="98">
        <f t="shared" si="194"/>
        <v>6.7082039324993694</v>
      </c>
      <c r="C502" s="99">
        <f t="shared" si="213"/>
        <v>6.7082039324993696E-3</v>
      </c>
      <c r="D502" s="2">
        <v>25</v>
      </c>
      <c r="E502" s="2">
        <v>140</v>
      </c>
      <c r="F502" s="100">
        <f t="shared" si="220"/>
        <v>1.0099999999999999E-6</v>
      </c>
      <c r="G502" s="2">
        <v>1E-4</v>
      </c>
      <c r="I502" s="2">
        <v>500</v>
      </c>
      <c r="J502" s="99" t="str">
        <f t="shared" si="214"/>
        <v>-</v>
      </c>
      <c r="K502" s="99" t="str">
        <f t="shared" si="215"/>
        <v>-</v>
      </c>
      <c r="L502" s="2">
        <f t="shared" si="216"/>
        <v>13.665808877004061</v>
      </c>
      <c r="M502" s="2" t="str">
        <f t="shared" si="217"/>
        <v>-</v>
      </c>
      <c r="N502" s="2" t="str">
        <f t="shared" si="218"/>
        <v>-</v>
      </c>
      <c r="O502" s="99" t="str">
        <f t="shared" si="219"/>
        <v>-</v>
      </c>
      <c r="Q502" s="2">
        <v>500</v>
      </c>
      <c r="R502" s="99" t="str">
        <f t="shared" si="195"/>
        <v>-</v>
      </c>
      <c r="S502" s="99" t="str">
        <f t="shared" si="196"/>
        <v>-</v>
      </c>
      <c r="T502" s="2">
        <f t="shared" si="197"/>
        <v>8.340947800905802</v>
      </c>
      <c r="U502" s="2" t="str">
        <f t="shared" si="198"/>
        <v>-</v>
      </c>
      <c r="V502" s="2" t="str">
        <f t="shared" si="199"/>
        <v>-</v>
      </c>
      <c r="W502" s="2" t="str">
        <f t="shared" si="200"/>
        <v>-</v>
      </c>
      <c r="Y502" s="2">
        <v>500</v>
      </c>
      <c r="Z502" s="99" t="str">
        <f t="shared" si="201"/>
        <v>-</v>
      </c>
      <c r="AA502" s="99" t="str">
        <f t="shared" si="202"/>
        <v>-</v>
      </c>
      <c r="AB502" s="2">
        <f t="shared" si="203"/>
        <v>5.338206592579712</v>
      </c>
      <c r="AC502" s="2" t="str">
        <f t="shared" si="204"/>
        <v>-</v>
      </c>
      <c r="AD502" s="2" t="str">
        <f t="shared" si="205"/>
        <v>-</v>
      </c>
      <c r="AE502" s="2" t="str">
        <f t="shared" si="206"/>
        <v>-</v>
      </c>
      <c r="AH502" s="2">
        <v>500</v>
      </c>
      <c r="AI502" s="99" t="str">
        <f t="shared" si="207"/>
        <v>-</v>
      </c>
      <c r="AJ502" s="99" t="str">
        <f t="shared" si="208"/>
        <v>-</v>
      </c>
      <c r="AK502" s="2">
        <f t="shared" si="209"/>
        <v>3.4164522192510152</v>
      </c>
      <c r="AL502" s="2" t="str">
        <f t="shared" si="210"/>
        <v>-</v>
      </c>
      <c r="AM502" s="2" t="str">
        <f t="shared" si="211"/>
        <v>-</v>
      </c>
      <c r="AN502" s="2" t="str">
        <f t="shared" si="212"/>
        <v>-</v>
      </c>
    </row>
    <row r="503" spans="1:40">
      <c r="B503" s="98"/>
      <c r="C503" s="99"/>
      <c r="F503" s="100"/>
      <c r="J503" s="99"/>
      <c r="K503" s="99"/>
      <c r="O503" s="99"/>
      <c r="R503" s="99"/>
      <c r="S503" s="99"/>
      <c r="Z503" s="99"/>
      <c r="AA503" s="99"/>
      <c r="AI503" s="99"/>
      <c r="AJ503" s="99"/>
    </row>
    <row r="504" spans="1:40">
      <c r="B504" s="98"/>
      <c r="C504" s="99"/>
      <c r="F504" s="100"/>
      <c r="J504" s="99"/>
      <c r="K504" s="99"/>
      <c r="O504" s="99"/>
      <c r="R504" s="99"/>
      <c r="S504" s="99"/>
      <c r="Z504" s="99"/>
      <c r="AA504" s="99"/>
      <c r="AI504" s="99"/>
      <c r="AJ504" s="99"/>
    </row>
    <row r="505" spans="1:40">
      <c r="B505" s="98"/>
      <c r="C505" s="99"/>
      <c r="F505" s="100"/>
      <c r="J505" s="99"/>
      <c r="K505" s="99"/>
      <c r="O505" s="99"/>
      <c r="R505" s="99"/>
      <c r="S505" s="99"/>
      <c r="Z505" s="99"/>
      <c r="AA505" s="99"/>
      <c r="AI505" s="99"/>
      <c r="AJ505" s="99"/>
    </row>
    <row r="506" spans="1:40">
      <c r="B506" s="98"/>
      <c r="C506" s="99"/>
      <c r="F506" s="100"/>
      <c r="J506" s="99"/>
      <c r="K506" s="99"/>
      <c r="O506" s="99"/>
      <c r="R506" s="99"/>
      <c r="S506" s="99"/>
      <c r="Z506" s="99"/>
      <c r="AA506" s="99"/>
      <c r="AI506" s="99"/>
      <c r="AJ506" s="99"/>
    </row>
    <row r="507" spans="1:40">
      <c r="B507" s="98"/>
      <c r="C507" s="99"/>
      <c r="F507" s="100"/>
      <c r="J507" s="99"/>
      <c r="K507" s="99"/>
      <c r="O507" s="99"/>
      <c r="R507" s="99"/>
      <c r="S507" s="99"/>
      <c r="Z507" s="99"/>
      <c r="AA507" s="99"/>
      <c r="AI507" s="99"/>
      <c r="AJ507" s="99"/>
    </row>
    <row r="508" spans="1:40">
      <c r="B508" s="98"/>
      <c r="C508" s="99"/>
      <c r="F508" s="100"/>
      <c r="J508" s="99"/>
      <c r="K508" s="99"/>
      <c r="O508" s="99"/>
      <c r="R508" s="99"/>
      <c r="S508" s="99"/>
      <c r="Z508" s="99"/>
      <c r="AA508" s="99"/>
      <c r="AI508" s="99"/>
      <c r="AJ508" s="99"/>
    </row>
    <row r="509" spans="1:40">
      <c r="B509" s="98"/>
      <c r="C509" s="99"/>
      <c r="F509" s="100"/>
      <c r="J509" s="99"/>
      <c r="K509" s="99"/>
      <c r="O509" s="99"/>
      <c r="R509" s="99"/>
      <c r="S509" s="99"/>
      <c r="Z509" s="99"/>
      <c r="AA509" s="99"/>
      <c r="AI509" s="99"/>
      <c r="AJ509" s="99"/>
    </row>
    <row r="510" spans="1:40">
      <c r="B510" s="98"/>
      <c r="C510" s="99"/>
      <c r="F510" s="100"/>
      <c r="J510" s="99"/>
      <c r="K510" s="99"/>
      <c r="O510" s="99"/>
      <c r="R510" s="99"/>
      <c r="S510" s="99"/>
      <c r="Z510" s="99"/>
      <c r="AA510" s="99"/>
      <c r="AI510" s="99"/>
      <c r="AJ510" s="99"/>
    </row>
    <row r="511" spans="1:40">
      <c r="B511" s="98"/>
      <c r="C511" s="99"/>
      <c r="F511" s="100"/>
      <c r="J511" s="99"/>
      <c r="K511" s="99"/>
      <c r="O511" s="99"/>
      <c r="R511" s="99"/>
      <c r="S511" s="99"/>
      <c r="Z511" s="99"/>
      <c r="AA511" s="99"/>
      <c r="AI511" s="99"/>
      <c r="AJ511" s="99"/>
    </row>
    <row r="512" spans="1:40">
      <c r="B512" s="98"/>
      <c r="C512" s="99"/>
      <c r="F512" s="100"/>
      <c r="J512" s="99"/>
      <c r="K512" s="99"/>
      <c r="O512" s="99"/>
      <c r="R512" s="99"/>
      <c r="S512" s="99"/>
      <c r="Z512" s="99"/>
      <c r="AA512" s="99"/>
      <c r="AI512" s="99"/>
      <c r="AJ512" s="99"/>
    </row>
    <row r="513" spans="2:36">
      <c r="B513" s="98"/>
      <c r="C513" s="99"/>
      <c r="F513" s="100"/>
      <c r="J513" s="99"/>
      <c r="K513" s="99"/>
      <c r="O513" s="99"/>
      <c r="R513" s="99"/>
      <c r="S513" s="99"/>
      <c r="Z513" s="99"/>
      <c r="AA513" s="99"/>
      <c r="AI513" s="99"/>
      <c r="AJ513" s="99"/>
    </row>
    <row r="514" spans="2:36">
      <c r="B514" s="98"/>
      <c r="C514" s="99"/>
      <c r="F514" s="100"/>
      <c r="J514" s="99"/>
      <c r="K514" s="99"/>
      <c r="O514" s="99"/>
      <c r="R514" s="99"/>
      <c r="S514" s="99"/>
      <c r="Z514" s="99"/>
      <c r="AA514" s="99"/>
      <c r="AI514" s="99"/>
      <c r="AJ514" s="99"/>
    </row>
    <row r="515" spans="2:36">
      <c r="B515" s="98"/>
      <c r="C515" s="99"/>
      <c r="F515" s="100"/>
      <c r="J515" s="99"/>
      <c r="K515" s="99"/>
      <c r="O515" s="99"/>
      <c r="R515" s="99"/>
      <c r="S515" s="99"/>
      <c r="Z515" s="99"/>
      <c r="AA515" s="99"/>
      <c r="AI515" s="99"/>
      <c r="AJ515" s="99"/>
    </row>
    <row r="516" spans="2:36">
      <c r="B516" s="98"/>
      <c r="C516" s="99"/>
      <c r="F516" s="100"/>
      <c r="J516" s="99"/>
      <c r="K516" s="99"/>
      <c r="O516" s="99"/>
      <c r="R516" s="99"/>
      <c r="S516" s="99"/>
      <c r="Z516" s="99"/>
      <c r="AA516" s="99"/>
      <c r="AI516" s="99"/>
      <c r="AJ516" s="99"/>
    </row>
    <row r="517" spans="2:36">
      <c r="B517" s="98"/>
      <c r="C517" s="99"/>
      <c r="F517" s="100"/>
      <c r="J517" s="99"/>
      <c r="K517" s="99"/>
      <c r="O517" s="99"/>
      <c r="R517" s="99"/>
      <c r="S517" s="99"/>
      <c r="Z517" s="99"/>
      <c r="AA517" s="99"/>
      <c r="AI517" s="99"/>
      <c r="AJ517" s="99"/>
    </row>
    <row r="518" spans="2:36">
      <c r="B518" s="98"/>
      <c r="C518" s="99"/>
      <c r="F518" s="100"/>
      <c r="J518" s="99"/>
      <c r="K518" s="99"/>
      <c r="O518" s="99"/>
      <c r="R518" s="99"/>
      <c r="S518" s="99"/>
      <c r="Z518" s="99"/>
      <c r="AA518" s="99"/>
      <c r="AI518" s="99"/>
      <c r="AJ518" s="99"/>
    </row>
    <row r="519" spans="2:36">
      <c r="B519" s="98"/>
      <c r="C519" s="99"/>
      <c r="F519" s="100"/>
      <c r="J519" s="99"/>
      <c r="K519" s="99"/>
      <c r="O519" s="99"/>
      <c r="R519" s="99"/>
      <c r="S519" s="99"/>
      <c r="Z519" s="99"/>
      <c r="AA519" s="99"/>
      <c r="AI519" s="99"/>
      <c r="AJ519" s="99"/>
    </row>
    <row r="520" spans="2:36">
      <c r="B520" s="98"/>
      <c r="C520" s="99"/>
      <c r="F520" s="100"/>
      <c r="J520" s="99"/>
      <c r="K520" s="99"/>
      <c r="O520" s="99"/>
      <c r="R520" s="99"/>
      <c r="S520" s="99"/>
      <c r="Z520" s="99"/>
      <c r="AA520" s="99"/>
      <c r="AI520" s="99"/>
      <c r="AJ520" s="99"/>
    </row>
    <row r="521" spans="2:36">
      <c r="B521" s="98"/>
      <c r="C521" s="99"/>
      <c r="F521" s="100"/>
      <c r="J521" s="99"/>
      <c r="K521" s="99"/>
      <c r="O521" s="99"/>
      <c r="R521" s="99"/>
      <c r="S521" s="99"/>
      <c r="Z521" s="99"/>
      <c r="AA521" s="99"/>
      <c r="AI521" s="99"/>
      <c r="AJ521" s="99"/>
    </row>
    <row r="522" spans="2:36">
      <c r="B522" s="98"/>
      <c r="C522" s="99"/>
      <c r="F522" s="100"/>
      <c r="J522" s="99"/>
      <c r="K522" s="99"/>
      <c r="O522" s="99"/>
      <c r="R522" s="99"/>
      <c r="S522" s="99"/>
      <c r="Z522" s="99"/>
      <c r="AA522" s="99"/>
      <c r="AI522" s="99"/>
      <c r="AJ522" s="99"/>
    </row>
    <row r="523" spans="2:36">
      <c r="B523" s="98"/>
      <c r="C523" s="99"/>
      <c r="F523" s="100"/>
      <c r="J523" s="99"/>
      <c r="K523" s="99"/>
      <c r="O523" s="99"/>
      <c r="R523" s="99"/>
      <c r="S523" s="99"/>
      <c r="Z523" s="99"/>
      <c r="AA523" s="99"/>
      <c r="AI523" s="99"/>
      <c r="AJ523" s="99"/>
    </row>
    <row r="524" spans="2:36">
      <c r="B524" s="98"/>
      <c r="C524" s="99"/>
      <c r="F524" s="100"/>
      <c r="J524" s="99"/>
      <c r="K524" s="99"/>
      <c r="O524" s="99"/>
      <c r="R524" s="99"/>
      <c r="S524" s="99"/>
      <c r="Z524" s="99"/>
      <c r="AA524" s="99"/>
      <c r="AI524" s="99"/>
      <c r="AJ524" s="99"/>
    </row>
    <row r="525" spans="2:36">
      <c r="B525" s="98"/>
      <c r="C525" s="99"/>
      <c r="F525" s="100"/>
      <c r="J525" s="99"/>
      <c r="K525" s="99"/>
      <c r="O525" s="99"/>
      <c r="R525" s="99"/>
      <c r="S525" s="99"/>
      <c r="Z525" s="99"/>
      <c r="AA525" s="99"/>
      <c r="AI525" s="99"/>
      <c r="AJ525" s="99"/>
    </row>
    <row r="526" spans="2:36">
      <c r="B526" s="98"/>
      <c r="C526" s="99"/>
      <c r="F526" s="100"/>
      <c r="J526" s="99"/>
      <c r="K526" s="99"/>
      <c r="O526" s="99"/>
      <c r="R526" s="99"/>
      <c r="S526" s="99"/>
      <c r="Z526" s="99"/>
      <c r="AA526" s="99"/>
      <c r="AI526" s="99"/>
      <c r="AJ526" s="99"/>
    </row>
    <row r="527" spans="2:36">
      <c r="B527" s="98"/>
      <c r="C527" s="99"/>
      <c r="F527" s="100"/>
      <c r="J527" s="99"/>
      <c r="K527" s="99"/>
      <c r="O527" s="99"/>
      <c r="R527" s="99"/>
      <c r="S527" s="99"/>
      <c r="Z527" s="99"/>
      <c r="AA527" s="99"/>
      <c r="AI527" s="99"/>
      <c r="AJ527" s="99"/>
    </row>
    <row r="528" spans="2:36">
      <c r="B528" s="98"/>
      <c r="C528" s="99"/>
      <c r="F528" s="100"/>
      <c r="J528" s="99"/>
      <c r="K528" s="99"/>
      <c r="O528" s="99"/>
      <c r="R528" s="99"/>
      <c r="S528" s="99"/>
      <c r="Z528" s="99"/>
      <c r="AA528" s="99"/>
      <c r="AI528" s="99"/>
      <c r="AJ528" s="99"/>
    </row>
    <row r="529" spans="2:36">
      <c r="B529" s="98"/>
      <c r="C529" s="99"/>
      <c r="F529" s="100"/>
      <c r="J529" s="99"/>
      <c r="K529" s="99"/>
      <c r="O529" s="99"/>
      <c r="R529" s="99"/>
      <c r="S529" s="99"/>
      <c r="Z529" s="99"/>
      <c r="AA529" s="99"/>
      <c r="AI529" s="99"/>
      <c r="AJ529" s="99"/>
    </row>
    <row r="530" spans="2:36">
      <c r="B530" s="98"/>
      <c r="C530" s="99"/>
      <c r="F530" s="100"/>
      <c r="J530" s="99"/>
      <c r="K530" s="99"/>
      <c r="O530" s="99"/>
      <c r="R530" s="99"/>
      <c r="S530" s="99"/>
      <c r="Z530" s="99"/>
      <c r="AA530" s="99"/>
      <c r="AI530" s="99"/>
      <c r="AJ530" s="99"/>
    </row>
    <row r="531" spans="2:36">
      <c r="B531" s="98"/>
      <c r="C531" s="99"/>
      <c r="F531" s="100"/>
      <c r="J531" s="99"/>
      <c r="K531" s="99"/>
      <c r="O531" s="99"/>
      <c r="R531" s="99"/>
      <c r="S531" s="99"/>
      <c r="Z531" s="99"/>
      <c r="AA531" s="99"/>
      <c r="AI531" s="99"/>
      <c r="AJ531" s="99"/>
    </row>
    <row r="532" spans="2:36">
      <c r="B532" s="98"/>
      <c r="C532" s="99"/>
      <c r="F532" s="100"/>
      <c r="J532" s="99"/>
      <c r="K532" s="99"/>
      <c r="O532" s="99"/>
      <c r="R532" s="99"/>
      <c r="S532" s="99"/>
      <c r="Z532" s="99"/>
      <c r="AA532" s="99"/>
      <c r="AI532" s="99"/>
      <c r="AJ532" s="99"/>
    </row>
    <row r="533" spans="2:36">
      <c r="B533" s="98"/>
      <c r="C533" s="99"/>
      <c r="F533" s="100"/>
      <c r="J533" s="99"/>
      <c r="K533" s="99"/>
      <c r="O533" s="99"/>
      <c r="R533" s="99"/>
      <c r="S533" s="99"/>
      <c r="Z533" s="99"/>
      <c r="AA533" s="99"/>
      <c r="AI533" s="99"/>
      <c r="AJ533" s="99"/>
    </row>
    <row r="534" spans="2:36">
      <c r="B534" s="98"/>
      <c r="C534" s="99"/>
      <c r="F534" s="100"/>
      <c r="J534" s="99"/>
      <c r="K534" s="99"/>
      <c r="O534" s="99"/>
      <c r="R534" s="99"/>
      <c r="S534" s="99"/>
      <c r="Z534" s="99"/>
      <c r="AA534" s="99"/>
      <c r="AI534" s="99"/>
      <c r="AJ534" s="99"/>
    </row>
    <row r="535" spans="2:36">
      <c r="B535" s="98"/>
      <c r="C535" s="99"/>
      <c r="F535" s="100"/>
      <c r="J535" s="99"/>
      <c r="K535" s="99"/>
      <c r="O535" s="99"/>
      <c r="R535" s="99"/>
      <c r="S535" s="99"/>
      <c r="Z535" s="99"/>
      <c r="AA535" s="99"/>
      <c r="AI535" s="99"/>
      <c r="AJ535" s="99"/>
    </row>
    <row r="536" spans="2:36">
      <c r="B536" s="98"/>
      <c r="C536" s="99"/>
      <c r="F536" s="100"/>
      <c r="J536" s="99"/>
      <c r="K536" s="99"/>
      <c r="O536" s="99"/>
      <c r="R536" s="99"/>
      <c r="S536" s="99"/>
      <c r="Z536" s="99"/>
      <c r="AA536" s="99"/>
      <c r="AI536" s="99"/>
      <c r="AJ536" s="99"/>
    </row>
    <row r="537" spans="2:36">
      <c r="B537" s="98"/>
      <c r="C537" s="99"/>
      <c r="F537" s="100"/>
      <c r="J537" s="99"/>
      <c r="K537" s="99"/>
      <c r="O537" s="99"/>
      <c r="R537" s="99"/>
      <c r="S537" s="99"/>
      <c r="Z537" s="99"/>
      <c r="AA537" s="99"/>
      <c r="AI537" s="99"/>
      <c r="AJ537" s="99"/>
    </row>
    <row r="538" spans="2:36">
      <c r="B538" s="98"/>
      <c r="C538" s="99"/>
      <c r="F538" s="100"/>
      <c r="J538" s="99"/>
      <c r="K538" s="99"/>
      <c r="O538" s="99"/>
      <c r="R538" s="99"/>
      <c r="S538" s="99"/>
      <c r="Z538" s="99"/>
      <c r="AA538" s="99"/>
      <c r="AI538" s="99"/>
      <c r="AJ538" s="99"/>
    </row>
    <row r="539" spans="2:36">
      <c r="B539" s="98"/>
      <c r="C539" s="99"/>
      <c r="F539" s="100"/>
      <c r="J539" s="99"/>
      <c r="K539" s="99"/>
      <c r="O539" s="99"/>
      <c r="R539" s="99"/>
      <c r="S539" s="99"/>
      <c r="Z539" s="99"/>
      <c r="AA539" s="99"/>
      <c r="AI539" s="99"/>
      <c r="AJ539" s="99"/>
    </row>
    <row r="540" spans="2:36">
      <c r="B540" s="98"/>
      <c r="C540" s="99"/>
      <c r="F540" s="100"/>
      <c r="J540" s="99"/>
      <c r="K540" s="99"/>
      <c r="O540" s="99"/>
      <c r="R540" s="99"/>
      <c r="S540" s="99"/>
      <c r="Z540" s="99"/>
      <c r="AA540" s="99"/>
      <c r="AI540" s="99"/>
      <c r="AJ540" s="99"/>
    </row>
    <row r="541" spans="2:36">
      <c r="B541" s="98"/>
      <c r="C541" s="99"/>
      <c r="F541" s="100"/>
      <c r="J541" s="99"/>
      <c r="K541" s="99"/>
      <c r="O541" s="99"/>
      <c r="R541" s="99"/>
      <c r="S541" s="99"/>
      <c r="Z541" s="99"/>
      <c r="AA541" s="99"/>
      <c r="AI541" s="99"/>
      <c r="AJ541" s="99"/>
    </row>
    <row r="542" spans="2:36">
      <c r="B542" s="98"/>
      <c r="C542" s="99"/>
      <c r="F542" s="100"/>
      <c r="J542" s="99"/>
      <c r="K542" s="99"/>
      <c r="O542" s="99"/>
      <c r="R542" s="99"/>
      <c r="S542" s="99"/>
      <c r="Z542" s="99"/>
      <c r="AA542" s="99"/>
      <c r="AI542" s="99"/>
      <c r="AJ542" s="99"/>
    </row>
    <row r="543" spans="2:36">
      <c r="B543" s="98"/>
      <c r="C543" s="99"/>
      <c r="F543" s="100"/>
      <c r="J543" s="99"/>
      <c r="K543" s="99"/>
      <c r="O543" s="99"/>
      <c r="R543" s="99"/>
      <c r="S543" s="99"/>
      <c r="Z543" s="99"/>
      <c r="AA543" s="99"/>
      <c r="AI543" s="99"/>
      <c r="AJ543" s="99"/>
    </row>
    <row r="544" spans="2:36">
      <c r="B544" s="98"/>
      <c r="C544" s="99"/>
      <c r="F544" s="100"/>
      <c r="J544" s="99"/>
      <c r="K544" s="99"/>
      <c r="O544" s="99"/>
      <c r="R544" s="99"/>
      <c r="S544" s="99"/>
      <c r="Z544" s="99"/>
      <c r="AA544" s="99"/>
      <c r="AI544" s="99"/>
      <c r="AJ544" s="99"/>
    </row>
    <row r="545" spans="2:36">
      <c r="B545" s="98"/>
      <c r="C545" s="99"/>
      <c r="F545" s="100"/>
      <c r="J545" s="99"/>
      <c r="K545" s="99"/>
      <c r="O545" s="99"/>
      <c r="R545" s="99"/>
      <c r="S545" s="99"/>
      <c r="Z545" s="99"/>
      <c r="AA545" s="99"/>
      <c r="AI545" s="99"/>
      <c r="AJ545" s="99"/>
    </row>
    <row r="546" spans="2:36">
      <c r="B546" s="98"/>
      <c r="C546" s="99"/>
      <c r="F546" s="100"/>
      <c r="J546" s="99"/>
      <c r="K546" s="99"/>
      <c r="O546" s="99"/>
      <c r="R546" s="99"/>
      <c r="S546" s="99"/>
      <c r="Z546" s="99"/>
      <c r="AA546" s="99"/>
      <c r="AI546" s="99"/>
      <c r="AJ546" s="99"/>
    </row>
    <row r="547" spans="2:36">
      <c r="B547" s="98"/>
      <c r="C547" s="99"/>
      <c r="F547" s="100"/>
      <c r="J547" s="99"/>
      <c r="K547" s="99"/>
      <c r="O547" s="99"/>
      <c r="R547" s="99"/>
      <c r="S547" s="99"/>
      <c r="Z547" s="99"/>
      <c r="AA547" s="99"/>
      <c r="AI547" s="99"/>
      <c r="AJ547" s="99"/>
    </row>
    <row r="548" spans="2:36">
      <c r="B548" s="98"/>
      <c r="C548" s="99"/>
      <c r="F548" s="100"/>
      <c r="J548" s="99"/>
      <c r="K548" s="99"/>
      <c r="O548" s="99"/>
      <c r="R548" s="99"/>
      <c r="S548" s="99"/>
      <c r="Z548" s="99"/>
      <c r="AA548" s="99"/>
      <c r="AI548" s="99"/>
      <c r="AJ548" s="99"/>
    </row>
    <row r="549" spans="2:36">
      <c r="B549" s="98"/>
      <c r="C549" s="99"/>
      <c r="F549" s="100"/>
      <c r="J549" s="99"/>
      <c r="K549" s="99"/>
      <c r="O549" s="99"/>
      <c r="R549" s="99"/>
      <c r="S549" s="99"/>
      <c r="Z549" s="99"/>
      <c r="AA549" s="99"/>
      <c r="AI549" s="99"/>
      <c r="AJ549" s="99"/>
    </row>
    <row r="550" spans="2:36">
      <c r="B550" s="98"/>
      <c r="C550" s="99"/>
      <c r="F550" s="100"/>
      <c r="J550" s="99"/>
      <c r="K550" s="99"/>
      <c r="O550" s="99"/>
      <c r="R550" s="99"/>
      <c r="S550" s="99"/>
      <c r="Z550" s="99"/>
      <c r="AA550" s="99"/>
      <c r="AI550" s="99"/>
      <c r="AJ550" s="99"/>
    </row>
    <row r="551" spans="2:36">
      <c r="B551" s="98"/>
      <c r="C551" s="99"/>
      <c r="F551" s="100"/>
      <c r="J551" s="99"/>
      <c r="K551" s="99"/>
      <c r="O551" s="99"/>
      <c r="R551" s="99"/>
      <c r="S551" s="99"/>
      <c r="Z551" s="99"/>
      <c r="AA551" s="99"/>
      <c r="AI551" s="99"/>
      <c r="AJ551" s="99"/>
    </row>
    <row r="552" spans="2:36">
      <c r="B552" s="98"/>
      <c r="C552" s="99"/>
      <c r="F552" s="100"/>
      <c r="J552" s="99"/>
      <c r="K552" s="99"/>
      <c r="O552" s="99"/>
      <c r="R552" s="99"/>
      <c r="S552" s="99"/>
      <c r="Z552" s="99"/>
      <c r="AA552" s="99"/>
      <c r="AI552" s="99"/>
      <c r="AJ552" s="99"/>
    </row>
    <row r="553" spans="2:36">
      <c r="B553" s="98"/>
      <c r="C553" s="99"/>
      <c r="F553" s="100"/>
      <c r="J553" s="99"/>
      <c r="K553" s="99"/>
      <c r="O553" s="99"/>
      <c r="R553" s="99"/>
      <c r="S553" s="99"/>
      <c r="Z553" s="99"/>
      <c r="AA553" s="99"/>
      <c r="AI553" s="99"/>
      <c r="AJ553" s="99"/>
    </row>
    <row r="554" spans="2:36">
      <c r="B554" s="98"/>
      <c r="C554" s="99"/>
      <c r="F554" s="100"/>
      <c r="J554" s="99"/>
      <c r="K554" s="99"/>
      <c r="O554" s="99"/>
      <c r="R554" s="99"/>
      <c r="S554" s="99"/>
      <c r="Z554" s="99"/>
      <c r="AA554" s="99"/>
      <c r="AI554" s="99"/>
      <c r="AJ554" s="99"/>
    </row>
    <row r="555" spans="2:36">
      <c r="B555" s="98"/>
      <c r="C555" s="99"/>
      <c r="F555" s="100"/>
      <c r="J555" s="99"/>
      <c r="K555" s="99"/>
      <c r="O555" s="99"/>
      <c r="R555" s="99"/>
      <c r="S555" s="99"/>
      <c r="Z555" s="99"/>
      <c r="AA555" s="99"/>
      <c r="AI555" s="99"/>
      <c r="AJ555" s="99"/>
    </row>
    <row r="556" spans="2:36">
      <c r="B556" s="98"/>
      <c r="C556" s="99"/>
      <c r="F556" s="100"/>
      <c r="J556" s="99"/>
      <c r="K556" s="99"/>
      <c r="O556" s="99"/>
      <c r="R556" s="99"/>
      <c r="S556" s="99"/>
      <c r="Z556" s="99"/>
      <c r="AA556" s="99"/>
      <c r="AI556" s="99"/>
      <c r="AJ556" s="99"/>
    </row>
    <row r="557" spans="2:36">
      <c r="B557" s="98"/>
      <c r="C557" s="99"/>
      <c r="F557" s="100"/>
      <c r="J557" s="99"/>
      <c r="K557" s="99"/>
      <c r="O557" s="99"/>
      <c r="R557" s="99"/>
      <c r="S557" s="99"/>
      <c r="Z557" s="99"/>
      <c r="AA557" s="99"/>
      <c r="AI557" s="99"/>
      <c r="AJ557" s="99"/>
    </row>
    <row r="558" spans="2:36">
      <c r="B558" s="98"/>
      <c r="C558" s="99"/>
      <c r="F558" s="100"/>
      <c r="J558" s="99"/>
      <c r="K558" s="99"/>
      <c r="O558" s="99"/>
      <c r="R558" s="99"/>
      <c r="S558" s="99"/>
      <c r="Z558" s="99"/>
      <c r="AA558" s="99"/>
      <c r="AI558" s="99"/>
      <c r="AJ558" s="99"/>
    </row>
    <row r="559" spans="2:36">
      <c r="B559" s="98"/>
      <c r="C559" s="99"/>
      <c r="F559" s="100"/>
      <c r="J559" s="99"/>
      <c r="K559" s="99"/>
      <c r="O559" s="99"/>
      <c r="R559" s="99"/>
      <c r="S559" s="99"/>
      <c r="Z559" s="99"/>
      <c r="AA559" s="99"/>
      <c r="AI559" s="99"/>
      <c r="AJ559" s="99"/>
    </row>
    <row r="560" spans="2:36">
      <c r="B560" s="98"/>
      <c r="C560" s="99"/>
      <c r="F560" s="100"/>
      <c r="J560" s="99"/>
      <c r="K560" s="99"/>
      <c r="O560" s="99"/>
      <c r="R560" s="99"/>
      <c r="S560" s="99"/>
      <c r="Z560" s="99"/>
      <c r="AA560" s="99"/>
      <c r="AI560" s="99"/>
      <c r="AJ560" s="99"/>
    </row>
    <row r="561" spans="2:36">
      <c r="B561" s="98"/>
      <c r="C561" s="99"/>
      <c r="F561" s="100"/>
      <c r="J561" s="99"/>
      <c r="K561" s="99"/>
      <c r="O561" s="99"/>
      <c r="R561" s="99"/>
      <c r="S561" s="99"/>
      <c r="Z561" s="99"/>
      <c r="AA561" s="99"/>
      <c r="AI561" s="99"/>
      <c r="AJ561" s="99"/>
    </row>
    <row r="562" spans="2:36">
      <c r="B562" s="98"/>
      <c r="C562" s="99"/>
      <c r="F562" s="100"/>
      <c r="J562" s="99"/>
      <c r="K562" s="99"/>
      <c r="O562" s="99"/>
      <c r="R562" s="99"/>
      <c r="S562" s="99"/>
      <c r="Z562" s="99"/>
      <c r="AA562" s="99"/>
      <c r="AI562" s="99"/>
      <c r="AJ562" s="99"/>
    </row>
    <row r="563" spans="2:36">
      <c r="B563" s="98"/>
      <c r="C563" s="99"/>
      <c r="F563" s="100"/>
      <c r="J563" s="99"/>
      <c r="K563" s="99"/>
      <c r="O563" s="99"/>
      <c r="R563" s="99"/>
      <c r="S563" s="99"/>
      <c r="Z563" s="99"/>
      <c r="AA563" s="99"/>
      <c r="AI563" s="99"/>
      <c r="AJ563" s="99"/>
    </row>
    <row r="564" spans="2:36">
      <c r="B564" s="98"/>
      <c r="C564" s="99"/>
      <c r="F564" s="100"/>
      <c r="J564" s="99"/>
      <c r="K564" s="99"/>
      <c r="O564" s="99"/>
      <c r="R564" s="99"/>
      <c r="S564" s="99"/>
      <c r="Z564" s="99"/>
      <c r="AA564" s="99"/>
      <c r="AI564" s="99"/>
      <c r="AJ564" s="99"/>
    </row>
    <row r="565" spans="2:36">
      <c r="B565" s="98"/>
      <c r="C565" s="99"/>
      <c r="F565" s="100"/>
      <c r="J565" s="99"/>
      <c r="K565" s="99"/>
      <c r="O565" s="99"/>
      <c r="R565" s="99"/>
      <c r="S565" s="99"/>
      <c r="Z565" s="99"/>
      <c r="AA565" s="99"/>
      <c r="AI565" s="99"/>
      <c r="AJ565" s="99"/>
    </row>
    <row r="566" spans="2:36">
      <c r="B566" s="98"/>
      <c r="C566" s="99"/>
      <c r="F566" s="100"/>
      <c r="J566" s="99"/>
      <c r="K566" s="99"/>
      <c r="O566" s="99"/>
      <c r="R566" s="99"/>
      <c r="S566" s="99"/>
      <c r="Z566" s="99"/>
      <c r="AA566" s="99"/>
      <c r="AI566" s="99"/>
      <c r="AJ566" s="99"/>
    </row>
    <row r="567" spans="2:36">
      <c r="B567" s="98"/>
      <c r="C567" s="99"/>
      <c r="F567" s="100"/>
      <c r="J567" s="99"/>
      <c r="K567" s="99"/>
      <c r="O567" s="99"/>
      <c r="R567" s="99"/>
      <c r="S567" s="99"/>
      <c r="Z567" s="99"/>
      <c r="AA567" s="99"/>
      <c r="AI567" s="99"/>
      <c r="AJ567" s="99"/>
    </row>
    <row r="568" spans="2:36">
      <c r="B568" s="98"/>
      <c r="C568" s="99"/>
      <c r="F568" s="100"/>
      <c r="J568" s="99"/>
      <c r="K568" s="99"/>
      <c r="O568" s="99"/>
      <c r="R568" s="99"/>
      <c r="S568" s="99"/>
      <c r="Z568" s="99"/>
      <c r="AA568" s="99"/>
      <c r="AI568" s="99"/>
      <c r="AJ568" s="99"/>
    </row>
    <row r="569" spans="2:36">
      <c r="B569" s="98"/>
      <c r="C569" s="99"/>
      <c r="F569" s="100"/>
      <c r="J569" s="99"/>
      <c r="K569" s="99"/>
      <c r="O569" s="99"/>
      <c r="R569" s="99"/>
      <c r="S569" s="99"/>
      <c r="Z569" s="99"/>
      <c r="AA569" s="99"/>
      <c r="AI569" s="99"/>
      <c r="AJ569" s="99"/>
    </row>
    <row r="570" spans="2:36">
      <c r="B570" s="98"/>
      <c r="C570" s="99"/>
      <c r="F570" s="100"/>
      <c r="J570" s="99"/>
      <c r="K570" s="99"/>
      <c r="O570" s="99"/>
      <c r="R570" s="99"/>
      <c r="S570" s="99"/>
      <c r="Z570" s="99"/>
      <c r="AA570" s="99"/>
      <c r="AI570" s="99"/>
      <c r="AJ570" s="99"/>
    </row>
    <row r="571" spans="2:36">
      <c r="B571" s="98"/>
      <c r="C571" s="99"/>
      <c r="F571" s="100"/>
      <c r="J571" s="99"/>
      <c r="K571" s="99"/>
      <c r="O571" s="99"/>
      <c r="R571" s="99"/>
      <c r="S571" s="99"/>
      <c r="Z571" s="99"/>
      <c r="AA571" s="99"/>
      <c r="AI571" s="99"/>
      <c r="AJ571" s="99"/>
    </row>
    <row r="572" spans="2:36">
      <c r="B572" s="98"/>
      <c r="C572" s="99"/>
      <c r="F572" s="100"/>
      <c r="J572" s="99"/>
      <c r="K572" s="99"/>
      <c r="O572" s="99"/>
      <c r="R572" s="99"/>
      <c r="S572" s="99"/>
      <c r="Z572" s="99"/>
      <c r="AA572" s="99"/>
      <c r="AI572" s="99"/>
      <c r="AJ572" s="99"/>
    </row>
    <row r="573" spans="2:36">
      <c r="B573" s="98"/>
      <c r="C573" s="99"/>
      <c r="F573" s="100"/>
      <c r="J573" s="99"/>
      <c r="K573" s="99"/>
      <c r="O573" s="99"/>
      <c r="R573" s="99"/>
      <c r="S573" s="99"/>
      <c r="Z573" s="99"/>
      <c r="AA573" s="99"/>
      <c r="AI573" s="99"/>
      <c r="AJ573" s="99"/>
    </row>
    <row r="574" spans="2:36">
      <c r="B574" s="98"/>
      <c r="C574" s="99"/>
      <c r="F574" s="100"/>
      <c r="J574" s="99"/>
      <c r="K574" s="99"/>
      <c r="O574" s="99"/>
      <c r="R574" s="99"/>
      <c r="S574" s="99"/>
      <c r="Z574" s="99"/>
      <c r="AA574" s="99"/>
      <c r="AI574" s="99"/>
      <c r="AJ574" s="99"/>
    </row>
    <row r="575" spans="2:36">
      <c r="B575" s="98"/>
      <c r="C575" s="99"/>
      <c r="F575" s="100"/>
      <c r="J575" s="99"/>
      <c r="K575" s="99"/>
      <c r="O575" s="99"/>
      <c r="R575" s="99"/>
      <c r="S575" s="99"/>
      <c r="Z575" s="99"/>
      <c r="AA575" s="99"/>
      <c r="AI575" s="99"/>
      <c r="AJ575" s="99"/>
    </row>
    <row r="576" spans="2:36">
      <c r="B576" s="98"/>
      <c r="C576" s="99"/>
      <c r="F576" s="100"/>
      <c r="J576" s="99"/>
      <c r="K576" s="99"/>
      <c r="O576" s="99"/>
      <c r="R576" s="99"/>
      <c r="S576" s="99"/>
      <c r="Z576" s="99"/>
      <c r="AA576" s="99"/>
      <c r="AI576" s="99"/>
      <c r="AJ576" s="99"/>
    </row>
    <row r="577" spans="2:36">
      <c r="B577" s="98"/>
      <c r="C577" s="99"/>
      <c r="F577" s="100"/>
      <c r="J577" s="99"/>
      <c r="K577" s="99"/>
      <c r="O577" s="99"/>
      <c r="R577" s="99"/>
      <c r="S577" s="99"/>
      <c r="Z577" s="99"/>
      <c r="AA577" s="99"/>
      <c r="AI577" s="99"/>
      <c r="AJ577" s="99"/>
    </row>
    <row r="578" spans="2:36">
      <c r="B578" s="98"/>
      <c r="C578" s="99"/>
      <c r="F578" s="100"/>
      <c r="J578" s="99"/>
      <c r="K578" s="99"/>
      <c r="O578" s="99"/>
      <c r="R578" s="99"/>
      <c r="S578" s="99"/>
      <c r="Z578" s="99"/>
      <c r="AA578" s="99"/>
      <c r="AI578" s="99"/>
      <c r="AJ578" s="99"/>
    </row>
    <row r="579" spans="2:36">
      <c r="B579" s="98"/>
      <c r="C579" s="99"/>
      <c r="F579" s="100"/>
      <c r="J579" s="99"/>
      <c r="K579" s="99"/>
      <c r="O579" s="99"/>
      <c r="R579" s="99"/>
      <c r="S579" s="99"/>
      <c r="Z579" s="99"/>
      <c r="AA579" s="99"/>
      <c r="AI579" s="99"/>
      <c r="AJ579" s="99"/>
    </row>
    <row r="580" spans="2:36">
      <c r="B580" s="98"/>
      <c r="C580" s="99"/>
      <c r="F580" s="100"/>
      <c r="J580" s="99"/>
      <c r="K580" s="99"/>
      <c r="O580" s="99"/>
      <c r="R580" s="99"/>
      <c r="S580" s="99"/>
      <c r="Z580" s="99"/>
      <c r="AA580" s="99"/>
      <c r="AI580" s="99"/>
      <c r="AJ580" s="99"/>
    </row>
    <row r="581" spans="2:36">
      <c r="B581" s="98"/>
      <c r="C581" s="99"/>
      <c r="F581" s="100"/>
      <c r="J581" s="99"/>
      <c r="K581" s="99"/>
      <c r="O581" s="99"/>
      <c r="R581" s="99"/>
      <c r="S581" s="99"/>
      <c r="Z581" s="99"/>
      <c r="AA581" s="99"/>
      <c r="AI581" s="99"/>
      <c r="AJ581" s="99"/>
    </row>
    <row r="582" spans="2:36">
      <c r="B582" s="98"/>
      <c r="C582" s="99"/>
      <c r="F582" s="100"/>
      <c r="J582" s="99"/>
      <c r="K582" s="99"/>
      <c r="O582" s="99"/>
      <c r="R582" s="99"/>
      <c r="S582" s="99"/>
      <c r="Z582" s="99"/>
      <c r="AA582" s="99"/>
      <c r="AI582" s="99"/>
      <c r="AJ582" s="99"/>
    </row>
    <row r="583" spans="2:36">
      <c r="B583" s="98"/>
      <c r="C583" s="99"/>
      <c r="F583" s="100"/>
      <c r="J583" s="99"/>
      <c r="K583" s="99"/>
      <c r="O583" s="99"/>
      <c r="R583" s="99"/>
      <c r="S583" s="99"/>
      <c r="Z583" s="99"/>
      <c r="AA583" s="99"/>
      <c r="AI583" s="99"/>
      <c r="AJ583" s="99"/>
    </row>
    <row r="584" spans="2:36">
      <c r="B584" s="98"/>
      <c r="C584" s="99"/>
      <c r="F584" s="100"/>
      <c r="J584" s="99"/>
      <c r="K584" s="99"/>
      <c r="O584" s="99"/>
      <c r="R584" s="99"/>
      <c r="S584" s="99"/>
      <c r="Z584" s="99"/>
      <c r="AA584" s="99"/>
      <c r="AI584" s="99"/>
      <c r="AJ584" s="99"/>
    </row>
    <row r="585" spans="2:36">
      <c r="B585" s="98"/>
      <c r="C585" s="99"/>
      <c r="F585" s="100"/>
      <c r="J585" s="99"/>
      <c r="K585" s="99"/>
      <c r="O585" s="99"/>
      <c r="R585" s="99"/>
      <c r="S585" s="99"/>
      <c r="Z585" s="99"/>
      <c r="AA585" s="99"/>
      <c r="AI585" s="99"/>
      <c r="AJ585" s="99"/>
    </row>
    <row r="586" spans="2:36">
      <c r="B586" s="98"/>
      <c r="C586" s="99"/>
      <c r="F586" s="100"/>
      <c r="J586" s="99"/>
      <c r="K586" s="99"/>
      <c r="O586" s="99"/>
      <c r="R586" s="99"/>
      <c r="S586" s="99"/>
      <c r="Z586" s="99"/>
      <c r="AA586" s="99"/>
      <c r="AI586" s="99"/>
      <c r="AJ586" s="99"/>
    </row>
    <row r="587" spans="2:36">
      <c r="B587" s="98"/>
      <c r="C587" s="99"/>
      <c r="F587" s="100"/>
      <c r="J587" s="99"/>
      <c r="K587" s="99"/>
      <c r="O587" s="99"/>
      <c r="R587" s="99"/>
      <c r="S587" s="99"/>
      <c r="Z587" s="99"/>
      <c r="AA587" s="99"/>
      <c r="AI587" s="99"/>
      <c r="AJ587" s="99"/>
    </row>
    <row r="588" spans="2:36">
      <c r="B588" s="98"/>
      <c r="C588" s="99"/>
      <c r="F588" s="100"/>
      <c r="J588" s="99"/>
      <c r="K588" s="99"/>
      <c r="O588" s="99"/>
      <c r="R588" s="99"/>
      <c r="S588" s="99"/>
      <c r="Z588" s="99"/>
      <c r="AA588" s="99"/>
      <c r="AI588" s="99"/>
      <c r="AJ588" s="99"/>
    </row>
    <row r="589" spans="2:36">
      <c r="B589" s="98"/>
      <c r="C589" s="99"/>
      <c r="F589" s="100"/>
      <c r="J589" s="99"/>
      <c r="K589" s="99"/>
      <c r="O589" s="99"/>
      <c r="R589" s="99"/>
      <c r="S589" s="99"/>
      <c r="Z589" s="99"/>
      <c r="AA589" s="99"/>
      <c r="AI589" s="99"/>
      <c r="AJ589" s="99"/>
    </row>
    <row r="590" spans="2:36">
      <c r="B590" s="98"/>
      <c r="C590" s="99"/>
      <c r="F590" s="100"/>
      <c r="J590" s="99"/>
      <c r="K590" s="99"/>
      <c r="O590" s="99"/>
      <c r="R590" s="99"/>
      <c r="S590" s="99"/>
      <c r="Z590" s="99"/>
      <c r="AA590" s="99"/>
      <c r="AI590" s="99"/>
      <c r="AJ590" s="99"/>
    </row>
    <row r="591" spans="2:36">
      <c r="B591" s="98"/>
      <c r="C591" s="99"/>
      <c r="F591" s="100"/>
      <c r="J591" s="99"/>
      <c r="K591" s="99"/>
      <c r="O591" s="99"/>
      <c r="R591" s="99"/>
      <c r="S591" s="99"/>
      <c r="Z591" s="99"/>
      <c r="AA591" s="99"/>
      <c r="AI591" s="99"/>
      <c r="AJ591" s="99"/>
    </row>
    <row r="592" spans="2:36">
      <c r="B592" s="98"/>
      <c r="C592" s="99"/>
      <c r="F592" s="100"/>
      <c r="J592" s="99"/>
      <c r="K592" s="99"/>
      <c r="O592" s="99"/>
      <c r="R592" s="99"/>
      <c r="S592" s="99"/>
      <c r="Z592" s="99"/>
      <c r="AA592" s="99"/>
      <c r="AI592" s="99"/>
      <c r="AJ592" s="99"/>
    </row>
    <row r="593" spans="2:36">
      <c r="B593" s="98"/>
      <c r="C593" s="99"/>
      <c r="F593" s="100"/>
      <c r="J593" s="99"/>
      <c r="K593" s="99"/>
      <c r="O593" s="99"/>
      <c r="R593" s="99"/>
      <c r="S593" s="99"/>
      <c r="Z593" s="99"/>
      <c r="AA593" s="99"/>
      <c r="AI593" s="99"/>
      <c r="AJ593" s="99"/>
    </row>
    <row r="594" spans="2:36">
      <c r="B594" s="98"/>
      <c r="C594" s="99"/>
      <c r="F594" s="100"/>
      <c r="J594" s="99"/>
      <c r="K594" s="99"/>
      <c r="O594" s="99"/>
      <c r="R594" s="99"/>
      <c r="S594" s="99"/>
      <c r="Z594" s="99"/>
      <c r="AA594" s="99"/>
      <c r="AI594" s="99"/>
      <c r="AJ594" s="99"/>
    </row>
    <row r="595" spans="2:36">
      <c r="B595" s="98"/>
      <c r="C595" s="99"/>
      <c r="F595" s="100"/>
      <c r="J595" s="99"/>
      <c r="K595" s="99"/>
      <c r="O595" s="99"/>
      <c r="R595" s="99"/>
      <c r="S595" s="99"/>
      <c r="Z595" s="99"/>
      <c r="AA595" s="99"/>
      <c r="AI595" s="99"/>
      <c r="AJ595" s="99"/>
    </row>
    <row r="596" spans="2:36">
      <c r="B596" s="98"/>
      <c r="C596" s="99"/>
      <c r="F596" s="100"/>
      <c r="J596" s="99"/>
      <c r="K596" s="99"/>
      <c r="O596" s="99"/>
      <c r="R596" s="99"/>
      <c r="S596" s="99"/>
      <c r="Z596" s="99"/>
      <c r="AA596" s="99"/>
      <c r="AI596" s="99"/>
      <c r="AJ596" s="99"/>
    </row>
    <row r="597" spans="2:36">
      <c r="B597" s="98"/>
      <c r="C597" s="99"/>
      <c r="F597" s="100"/>
      <c r="J597" s="99"/>
      <c r="K597" s="99"/>
      <c r="O597" s="99"/>
      <c r="R597" s="99"/>
      <c r="S597" s="99"/>
      <c r="Z597" s="99"/>
      <c r="AA597" s="99"/>
      <c r="AI597" s="99"/>
      <c r="AJ597" s="99"/>
    </row>
    <row r="598" spans="2:36">
      <c r="B598" s="98"/>
      <c r="C598" s="99"/>
      <c r="F598" s="100"/>
      <c r="J598" s="99"/>
      <c r="K598" s="99"/>
      <c r="O598" s="99"/>
      <c r="R598" s="99"/>
      <c r="S598" s="99"/>
      <c r="Z598" s="99"/>
      <c r="AA598" s="99"/>
      <c r="AI598" s="99"/>
      <c r="AJ598" s="99"/>
    </row>
    <row r="599" spans="2:36">
      <c r="B599" s="98"/>
      <c r="C599" s="99"/>
      <c r="F599" s="100"/>
      <c r="J599" s="99"/>
      <c r="K599" s="99"/>
      <c r="O599" s="99"/>
      <c r="R599" s="99"/>
      <c r="S599" s="99"/>
      <c r="Z599" s="99"/>
      <c r="AA599" s="99"/>
      <c r="AI599" s="99"/>
      <c r="AJ599" s="99"/>
    </row>
    <row r="600" spans="2:36">
      <c r="B600" s="98"/>
      <c r="C600" s="99"/>
      <c r="F600" s="100"/>
      <c r="J600" s="99"/>
      <c r="K600" s="99"/>
      <c r="O600" s="99"/>
      <c r="R600" s="99"/>
      <c r="S600" s="99"/>
      <c r="Z600" s="99"/>
      <c r="AA600" s="99"/>
      <c r="AI600" s="99"/>
      <c r="AJ600" s="99"/>
    </row>
    <row r="601" spans="2:36">
      <c r="B601" s="98"/>
      <c r="C601" s="99"/>
      <c r="F601" s="100"/>
      <c r="J601" s="99"/>
      <c r="K601" s="99"/>
      <c r="O601" s="99"/>
      <c r="R601" s="99"/>
      <c r="S601" s="99"/>
      <c r="Z601" s="99"/>
      <c r="AA601" s="99"/>
      <c r="AI601" s="99"/>
      <c r="AJ601" s="99"/>
    </row>
    <row r="602" spans="2:36">
      <c r="B602" s="98"/>
      <c r="C602" s="99"/>
      <c r="F602" s="100"/>
      <c r="J602" s="99"/>
      <c r="K602" s="99"/>
      <c r="O602" s="99"/>
      <c r="R602" s="99"/>
      <c r="S602" s="99"/>
      <c r="Z602" s="99"/>
      <c r="AA602" s="99"/>
      <c r="AI602" s="99"/>
      <c r="AJ602" s="99"/>
    </row>
    <row r="603" spans="2:36">
      <c r="B603" s="98"/>
      <c r="C603" s="99"/>
      <c r="F603" s="100"/>
      <c r="J603" s="99"/>
      <c r="K603" s="99"/>
      <c r="O603" s="99"/>
      <c r="R603" s="99"/>
      <c r="S603" s="99"/>
      <c r="Z603" s="99"/>
      <c r="AA603" s="99"/>
      <c r="AI603" s="99"/>
      <c r="AJ603" s="99"/>
    </row>
    <row r="604" spans="2:36">
      <c r="B604" s="98"/>
      <c r="C604" s="99"/>
      <c r="F604" s="100"/>
      <c r="J604" s="99"/>
      <c r="K604" s="99"/>
      <c r="O604" s="99"/>
      <c r="R604" s="99"/>
      <c r="S604" s="99"/>
      <c r="Z604" s="99"/>
      <c r="AA604" s="99"/>
      <c r="AI604" s="99"/>
      <c r="AJ604" s="99"/>
    </row>
    <row r="605" spans="2:36">
      <c r="B605" s="98"/>
      <c r="C605" s="99"/>
      <c r="F605" s="100"/>
      <c r="J605" s="99"/>
      <c r="K605" s="99"/>
      <c r="O605" s="99"/>
      <c r="R605" s="99"/>
      <c r="S605" s="99"/>
      <c r="Z605" s="99"/>
      <c r="AA605" s="99"/>
      <c r="AI605" s="99"/>
      <c r="AJ605" s="99"/>
    </row>
    <row r="606" spans="2:36">
      <c r="B606" s="98"/>
      <c r="C606" s="99"/>
      <c r="F606" s="100"/>
      <c r="J606" s="99"/>
      <c r="K606" s="99"/>
      <c r="O606" s="99"/>
      <c r="R606" s="99"/>
      <c r="S606" s="99"/>
      <c r="Z606" s="99"/>
      <c r="AA606" s="99"/>
      <c r="AI606" s="99"/>
      <c r="AJ606" s="99"/>
    </row>
    <row r="607" spans="2:36">
      <c r="B607" s="98"/>
      <c r="C607" s="99"/>
      <c r="F607" s="100"/>
      <c r="J607" s="99"/>
      <c r="K607" s="99"/>
      <c r="O607" s="99"/>
      <c r="R607" s="99"/>
      <c r="S607" s="99"/>
      <c r="Z607" s="99"/>
      <c r="AA607" s="99"/>
      <c r="AI607" s="99"/>
      <c r="AJ607" s="99"/>
    </row>
    <row r="608" spans="2:36">
      <c r="B608" s="98"/>
      <c r="C608" s="99"/>
      <c r="F608" s="100"/>
      <c r="J608" s="99"/>
      <c r="K608" s="99"/>
      <c r="O608" s="99"/>
      <c r="R608" s="99"/>
      <c r="S608" s="99"/>
      <c r="Z608" s="99"/>
      <c r="AA608" s="99"/>
      <c r="AI608" s="99"/>
      <c r="AJ608" s="99"/>
    </row>
    <row r="609" spans="2:36">
      <c r="B609" s="98"/>
      <c r="C609" s="99"/>
      <c r="F609" s="100"/>
      <c r="J609" s="99"/>
      <c r="K609" s="99"/>
      <c r="O609" s="99"/>
      <c r="R609" s="99"/>
      <c r="S609" s="99"/>
      <c r="Z609" s="99"/>
      <c r="AA609" s="99"/>
      <c r="AI609" s="99"/>
      <c r="AJ609" s="99"/>
    </row>
    <row r="610" spans="2:36">
      <c r="B610" s="98"/>
      <c r="C610" s="99"/>
      <c r="F610" s="100"/>
      <c r="J610" s="99"/>
      <c r="K610" s="99"/>
      <c r="O610" s="99"/>
      <c r="R610" s="99"/>
      <c r="S610" s="99"/>
      <c r="Z610" s="99"/>
      <c r="AA610" s="99"/>
      <c r="AI610" s="99"/>
      <c r="AJ610" s="99"/>
    </row>
    <row r="611" spans="2:36">
      <c r="B611" s="98"/>
      <c r="C611" s="99"/>
      <c r="F611" s="100"/>
      <c r="J611" s="99"/>
      <c r="K611" s="99"/>
      <c r="O611" s="99"/>
      <c r="R611" s="99"/>
      <c r="S611" s="99"/>
      <c r="Z611" s="99"/>
      <c r="AA611" s="99"/>
      <c r="AI611" s="99"/>
      <c r="AJ611" s="99"/>
    </row>
    <row r="612" spans="2:36">
      <c r="B612" s="98"/>
      <c r="C612" s="99"/>
      <c r="F612" s="100"/>
      <c r="J612" s="99"/>
      <c r="K612" s="99"/>
      <c r="O612" s="99"/>
      <c r="R612" s="99"/>
      <c r="S612" s="99"/>
      <c r="Z612" s="99"/>
      <c r="AA612" s="99"/>
      <c r="AI612" s="99"/>
      <c r="AJ612" s="99"/>
    </row>
    <row r="613" spans="2:36">
      <c r="B613" s="98"/>
      <c r="C613" s="99"/>
      <c r="F613" s="100"/>
      <c r="J613" s="99"/>
      <c r="K613" s="99"/>
      <c r="O613" s="99"/>
      <c r="R613" s="99"/>
      <c r="S613" s="99"/>
      <c r="Z613" s="99"/>
      <c r="AA613" s="99"/>
      <c r="AI613" s="99"/>
      <c r="AJ613" s="99"/>
    </row>
    <row r="614" spans="2:36">
      <c r="B614" s="98"/>
      <c r="C614" s="99"/>
      <c r="F614" s="100"/>
      <c r="J614" s="99"/>
      <c r="K614" s="99"/>
      <c r="O614" s="99"/>
      <c r="R614" s="99"/>
      <c r="S614" s="99"/>
      <c r="Z614" s="99"/>
      <c r="AA614" s="99"/>
      <c r="AI614" s="99"/>
      <c r="AJ614" s="99"/>
    </row>
    <row r="615" spans="2:36">
      <c r="B615" s="98"/>
      <c r="C615" s="99"/>
      <c r="F615" s="100"/>
      <c r="J615" s="99"/>
      <c r="K615" s="99"/>
      <c r="O615" s="99"/>
      <c r="R615" s="99"/>
      <c r="S615" s="99"/>
      <c r="Z615" s="99"/>
      <c r="AA615" s="99"/>
      <c r="AI615" s="99"/>
      <c r="AJ615" s="99"/>
    </row>
    <row r="616" spans="2:36">
      <c r="B616" s="98"/>
      <c r="C616" s="99"/>
      <c r="F616" s="100"/>
      <c r="J616" s="99"/>
      <c r="K616" s="99"/>
      <c r="O616" s="99"/>
      <c r="R616" s="99"/>
      <c r="S616" s="99"/>
      <c r="Z616" s="99"/>
      <c r="AA616" s="99"/>
      <c r="AI616" s="99"/>
      <c r="AJ616" s="99"/>
    </row>
    <row r="617" spans="2:36">
      <c r="B617" s="98"/>
      <c r="C617" s="99"/>
      <c r="F617" s="100"/>
      <c r="J617" s="99"/>
      <c r="K617" s="99"/>
      <c r="O617" s="99"/>
      <c r="R617" s="99"/>
      <c r="S617" s="99"/>
      <c r="Z617" s="99"/>
      <c r="AA617" s="99"/>
      <c r="AI617" s="99"/>
      <c r="AJ617" s="99"/>
    </row>
    <row r="618" spans="2:36">
      <c r="B618" s="98"/>
      <c r="C618" s="99"/>
      <c r="F618" s="100"/>
      <c r="J618" s="99"/>
      <c r="K618" s="99"/>
      <c r="O618" s="99"/>
      <c r="R618" s="99"/>
      <c r="S618" s="99"/>
      <c r="Z618" s="99"/>
      <c r="AA618" s="99"/>
      <c r="AI618" s="99"/>
      <c r="AJ618" s="99"/>
    </row>
    <row r="619" spans="2:36">
      <c r="B619" s="98"/>
      <c r="C619" s="99"/>
      <c r="F619" s="100"/>
      <c r="J619" s="99"/>
      <c r="K619" s="99"/>
      <c r="O619" s="99"/>
      <c r="R619" s="99"/>
      <c r="S619" s="99"/>
      <c r="Z619" s="99"/>
      <c r="AA619" s="99"/>
      <c r="AI619" s="99"/>
      <c r="AJ619" s="99"/>
    </row>
    <row r="620" spans="2:36">
      <c r="B620" s="98"/>
      <c r="C620" s="99"/>
      <c r="F620" s="100"/>
      <c r="J620" s="99"/>
      <c r="K620" s="99"/>
      <c r="O620" s="99"/>
      <c r="R620" s="99"/>
      <c r="S620" s="99"/>
      <c r="Z620" s="99"/>
      <c r="AA620" s="99"/>
      <c r="AI620" s="99"/>
      <c r="AJ620" s="99"/>
    </row>
    <row r="621" spans="2:36">
      <c r="B621" s="98"/>
      <c r="C621" s="99"/>
      <c r="F621" s="100"/>
      <c r="J621" s="99"/>
      <c r="K621" s="99"/>
      <c r="O621" s="99"/>
      <c r="R621" s="99"/>
      <c r="S621" s="99"/>
      <c r="Z621" s="99"/>
      <c r="AA621" s="99"/>
      <c r="AI621" s="99"/>
      <c r="AJ621" s="99"/>
    </row>
    <row r="622" spans="2:36">
      <c r="B622" s="98"/>
      <c r="C622" s="99"/>
      <c r="F622" s="100"/>
      <c r="J622" s="99"/>
      <c r="K622" s="99"/>
      <c r="O622" s="99"/>
      <c r="R622" s="99"/>
      <c r="S622" s="99"/>
      <c r="Z622" s="99"/>
      <c r="AA622" s="99"/>
      <c r="AI622" s="99"/>
      <c r="AJ622" s="99"/>
    </row>
    <row r="623" spans="2:36">
      <c r="B623" s="98"/>
      <c r="C623" s="99"/>
      <c r="F623" s="100"/>
      <c r="J623" s="99"/>
      <c r="K623" s="99"/>
      <c r="O623" s="99"/>
      <c r="R623" s="99"/>
      <c r="S623" s="99"/>
      <c r="Z623" s="99"/>
      <c r="AA623" s="99"/>
      <c r="AI623" s="99"/>
      <c r="AJ623" s="99"/>
    </row>
    <row r="624" spans="2:36">
      <c r="B624" s="98"/>
      <c r="C624" s="99"/>
      <c r="F624" s="100"/>
      <c r="J624" s="99"/>
      <c r="K624" s="99"/>
      <c r="O624" s="99"/>
      <c r="R624" s="99"/>
      <c r="S624" s="99"/>
      <c r="Z624" s="99"/>
      <c r="AA624" s="99"/>
      <c r="AI624" s="99"/>
      <c r="AJ624" s="99"/>
    </row>
    <row r="625" spans="2:36">
      <c r="B625" s="98"/>
      <c r="C625" s="99"/>
      <c r="F625" s="100"/>
      <c r="J625" s="99"/>
      <c r="K625" s="99"/>
      <c r="O625" s="99"/>
      <c r="R625" s="99"/>
      <c r="S625" s="99"/>
      <c r="Z625" s="99"/>
      <c r="AA625" s="99"/>
      <c r="AI625" s="99"/>
      <c r="AJ625" s="99"/>
    </row>
    <row r="626" spans="2:36">
      <c r="B626" s="98"/>
      <c r="C626" s="99"/>
      <c r="F626" s="100"/>
      <c r="J626" s="99"/>
      <c r="K626" s="99"/>
      <c r="O626" s="99"/>
      <c r="R626" s="99"/>
      <c r="S626" s="99"/>
      <c r="Z626" s="99"/>
      <c r="AA626" s="99"/>
      <c r="AI626" s="99"/>
      <c r="AJ626" s="99"/>
    </row>
    <row r="627" spans="2:36">
      <c r="B627" s="98"/>
      <c r="C627" s="99"/>
      <c r="F627" s="100"/>
      <c r="J627" s="99"/>
      <c r="K627" s="99"/>
      <c r="O627" s="99"/>
      <c r="R627" s="99"/>
      <c r="S627" s="99"/>
      <c r="Z627" s="99"/>
      <c r="AA627" s="99"/>
      <c r="AI627" s="99"/>
      <c r="AJ627" s="99"/>
    </row>
    <row r="628" spans="2:36">
      <c r="B628" s="98"/>
      <c r="C628" s="99"/>
      <c r="F628" s="100"/>
      <c r="J628" s="99"/>
      <c r="K628" s="99"/>
      <c r="O628" s="99"/>
      <c r="R628" s="99"/>
      <c r="S628" s="99"/>
      <c r="Z628" s="99"/>
      <c r="AA628" s="99"/>
      <c r="AI628" s="99"/>
      <c r="AJ628" s="99"/>
    </row>
    <row r="629" spans="2:36">
      <c r="B629" s="98"/>
      <c r="C629" s="99"/>
      <c r="F629" s="100"/>
      <c r="J629" s="99"/>
      <c r="K629" s="99"/>
      <c r="O629" s="99"/>
      <c r="R629" s="99"/>
      <c r="S629" s="99"/>
      <c r="Z629" s="99"/>
      <c r="AA629" s="99"/>
      <c r="AI629" s="99"/>
      <c r="AJ629" s="99"/>
    </row>
    <row r="630" spans="2:36">
      <c r="B630" s="98"/>
      <c r="C630" s="99"/>
      <c r="F630" s="100"/>
      <c r="J630" s="99"/>
      <c r="K630" s="99"/>
      <c r="O630" s="99"/>
      <c r="R630" s="99"/>
      <c r="S630" s="99"/>
      <c r="Z630" s="99"/>
      <c r="AA630" s="99"/>
      <c r="AI630" s="99"/>
      <c r="AJ630" s="99"/>
    </row>
    <row r="631" spans="2:36">
      <c r="B631" s="98"/>
      <c r="C631" s="99"/>
      <c r="F631" s="100"/>
      <c r="J631" s="99"/>
      <c r="K631" s="99"/>
      <c r="O631" s="99"/>
      <c r="R631" s="99"/>
      <c r="S631" s="99"/>
      <c r="Z631" s="99"/>
      <c r="AA631" s="99"/>
      <c r="AI631" s="99"/>
      <c r="AJ631" s="99"/>
    </row>
    <row r="632" spans="2:36">
      <c r="B632" s="98"/>
      <c r="C632" s="99"/>
      <c r="F632" s="100"/>
      <c r="J632" s="99"/>
      <c r="K632" s="99"/>
      <c r="O632" s="99"/>
      <c r="R632" s="99"/>
      <c r="S632" s="99"/>
      <c r="Z632" s="99"/>
      <c r="AA632" s="99"/>
      <c r="AI632" s="99"/>
      <c r="AJ632" s="99"/>
    </row>
    <row r="633" spans="2:36">
      <c r="B633" s="98"/>
      <c r="C633" s="99"/>
      <c r="F633" s="100"/>
      <c r="J633" s="99"/>
      <c r="K633" s="99"/>
      <c r="O633" s="99"/>
      <c r="R633" s="99"/>
      <c r="S633" s="99"/>
      <c r="Z633" s="99"/>
      <c r="AA633" s="99"/>
      <c r="AI633" s="99"/>
      <c r="AJ633" s="99"/>
    </row>
    <row r="634" spans="2:36">
      <c r="B634" s="98"/>
      <c r="C634" s="99"/>
      <c r="F634" s="100"/>
      <c r="J634" s="99"/>
      <c r="K634" s="99"/>
      <c r="O634" s="99"/>
      <c r="R634" s="99"/>
      <c r="S634" s="99"/>
      <c r="Z634" s="99"/>
      <c r="AA634" s="99"/>
      <c r="AI634" s="99"/>
      <c r="AJ634" s="99"/>
    </row>
    <row r="635" spans="2:36">
      <c r="B635" s="98"/>
      <c r="C635" s="99"/>
      <c r="F635" s="100"/>
      <c r="J635" s="99"/>
      <c r="K635" s="99"/>
      <c r="O635" s="99"/>
      <c r="R635" s="99"/>
      <c r="S635" s="99"/>
      <c r="Z635" s="99"/>
      <c r="AA635" s="99"/>
      <c r="AI635" s="99"/>
      <c r="AJ635" s="99"/>
    </row>
    <row r="636" spans="2:36">
      <c r="B636" s="98"/>
      <c r="C636" s="99"/>
      <c r="F636" s="100"/>
      <c r="J636" s="99"/>
      <c r="K636" s="99"/>
      <c r="O636" s="99"/>
      <c r="R636" s="99"/>
      <c r="S636" s="99"/>
      <c r="Z636" s="99"/>
      <c r="AA636" s="99"/>
      <c r="AI636" s="99"/>
      <c r="AJ636" s="99"/>
    </row>
    <row r="637" spans="2:36">
      <c r="B637" s="98"/>
      <c r="C637" s="99"/>
      <c r="F637" s="100"/>
      <c r="J637" s="99"/>
      <c r="K637" s="99"/>
      <c r="O637" s="99"/>
      <c r="R637" s="99"/>
      <c r="S637" s="99"/>
      <c r="Z637" s="99"/>
      <c r="AA637" s="99"/>
      <c r="AI637" s="99"/>
      <c r="AJ637" s="99"/>
    </row>
    <row r="638" spans="2:36">
      <c r="B638" s="98"/>
      <c r="C638" s="99"/>
      <c r="F638" s="100"/>
      <c r="J638" s="99"/>
      <c r="K638" s="99"/>
      <c r="O638" s="99"/>
      <c r="R638" s="99"/>
      <c r="S638" s="99"/>
      <c r="Z638" s="99"/>
      <c r="AA638" s="99"/>
      <c r="AI638" s="99"/>
      <c r="AJ638" s="99"/>
    </row>
    <row r="639" spans="2:36">
      <c r="B639" s="98"/>
      <c r="C639" s="99"/>
      <c r="F639" s="100"/>
      <c r="J639" s="99"/>
      <c r="K639" s="99"/>
      <c r="O639" s="99"/>
      <c r="R639" s="99"/>
      <c r="S639" s="99"/>
      <c r="Z639" s="99"/>
      <c r="AA639" s="99"/>
      <c r="AI639" s="99"/>
      <c r="AJ639" s="99"/>
    </row>
    <row r="640" spans="2:36">
      <c r="B640" s="98"/>
      <c r="C640" s="99"/>
      <c r="F640" s="100"/>
      <c r="J640" s="99"/>
      <c r="K640" s="99"/>
      <c r="O640" s="99"/>
      <c r="R640" s="99"/>
      <c r="S640" s="99"/>
      <c r="Z640" s="99"/>
      <c r="AA640" s="99"/>
      <c r="AI640" s="99"/>
      <c r="AJ640" s="99"/>
    </row>
    <row r="641" spans="2:36">
      <c r="B641" s="98"/>
      <c r="C641" s="99"/>
      <c r="F641" s="100"/>
      <c r="J641" s="99"/>
      <c r="K641" s="99"/>
      <c r="O641" s="99"/>
      <c r="R641" s="99"/>
      <c r="S641" s="99"/>
      <c r="Z641" s="99"/>
      <c r="AA641" s="99"/>
      <c r="AI641" s="99"/>
      <c r="AJ641" s="99"/>
    </row>
    <row r="642" spans="2:36">
      <c r="B642" s="98"/>
      <c r="C642" s="99"/>
      <c r="F642" s="100"/>
      <c r="J642" s="99"/>
      <c r="K642" s="99"/>
      <c r="O642" s="99"/>
      <c r="R642" s="99"/>
      <c r="S642" s="99"/>
      <c r="Z642" s="99"/>
      <c r="AA642" s="99"/>
      <c r="AI642" s="99"/>
      <c r="AJ642" s="99"/>
    </row>
    <row r="643" spans="2:36">
      <c r="B643" s="98"/>
      <c r="C643" s="99"/>
      <c r="F643" s="100"/>
      <c r="J643" s="99"/>
      <c r="K643" s="99"/>
      <c r="O643" s="99"/>
      <c r="R643" s="99"/>
      <c r="S643" s="99"/>
      <c r="Z643" s="99"/>
      <c r="AA643" s="99"/>
      <c r="AI643" s="99"/>
      <c r="AJ643" s="99"/>
    </row>
    <row r="644" spans="2:36">
      <c r="B644" s="98"/>
      <c r="C644" s="99"/>
      <c r="F644" s="100"/>
      <c r="J644" s="99"/>
      <c r="K644" s="99"/>
      <c r="O644" s="99"/>
      <c r="R644" s="99"/>
      <c r="S644" s="99"/>
      <c r="Z644" s="99"/>
      <c r="AA644" s="99"/>
      <c r="AI644" s="99"/>
      <c r="AJ644" s="99"/>
    </row>
    <row r="645" spans="2:36">
      <c r="B645" s="98"/>
      <c r="C645" s="99"/>
      <c r="F645" s="100"/>
      <c r="J645" s="99"/>
      <c r="K645" s="99"/>
      <c r="O645" s="99"/>
      <c r="R645" s="99"/>
      <c r="S645" s="99"/>
      <c r="Z645" s="99"/>
      <c r="AA645" s="99"/>
      <c r="AI645" s="99"/>
      <c r="AJ645" s="99"/>
    </row>
    <row r="646" spans="2:36">
      <c r="B646" s="98"/>
      <c r="C646" s="99"/>
      <c r="F646" s="100"/>
      <c r="J646" s="99"/>
      <c r="K646" s="99"/>
      <c r="O646" s="99"/>
      <c r="R646" s="99"/>
      <c r="S646" s="99"/>
      <c r="Z646" s="99"/>
      <c r="AA646" s="99"/>
      <c r="AI646" s="99"/>
      <c r="AJ646" s="99"/>
    </row>
    <row r="647" spans="2:36">
      <c r="B647" s="98"/>
      <c r="C647" s="99"/>
      <c r="F647" s="100"/>
      <c r="J647" s="99"/>
      <c r="K647" s="99"/>
      <c r="O647" s="99"/>
      <c r="R647" s="99"/>
      <c r="S647" s="99"/>
      <c r="Z647" s="99"/>
      <c r="AA647" s="99"/>
      <c r="AI647" s="99"/>
      <c r="AJ647" s="99"/>
    </row>
    <row r="648" spans="2:36">
      <c r="B648" s="98"/>
      <c r="C648" s="99"/>
      <c r="F648" s="100"/>
      <c r="J648" s="99"/>
      <c r="K648" s="99"/>
      <c r="O648" s="99"/>
      <c r="R648" s="99"/>
      <c r="S648" s="99"/>
      <c r="Z648" s="99"/>
      <c r="AA648" s="99"/>
      <c r="AI648" s="99"/>
      <c r="AJ648" s="99"/>
    </row>
    <row r="649" spans="2:36">
      <c r="B649" s="98"/>
      <c r="C649" s="99"/>
      <c r="F649" s="100"/>
      <c r="J649" s="99"/>
      <c r="K649" s="99"/>
      <c r="O649" s="99"/>
      <c r="R649" s="99"/>
      <c r="S649" s="99"/>
      <c r="Z649" s="99"/>
      <c r="AA649" s="99"/>
      <c r="AI649" s="99"/>
      <c r="AJ649" s="99"/>
    </row>
    <row r="650" spans="2:36">
      <c r="B650" s="98"/>
      <c r="C650" s="99"/>
      <c r="F650" s="100"/>
      <c r="J650" s="99"/>
      <c r="K650" s="99"/>
      <c r="O650" s="99"/>
      <c r="R650" s="99"/>
      <c r="S650" s="99"/>
      <c r="Z650" s="99"/>
      <c r="AA650" s="99"/>
      <c r="AI650" s="99"/>
      <c r="AJ650" s="99"/>
    </row>
    <row r="651" spans="2:36">
      <c r="B651" s="98"/>
      <c r="C651" s="99"/>
      <c r="F651" s="100"/>
      <c r="J651" s="99"/>
      <c r="K651" s="99"/>
      <c r="O651" s="99"/>
      <c r="R651" s="99"/>
      <c r="S651" s="99"/>
      <c r="Z651" s="99"/>
      <c r="AA651" s="99"/>
      <c r="AI651" s="99"/>
      <c r="AJ651" s="99"/>
    </row>
    <row r="652" spans="2:36">
      <c r="B652" s="98"/>
      <c r="C652" s="99"/>
      <c r="F652" s="100"/>
      <c r="J652" s="99"/>
      <c r="K652" s="99"/>
      <c r="O652" s="99"/>
      <c r="R652" s="99"/>
      <c r="S652" s="99"/>
      <c r="Z652" s="99"/>
      <c r="AA652" s="99"/>
      <c r="AI652" s="99"/>
      <c r="AJ652" s="99"/>
    </row>
    <row r="653" spans="2:36">
      <c r="B653" s="98"/>
      <c r="C653" s="99"/>
      <c r="F653" s="100"/>
      <c r="J653" s="99"/>
      <c r="K653" s="99"/>
      <c r="O653" s="99"/>
      <c r="R653" s="99"/>
      <c r="S653" s="99"/>
      <c r="Z653" s="99"/>
      <c r="AA653" s="99"/>
      <c r="AI653" s="99"/>
      <c r="AJ653" s="99"/>
    </row>
    <row r="654" spans="2:36">
      <c r="B654" s="98"/>
      <c r="C654" s="99"/>
      <c r="F654" s="100"/>
      <c r="J654" s="99"/>
      <c r="K654" s="99"/>
      <c r="O654" s="99"/>
      <c r="R654" s="99"/>
      <c r="S654" s="99"/>
      <c r="Z654" s="99"/>
      <c r="AA654" s="99"/>
      <c r="AI654" s="99"/>
      <c r="AJ654" s="99"/>
    </row>
    <row r="655" spans="2:36">
      <c r="B655" s="98"/>
      <c r="C655" s="99"/>
      <c r="F655" s="100"/>
      <c r="J655" s="99"/>
      <c r="K655" s="99"/>
      <c r="O655" s="99"/>
      <c r="R655" s="99"/>
      <c r="S655" s="99"/>
      <c r="Z655" s="99"/>
      <c r="AA655" s="99"/>
      <c r="AI655" s="99"/>
      <c r="AJ655" s="99"/>
    </row>
    <row r="656" spans="2:36">
      <c r="B656" s="98"/>
      <c r="C656" s="99"/>
      <c r="F656" s="100"/>
      <c r="J656" s="99"/>
      <c r="K656" s="99"/>
      <c r="O656" s="99"/>
      <c r="R656" s="99"/>
      <c r="S656" s="99"/>
      <c r="Z656" s="99"/>
      <c r="AA656" s="99"/>
      <c r="AI656" s="99"/>
      <c r="AJ656" s="99"/>
    </row>
    <row r="657" spans="2:36">
      <c r="B657" s="98"/>
      <c r="C657" s="99"/>
      <c r="F657" s="100"/>
      <c r="J657" s="99"/>
      <c r="K657" s="99"/>
      <c r="O657" s="99"/>
      <c r="R657" s="99"/>
      <c r="S657" s="99"/>
      <c r="Z657" s="99"/>
      <c r="AA657" s="99"/>
      <c r="AI657" s="99"/>
      <c r="AJ657" s="99"/>
    </row>
    <row r="658" spans="2:36">
      <c r="B658" s="98"/>
      <c r="C658" s="99"/>
      <c r="F658" s="100"/>
      <c r="J658" s="99"/>
      <c r="K658" s="99"/>
      <c r="O658" s="99"/>
      <c r="R658" s="99"/>
      <c r="S658" s="99"/>
      <c r="Z658" s="99"/>
      <c r="AA658" s="99"/>
      <c r="AI658" s="99"/>
      <c r="AJ658" s="99"/>
    </row>
    <row r="659" spans="2:36">
      <c r="B659" s="98"/>
      <c r="C659" s="99"/>
      <c r="F659" s="100"/>
      <c r="J659" s="99"/>
      <c r="K659" s="99"/>
      <c r="O659" s="99"/>
      <c r="R659" s="99"/>
      <c r="S659" s="99"/>
      <c r="Z659" s="99"/>
      <c r="AA659" s="99"/>
      <c r="AI659" s="99"/>
      <c r="AJ659" s="99"/>
    </row>
    <row r="660" spans="2:36">
      <c r="B660" s="98"/>
      <c r="C660" s="99"/>
      <c r="F660" s="100"/>
      <c r="J660" s="99"/>
      <c r="K660" s="99"/>
      <c r="O660" s="99"/>
      <c r="R660" s="99"/>
      <c r="S660" s="99"/>
      <c r="Z660" s="99"/>
      <c r="AA660" s="99"/>
      <c r="AI660" s="99"/>
      <c r="AJ660" s="99"/>
    </row>
    <row r="661" spans="2:36">
      <c r="B661" s="98"/>
      <c r="C661" s="99"/>
      <c r="F661" s="100"/>
      <c r="J661" s="99"/>
      <c r="K661" s="99"/>
      <c r="O661" s="99"/>
      <c r="R661" s="99"/>
      <c r="S661" s="99"/>
      <c r="Z661" s="99"/>
      <c r="AA661" s="99"/>
      <c r="AI661" s="99"/>
      <c r="AJ661" s="99"/>
    </row>
    <row r="662" spans="2:36">
      <c r="B662" s="98"/>
      <c r="C662" s="99"/>
      <c r="F662" s="100"/>
      <c r="J662" s="99"/>
      <c r="K662" s="99"/>
      <c r="O662" s="99"/>
      <c r="R662" s="99"/>
      <c r="S662" s="99"/>
      <c r="Z662" s="99"/>
      <c r="AA662" s="99"/>
      <c r="AI662" s="99"/>
      <c r="AJ662" s="99"/>
    </row>
    <row r="663" spans="2:36">
      <c r="B663" s="98"/>
      <c r="C663" s="99"/>
      <c r="F663" s="100"/>
      <c r="J663" s="99"/>
      <c r="K663" s="99"/>
      <c r="O663" s="99"/>
      <c r="R663" s="99"/>
      <c r="S663" s="99"/>
      <c r="Z663" s="99"/>
      <c r="AA663" s="99"/>
      <c r="AI663" s="99"/>
      <c r="AJ663" s="99"/>
    </row>
    <row r="664" spans="2:36">
      <c r="B664" s="98"/>
      <c r="C664" s="99"/>
      <c r="F664" s="100"/>
      <c r="J664" s="99"/>
      <c r="K664" s="99"/>
      <c r="O664" s="99"/>
      <c r="R664" s="99"/>
      <c r="S664" s="99"/>
      <c r="Z664" s="99"/>
      <c r="AA664" s="99"/>
      <c r="AI664" s="99"/>
      <c r="AJ664" s="99"/>
    </row>
    <row r="665" spans="2:36">
      <c r="B665" s="98"/>
      <c r="C665" s="99"/>
      <c r="F665" s="100"/>
      <c r="J665" s="99"/>
      <c r="K665" s="99"/>
      <c r="O665" s="99"/>
      <c r="R665" s="99"/>
      <c r="S665" s="99"/>
      <c r="Z665" s="99"/>
      <c r="AA665" s="99"/>
      <c r="AI665" s="99"/>
      <c r="AJ665" s="99"/>
    </row>
    <row r="666" spans="2:36">
      <c r="B666" s="98"/>
      <c r="C666" s="99"/>
      <c r="F666" s="100"/>
      <c r="J666" s="99"/>
      <c r="K666" s="99"/>
      <c r="O666" s="99"/>
      <c r="R666" s="99"/>
      <c r="S666" s="99"/>
      <c r="Z666" s="99"/>
      <c r="AA666" s="99"/>
      <c r="AI666" s="99"/>
      <c r="AJ666" s="99"/>
    </row>
    <row r="667" spans="2:36">
      <c r="B667" s="98"/>
      <c r="C667" s="99"/>
      <c r="F667" s="100"/>
      <c r="J667" s="99"/>
      <c r="K667" s="99"/>
      <c r="O667" s="99"/>
      <c r="R667" s="99"/>
      <c r="S667" s="99"/>
      <c r="Z667" s="99"/>
      <c r="AA667" s="99"/>
      <c r="AI667" s="99"/>
      <c r="AJ667" s="99"/>
    </row>
    <row r="668" spans="2:36">
      <c r="B668" s="98"/>
      <c r="C668" s="99"/>
      <c r="F668" s="100"/>
      <c r="J668" s="99"/>
      <c r="K668" s="99"/>
      <c r="O668" s="99"/>
      <c r="R668" s="99"/>
      <c r="S668" s="99"/>
      <c r="Z668" s="99"/>
      <c r="AA668" s="99"/>
      <c r="AI668" s="99"/>
      <c r="AJ668" s="99"/>
    </row>
    <row r="669" spans="2:36">
      <c r="B669" s="98"/>
      <c r="C669" s="99"/>
      <c r="F669" s="100"/>
      <c r="J669" s="99"/>
      <c r="K669" s="99"/>
      <c r="O669" s="99"/>
      <c r="R669" s="99"/>
      <c r="S669" s="99"/>
      <c r="Z669" s="99"/>
      <c r="AA669" s="99"/>
      <c r="AI669" s="99"/>
      <c r="AJ669" s="99"/>
    </row>
    <row r="670" spans="2:36">
      <c r="B670" s="98"/>
      <c r="C670" s="99"/>
      <c r="F670" s="100"/>
      <c r="J670" s="99"/>
      <c r="K670" s="99"/>
      <c r="O670" s="99"/>
      <c r="R670" s="99"/>
      <c r="S670" s="99"/>
      <c r="Z670" s="99"/>
      <c r="AA670" s="99"/>
      <c r="AI670" s="99"/>
      <c r="AJ670" s="99"/>
    </row>
    <row r="671" spans="2:36">
      <c r="B671" s="98"/>
      <c r="C671" s="99"/>
      <c r="F671" s="100"/>
      <c r="J671" s="99"/>
      <c r="K671" s="99"/>
      <c r="O671" s="99"/>
      <c r="R671" s="99"/>
      <c r="S671" s="99"/>
      <c r="Z671" s="99"/>
      <c r="AA671" s="99"/>
      <c r="AI671" s="99"/>
      <c r="AJ671" s="99"/>
    </row>
    <row r="672" spans="2:36">
      <c r="B672" s="98"/>
      <c r="C672" s="99"/>
      <c r="F672" s="100"/>
      <c r="J672" s="99"/>
      <c r="K672" s="99"/>
      <c r="O672" s="99"/>
      <c r="R672" s="99"/>
      <c r="S672" s="99"/>
      <c r="Z672" s="99"/>
      <c r="AA672" s="99"/>
      <c r="AI672" s="99"/>
      <c r="AJ672" s="99"/>
    </row>
    <row r="673" spans="2:36">
      <c r="B673" s="98"/>
      <c r="C673" s="99"/>
      <c r="F673" s="100"/>
      <c r="J673" s="99"/>
      <c r="K673" s="99"/>
      <c r="O673" s="99"/>
      <c r="R673" s="99"/>
      <c r="S673" s="99"/>
      <c r="Z673" s="99"/>
      <c r="AA673" s="99"/>
      <c r="AI673" s="99"/>
      <c r="AJ673" s="99"/>
    </row>
    <row r="674" spans="2:36">
      <c r="B674" s="98"/>
      <c r="C674" s="99"/>
      <c r="F674" s="100"/>
      <c r="J674" s="99"/>
      <c r="K674" s="99"/>
      <c r="O674" s="99"/>
      <c r="R674" s="99"/>
      <c r="S674" s="99"/>
      <c r="Z674" s="99"/>
      <c r="AA674" s="99"/>
      <c r="AI674" s="99"/>
      <c r="AJ674" s="99"/>
    </row>
    <row r="675" spans="2:36">
      <c r="B675" s="98"/>
      <c r="C675" s="99"/>
      <c r="F675" s="100"/>
      <c r="J675" s="99"/>
      <c r="K675" s="99"/>
      <c r="O675" s="99"/>
      <c r="R675" s="99"/>
      <c r="S675" s="99"/>
      <c r="Z675" s="99"/>
      <c r="AA675" s="99"/>
      <c r="AI675" s="99"/>
      <c r="AJ675" s="99"/>
    </row>
    <row r="676" spans="2:36">
      <c r="B676" s="98"/>
      <c r="C676" s="99"/>
      <c r="F676" s="100"/>
      <c r="J676" s="99"/>
      <c r="K676" s="99"/>
      <c r="O676" s="99"/>
      <c r="R676" s="99"/>
      <c r="S676" s="99"/>
      <c r="Z676" s="99"/>
      <c r="AA676" s="99"/>
      <c r="AI676" s="99"/>
      <c r="AJ676" s="99"/>
    </row>
    <row r="677" spans="2:36">
      <c r="B677" s="98"/>
      <c r="C677" s="99"/>
      <c r="F677" s="100"/>
      <c r="J677" s="99"/>
      <c r="K677" s="99"/>
      <c r="O677" s="99"/>
      <c r="R677" s="99"/>
      <c r="S677" s="99"/>
      <c r="Z677" s="99"/>
      <c r="AA677" s="99"/>
      <c r="AI677" s="99"/>
      <c r="AJ677" s="99"/>
    </row>
    <row r="678" spans="2:36">
      <c r="B678" s="98"/>
      <c r="C678" s="99"/>
      <c r="F678" s="100"/>
      <c r="J678" s="99"/>
      <c r="K678" s="99"/>
      <c r="O678" s="99"/>
      <c r="R678" s="99"/>
      <c r="S678" s="99"/>
      <c r="Z678" s="99"/>
      <c r="AA678" s="99"/>
      <c r="AI678" s="99"/>
      <c r="AJ678" s="99"/>
    </row>
    <row r="679" spans="2:36">
      <c r="B679" s="98"/>
      <c r="C679" s="99"/>
      <c r="F679" s="100"/>
      <c r="J679" s="99"/>
      <c r="K679" s="99"/>
      <c r="O679" s="99"/>
      <c r="R679" s="99"/>
      <c r="S679" s="99"/>
      <c r="Z679" s="99"/>
      <c r="AA679" s="99"/>
      <c r="AI679" s="99"/>
      <c r="AJ679" s="99"/>
    </row>
    <row r="680" spans="2:36">
      <c r="B680" s="98"/>
      <c r="C680" s="99"/>
      <c r="F680" s="100"/>
      <c r="J680" s="99"/>
      <c r="K680" s="99"/>
      <c r="O680" s="99"/>
      <c r="R680" s="99"/>
      <c r="S680" s="99"/>
      <c r="Z680" s="99"/>
      <c r="AA680" s="99"/>
      <c r="AI680" s="99"/>
      <c r="AJ680" s="99"/>
    </row>
    <row r="681" spans="2:36">
      <c r="B681" s="98"/>
      <c r="C681" s="99"/>
      <c r="F681" s="100"/>
      <c r="J681" s="99"/>
      <c r="K681" s="99"/>
      <c r="O681" s="99"/>
      <c r="R681" s="99"/>
      <c r="S681" s="99"/>
      <c r="Z681" s="99"/>
      <c r="AA681" s="99"/>
      <c r="AI681" s="99"/>
      <c r="AJ681" s="99"/>
    </row>
    <row r="682" spans="2:36">
      <c r="B682" s="98"/>
      <c r="C682" s="99"/>
      <c r="F682" s="100"/>
      <c r="J682" s="99"/>
      <c r="K682" s="99"/>
      <c r="O682" s="99"/>
      <c r="R682" s="99"/>
      <c r="S682" s="99"/>
      <c r="Z682" s="99"/>
      <c r="AA682" s="99"/>
      <c r="AI682" s="99"/>
      <c r="AJ682" s="99"/>
    </row>
    <row r="683" spans="2:36">
      <c r="B683" s="98"/>
      <c r="C683" s="99"/>
      <c r="F683" s="100"/>
      <c r="J683" s="99"/>
      <c r="K683" s="99"/>
      <c r="O683" s="99"/>
      <c r="R683" s="99"/>
      <c r="S683" s="99"/>
      <c r="Z683" s="99"/>
      <c r="AA683" s="99"/>
      <c r="AI683" s="99"/>
      <c r="AJ683" s="99"/>
    </row>
    <row r="684" spans="2:36">
      <c r="B684" s="98"/>
      <c r="C684" s="99"/>
      <c r="F684" s="100"/>
      <c r="J684" s="99"/>
      <c r="K684" s="99"/>
      <c r="O684" s="99"/>
      <c r="R684" s="99"/>
      <c r="S684" s="99"/>
      <c r="Z684" s="99"/>
      <c r="AA684" s="99"/>
      <c r="AI684" s="99"/>
      <c r="AJ684" s="99"/>
    </row>
    <row r="685" spans="2:36">
      <c r="B685" s="98"/>
      <c r="C685" s="99"/>
      <c r="F685" s="100"/>
      <c r="J685" s="99"/>
      <c r="K685" s="99"/>
      <c r="O685" s="99"/>
      <c r="R685" s="99"/>
      <c r="S685" s="99"/>
      <c r="Z685" s="99"/>
      <c r="AA685" s="99"/>
      <c r="AI685" s="99"/>
      <c r="AJ685" s="99"/>
    </row>
    <row r="686" spans="2:36">
      <c r="B686" s="98"/>
      <c r="C686" s="99"/>
      <c r="F686" s="100"/>
      <c r="J686" s="99"/>
      <c r="K686" s="99"/>
      <c r="O686" s="99"/>
      <c r="R686" s="99"/>
      <c r="S686" s="99"/>
      <c r="Z686" s="99"/>
      <c r="AA686" s="99"/>
      <c r="AI686" s="99"/>
      <c r="AJ686" s="99"/>
    </row>
    <row r="687" spans="2:36">
      <c r="B687" s="98"/>
      <c r="C687" s="99"/>
      <c r="F687" s="100"/>
      <c r="J687" s="99"/>
      <c r="K687" s="99"/>
      <c r="O687" s="99"/>
      <c r="R687" s="99"/>
      <c r="S687" s="99"/>
      <c r="Z687" s="99"/>
      <c r="AA687" s="99"/>
      <c r="AI687" s="99"/>
      <c r="AJ687" s="99"/>
    </row>
    <row r="688" spans="2:36">
      <c r="B688" s="98"/>
      <c r="C688" s="99"/>
      <c r="F688" s="100"/>
      <c r="J688" s="99"/>
      <c r="K688" s="99"/>
      <c r="O688" s="99"/>
      <c r="R688" s="99"/>
      <c r="S688" s="99"/>
      <c r="Z688" s="99"/>
      <c r="AA688" s="99"/>
      <c r="AI688" s="99"/>
      <c r="AJ688" s="99"/>
    </row>
    <row r="689" spans="2:36">
      <c r="B689" s="98"/>
      <c r="C689" s="99"/>
      <c r="F689" s="100"/>
      <c r="J689" s="99"/>
      <c r="K689" s="99"/>
      <c r="O689" s="99"/>
      <c r="R689" s="99"/>
      <c r="S689" s="99"/>
      <c r="Z689" s="99"/>
      <c r="AA689" s="99"/>
      <c r="AI689" s="99"/>
      <c r="AJ689" s="99"/>
    </row>
    <row r="690" spans="2:36">
      <c r="B690" s="98"/>
      <c r="C690" s="99"/>
      <c r="F690" s="100"/>
      <c r="J690" s="99"/>
      <c r="K690" s="99"/>
      <c r="O690" s="99"/>
      <c r="R690" s="99"/>
      <c r="S690" s="99"/>
      <c r="Z690" s="99"/>
      <c r="AA690" s="99"/>
      <c r="AI690" s="99"/>
      <c r="AJ690" s="99"/>
    </row>
    <row r="691" spans="2:36">
      <c r="B691" s="98"/>
      <c r="C691" s="99"/>
      <c r="F691" s="100"/>
      <c r="J691" s="99"/>
      <c r="K691" s="99"/>
      <c r="O691" s="99"/>
      <c r="R691" s="99"/>
      <c r="S691" s="99"/>
      <c r="Z691" s="99"/>
      <c r="AA691" s="99"/>
      <c r="AI691" s="99"/>
      <c r="AJ691" s="99"/>
    </row>
    <row r="692" spans="2:36">
      <c r="B692" s="98"/>
      <c r="C692" s="99"/>
      <c r="F692" s="100"/>
      <c r="J692" s="99"/>
      <c r="K692" s="99"/>
      <c r="O692" s="99"/>
      <c r="R692" s="99"/>
      <c r="S692" s="99"/>
      <c r="Z692" s="99"/>
      <c r="AA692" s="99"/>
      <c r="AI692" s="99"/>
      <c r="AJ692" s="99"/>
    </row>
    <row r="693" spans="2:36">
      <c r="B693" s="98"/>
      <c r="C693" s="99"/>
      <c r="F693" s="100"/>
      <c r="J693" s="99"/>
      <c r="K693" s="99"/>
      <c r="O693" s="99"/>
      <c r="R693" s="99"/>
      <c r="S693" s="99"/>
      <c r="Z693" s="99"/>
      <c r="AA693" s="99"/>
      <c r="AI693" s="99"/>
      <c r="AJ693" s="99"/>
    </row>
    <row r="694" spans="2:36">
      <c r="B694" s="98"/>
      <c r="C694" s="99"/>
      <c r="F694" s="100"/>
      <c r="J694" s="99"/>
      <c r="K694" s="99"/>
      <c r="O694" s="99"/>
      <c r="R694" s="99"/>
      <c r="S694" s="99"/>
      <c r="Z694" s="99"/>
      <c r="AA694" s="99"/>
      <c r="AI694" s="99"/>
      <c r="AJ694" s="99"/>
    </row>
    <row r="695" spans="2:36">
      <c r="B695" s="98"/>
      <c r="C695" s="99"/>
      <c r="F695" s="100"/>
      <c r="J695" s="99"/>
      <c r="K695" s="99"/>
      <c r="O695" s="99"/>
      <c r="R695" s="99"/>
      <c r="S695" s="99"/>
      <c r="Z695" s="99"/>
      <c r="AA695" s="99"/>
      <c r="AI695" s="99"/>
      <c r="AJ695" s="99"/>
    </row>
    <row r="696" spans="2:36">
      <c r="B696" s="98"/>
      <c r="C696" s="99"/>
      <c r="F696" s="100"/>
      <c r="J696" s="99"/>
      <c r="K696" s="99"/>
      <c r="O696" s="99"/>
      <c r="R696" s="99"/>
      <c r="S696" s="99"/>
      <c r="Z696" s="99"/>
      <c r="AA696" s="99"/>
      <c r="AI696" s="99"/>
      <c r="AJ696" s="99"/>
    </row>
    <row r="697" spans="2:36">
      <c r="B697" s="98"/>
      <c r="C697" s="99"/>
      <c r="F697" s="100"/>
      <c r="J697" s="99"/>
      <c r="K697" s="99"/>
      <c r="O697" s="99"/>
      <c r="R697" s="99"/>
      <c r="S697" s="99"/>
      <c r="Z697" s="99"/>
      <c r="AA697" s="99"/>
      <c r="AI697" s="99"/>
      <c r="AJ697" s="99"/>
    </row>
    <row r="698" spans="2:36">
      <c r="B698" s="98"/>
      <c r="C698" s="99"/>
      <c r="F698" s="100"/>
      <c r="J698" s="99"/>
      <c r="K698" s="99"/>
      <c r="O698" s="99"/>
      <c r="R698" s="99"/>
      <c r="S698" s="99"/>
      <c r="Z698" s="99"/>
      <c r="AA698" s="99"/>
      <c r="AI698" s="99"/>
      <c r="AJ698" s="99"/>
    </row>
    <row r="699" spans="2:36">
      <c r="B699" s="98"/>
      <c r="C699" s="99"/>
      <c r="F699" s="100"/>
      <c r="J699" s="99"/>
      <c r="K699" s="99"/>
      <c r="O699" s="99"/>
      <c r="R699" s="99"/>
      <c r="S699" s="99"/>
      <c r="Z699" s="99"/>
      <c r="AA699" s="99"/>
      <c r="AI699" s="99"/>
      <c r="AJ699" s="99"/>
    </row>
    <row r="700" spans="2:36">
      <c r="B700" s="98"/>
      <c r="C700" s="99"/>
      <c r="F700" s="100"/>
      <c r="J700" s="99"/>
      <c r="K700" s="99"/>
      <c r="O700" s="99"/>
      <c r="R700" s="99"/>
      <c r="S700" s="99"/>
      <c r="Z700" s="99"/>
      <c r="AA700" s="99"/>
      <c r="AI700" s="99"/>
      <c r="AJ700" s="99"/>
    </row>
    <row r="701" spans="2:36">
      <c r="B701" s="98"/>
      <c r="C701" s="99"/>
      <c r="F701" s="100"/>
      <c r="J701" s="99"/>
      <c r="K701" s="99"/>
      <c r="O701" s="99"/>
      <c r="R701" s="99"/>
      <c r="S701" s="99"/>
      <c r="Z701" s="99"/>
      <c r="AA701" s="99"/>
      <c r="AI701" s="99"/>
      <c r="AJ701" s="99"/>
    </row>
    <row r="702" spans="2:36">
      <c r="B702" s="98"/>
      <c r="C702" s="99"/>
      <c r="F702" s="100"/>
      <c r="J702" s="99"/>
      <c r="K702" s="99"/>
      <c r="O702" s="99"/>
      <c r="R702" s="99"/>
      <c r="S702" s="99"/>
      <c r="Z702" s="99"/>
      <c r="AA702" s="99"/>
      <c r="AI702" s="99"/>
      <c r="AJ702" s="99"/>
    </row>
    <row r="703" spans="2:36">
      <c r="B703" s="98"/>
      <c r="C703" s="99"/>
      <c r="F703" s="100"/>
      <c r="J703" s="99"/>
      <c r="K703" s="99"/>
      <c r="O703" s="99"/>
      <c r="R703" s="99"/>
      <c r="S703" s="99"/>
      <c r="Z703" s="99"/>
      <c r="AA703" s="99"/>
      <c r="AI703" s="99"/>
      <c r="AJ703" s="99"/>
    </row>
    <row r="704" spans="2:36">
      <c r="B704" s="98"/>
      <c r="C704" s="99"/>
      <c r="F704" s="100"/>
      <c r="J704" s="99"/>
      <c r="K704" s="99"/>
      <c r="O704" s="99"/>
      <c r="R704" s="99"/>
      <c r="S704" s="99"/>
      <c r="Z704" s="99"/>
      <c r="AA704" s="99"/>
      <c r="AI704" s="99"/>
      <c r="AJ704" s="99"/>
    </row>
    <row r="705" spans="2:36">
      <c r="B705" s="98"/>
      <c r="C705" s="99"/>
      <c r="F705" s="100"/>
      <c r="J705" s="99"/>
      <c r="K705" s="99"/>
      <c r="O705" s="99"/>
      <c r="R705" s="99"/>
      <c r="S705" s="99"/>
      <c r="Z705" s="99"/>
      <c r="AA705" s="99"/>
      <c r="AI705" s="99"/>
      <c r="AJ705" s="99"/>
    </row>
    <row r="706" spans="2:36">
      <c r="B706" s="98"/>
      <c r="C706" s="99"/>
      <c r="F706" s="100"/>
      <c r="J706" s="99"/>
      <c r="K706" s="99"/>
      <c r="O706" s="99"/>
      <c r="R706" s="99"/>
      <c r="S706" s="99"/>
      <c r="Z706" s="99"/>
      <c r="AA706" s="99"/>
      <c r="AI706" s="99"/>
      <c r="AJ706" s="99"/>
    </row>
    <row r="707" spans="2:36">
      <c r="B707" s="98"/>
      <c r="C707" s="99"/>
      <c r="F707" s="100"/>
      <c r="J707" s="99"/>
      <c r="K707" s="99"/>
      <c r="O707" s="99"/>
      <c r="R707" s="99"/>
      <c r="S707" s="99"/>
      <c r="Z707" s="99"/>
      <c r="AA707" s="99"/>
      <c r="AI707" s="99"/>
      <c r="AJ707" s="99"/>
    </row>
    <row r="708" spans="2:36">
      <c r="B708" s="98"/>
      <c r="C708" s="99"/>
      <c r="F708" s="100"/>
      <c r="J708" s="99"/>
      <c r="K708" s="99"/>
      <c r="O708" s="99"/>
      <c r="R708" s="99"/>
      <c r="S708" s="99"/>
      <c r="Z708" s="99"/>
      <c r="AA708" s="99"/>
      <c r="AI708" s="99"/>
      <c r="AJ708" s="99"/>
    </row>
    <row r="709" spans="2:36">
      <c r="B709" s="98"/>
      <c r="C709" s="99"/>
      <c r="F709" s="100"/>
      <c r="J709" s="99"/>
      <c r="K709" s="99"/>
      <c r="O709" s="99"/>
      <c r="R709" s="99"/>
      <c r="S709" s="99"/>
      <c r="Z709" s="99"/>
      <c r="AA709" s="99"/>
      <c r="AI709" s="99"/>
      <c r="AJ709" s="99"/>
    </row>
    <row r="710" spans="2:36">
      <c r="B710" s="98"/>
      <c r="C710" s="99"/>
      <c r="F710" s="100"/>
      <c r="J710" s="99"/>
      <c r="K710" s="99"/>
      <c r="O710" s="99"/>
      <c r="R710" s="99"/>
      <c r="S710" s="99"/>
      <c r="Z710" s="99"/>
      <c r="AA710" s="99"/>
      <c r="AI710" s="99"/>
      <c r="AJ710" s="99"/>
    </row>
    <row r="711" spans="2:36">
      <c r="B711" s="98"/>
      <c r="C711" s="99"/>
      <c r="F711" s="100"/>
      <c r="J711" s="99"/>
      <c r="K711" s="99"/>
      <c r="O711" s="99"/>
      <c r="R711" s="99"/>
      <c r="S711" s="99"/>
      <c r="Z711" s="99"/>
      <c r="AA711" s="99"/>
      <c r="AI711" s="99"/>
      <c r="AJ711" s="99"/>
    </row>
    <row r="712" spans="2:36">
      <c r="B712" s="98"/>
      <c r="C712" s="99"/>
      <c r="F712" s="100"/>
      <c r="J712" s="99"/>
      <c r="K712" s="99"/>
      <c r="O712" s="99"/>
      <c r="R712" s="99"/>
      <c r="S712" s="99"/>
      <c r="Z712" s="99"/>
      <c r="AA712" s="99"/>
      <c r="AI712" s="99"/>
      <c r="AJ712" s="99"/>
    </row>
    <row r="713" spans="2:36">
      <c r="B713" s="98"/>
      <c r="C713" s="99"/>
      <c r="F713" s="100"/>
      <c r="J713" s="99"/>
      <c r="K713" s="99"/>
      <c r="O713" s="99"/>
      <c r="R713" s="99"/>
      <c r="S713" s="99"/>
      <c r="Z713" s="99"/>
      <c r="AA713" s="99"/>
      <c r="AI713" s="99"/>
      <c r="AJ713" s="99"/>
    </row>
    <row r="714" spans="2:36">
      <c r="B714" s="98"/>
      <c r="C714" s="99"/>
      <c r="F714" s="100"/>
      <c r="J714" s="99"/>
      <c r="K714" s="99"/>
      <c r="O714" s="99"/>
      <c r="R714" s="99"/>
      <c r="S714" s="99"/>
      <c r="Z714" s="99"/>
      <c r="AA714" s="99"/>
      <c r="AI714" s="99"/>
      <c r="AJ714" s="99"/>
    </row>
    <row r="715" spans="2:36">
      <c r="B715" s="98"/>
      <c r="C715" s="99"/>
      <c r="F715" s="100"/>
      <c r="J715" s="99"/>
      <c r="K715" s="99"/>
      <c r="O715" s="99"/>
      <c r="R715" s="99"/>
      <c r="S715" s="99"/>
      <c r="Z715" s="99"/>
      <c r="AA715" s="99"/>
      <c r="AI715" s="99"/>
      <c r="AJ715" s="99"/>
    </row>
    <row r="716" spans="2:36">
      <c r="B716" s="98"/>
      <c r="C716" s="99"/>
      <c r="F716" s="100"/>
      <c r="J716" s="99"/>
      <c r="K716" s="99"/>
      <c r="O716" s="99"/>
      <c r="R716" s="99"/>
      <c r="S716" s="99"/>
      <c r="Z716" s="99"/>
      <c r="AA716" s="99"/>
      <c r="AI716" s="99"/>
      <c r="AJ716" s="99"/>
    </row>
    <row r="717" spans="2:36">
      <c r="B717" s="98"/>
      <c r="C717" s="99"/>
      <c r="F717" s="100"/>
      <c r="J717" s="99"/>
      <c r="K717" s="99"/>
      <c r="O717" s="99"/>
      <c r="R717" s="99"/>
      <c r="S717" s="99"/>
      <c r="Z717" s="99"/>
      <c r="AA717" s="99"/>
      <c r="AI717" s="99"/>
      <c r="AJ717" s="99"/>
    </row>
    <row r="718" spans="2:36">
      <c r="B718" s="98"/>
      <c r="C718" s="99"/>
      <c r="F718" s="100"/>
      <c r="J718" s="99"/>
      <c r="K718" s="99"/>
      <c r="O718" s="99"/>
      <c r="R718" s="99"/>
      <c r="S718" s="99"/>
      <c r="Z718" s="99"/>
      <c r="AA718" s="99"/>
      <c r="AI718" s="99"/>
      <c r="AJ718" s="99"/>
    </row>
    <row r="719" spans="2:36">
      <c r="B719" s="98"/>
      <c r="C719" s="99"/>
      <c r="F719" s="100"/>
      <c r="J719" s="99"/>
      <c r="K719" s="99"/>
      <c r="O719" s="99"/>
      <c r="R719" s="99"/>
      <c r="S719" s="99"/>
      <c r="Z719" s="99"/>
      <c r="AA719" s="99"/>
      <c r="AI719" s="99"/>
      <c r="AJ719" s="99"/>
    </row>
    <row r="720" spans="2:36">
      <c r="B720" s="98"/>
      <c r="C720" s="99"/>
      <c r="F720" s="100"/>
      <c r="J720" s="99"/>
      <c r="K720" s="99"/>
      <c r="O720" s="99"/>
      <c r="R720" s="99"/>
      <c r="S720" s="99"/>
      <c r="Z720" s="99"/>
      <c r="AA720" s="99"/>
      <c r="AI720" s="99"/>
      <c r="AJ720" s="99"/>
    </row>
    <row r="721" spans="2:36">
      <c r="B721" s="98"/>
      <c r="C721" s="99"/>
      <c r="F721" s="100"/>
      <c r="J721" s="99"/>
      <c r="K721" s="99"/>
      <c r="O721" s="99"/>
      <c r="R721" s="99"/>
      <c r="S721" s="99"/>
      <c r="Z721" s="99"/>
      <c r="AA721" s="99"/>
      <c r="AI721" s="99"/>
      <c r="AJ721" s="99"/>
    </row>
    <row r="722" spans="2:36">
      <c r="B722" s="98"/>
      <c r="C722" s="99"/>
      <c r="F722" s="100"/>
      <c r="J722" s="99"/>
      <c r="K722" s="99"/>
      <c r="O722" s="99"/>
      <c r="R722" s="99"/>
      <c r="S722" s="99"/>
      <c r="Z722" s="99"/>
      <c r="AA722" s="99"/>
      <c r="AI722" s="99"/>
      <c r="AJ722" s="99"/>
    </row>
    <row r="723" spans="2:36">
      <c r="B723" s="98"/>
      <c r="C723" s="99"/>
      <c r="F723" s="100"/>
      <c r="J723" s="99"/>
      <c r="K723" s="99"/>
      <c r="O723" s="99"/>
      <c r="R723" s="99"/>
      <c r="S723" s="99"/>
      <c r="Z723" s="99"/>
      <c r="AA723" s="99"/>
      <c r="AI723" s="99"/>
      <c r="AJ723" s="99"/>
    </row>
    <row r="724" spans="2:36">
      <c r="B724" s="98"/>
      <c r="C724" s="99"/>
      <c r="F724" s="100"/>
      <c r="J724" s="99"/>
      <c r="K724" s="99"/>
      <c r="O724" s="99"/>
      <c r="R724" s="99"/>
      <c r="S724" s="99"/>
      <c r="Z724" s="99"/>
      <c r="AA724" s="99"/>
      <c r="AI724" s="99"/>
      <c r="AJ724" s="99"/>
    </row>
    <row r="725" spans="2:36">
      <c r="B725" s="98"/>
      <c r="C725" s="99"/>
      <c r="F725" s="100"/>
      <c r="J725" s="99"/>
      <c r="K725" s="99"/>
      <c r="O725" s="99"/>
      <c r="R725" s="99"/>
      <c r="S725" s="99"/>
      <c r="Z725" s="99"/>
      <c r="AA725" s="99"/>
      <c r="AI725" s="99"/>
      <c r="AJ725" s="99"/>
    </row>
    <row r="726" spans="2:36">
      <c r="B726" s="98"/>
      <c r="C726" s="99"/>
      <c r="F726" s="100"/>
      <c r="J726" s="99"/>
      <c r="K726" s="99"/>
      <c r="O726" s="99"/>
      <c r="R726" s="99"/>
      <c r="S726" s="99"/>
      <c r="Z726" s="99"/>
      <c r="AA726" s="99"/>
      <c r="AI726" s="99"/>
      <c r="AJ726" s="99"/>
    </row>
    <row r="727" spans="2:36">
      <c r="B727" s="98"/>
      <c r="C727" s="99"/>
      <c r="F727" s="100"/>
      <c r="J727" s="99"/>
      <c r="K727" s="99"/>
      <c r="O727" s="99"/>
      <c r="R727" s="99"/>
      <c r="S727" s="99"/>
      <c r="Z727" s="99"/>
      <c r="AA727" s="99"/>
      <c r="AI727" s="99"/>
      <c r="AJ727" s="99"/>
    </row>
    <row r="728" spans="2:36">
      <c r="B728" s="98"/>
      <c r="C728" s="99"/>
      <c r="F728" s="100"/>
      <c r="J728" s="99"/>
      <c r="K728" s="99"/>
      <c r="O728" s="99"/>
      <c r="R728" s="99"/>
      <c r="S728" s="99"/>
      <c r="Z728" s="99"/>
      <c r="AA728" s="99"/>
      <c r="AI728" s="99"/>
      <c r="AJ728" s="99"/>
    </row>
    <row r="729" spans="2:36">
      <c r="B729" s="98"/>
      <c r="C729" s="99"/>
      <c r="F729" s="100"/>
      <c r="J729" s="99"/>
      <c r="K729" s="99"/>
      <c r="O729" s="99"/>
      <c r="R729" s="99"/>
      <c r="S729" s="99"/>
      <c r="Z729" s="99"/>
      <c r="AA729" s="99"/>
      <c r="AI729" s="99"/>
      <c r="AJ729" s="99"/>
    </row>
    <row r="730" spans="2:36">
      <c r="B730" s="98"/>
      <c r="C730" s="99"/>
      <c r="F730" s="100"/>
      <c r="J730" s="99"/>
      <c r="K730" s="99"/>
      <c r="O730" s="99"/>
      <c r="R730" s="99"/>
      <c r="S730" s="99"/>
      <c r="Z730" s="99"/>
      <c r="AA730" s="99"/>
      <c r="AI730" s="99"/>
      <c r="AJ730" s="99"/>
    </row>
    <row r="731" spans="2:36">
      <c r="B731" s="98"/>
      <c r="C731" s="99"/>
      <c r="F731" s="100"/>
      <c r="J731" s="99"/>
      <c r="K731" s="99"/>
      <c r="O731" s="99"/>
      <c r="R731" s="99"/>
      <c r="S731" s="99"/>
      <c r="Z731" s="99"/>
      <c r="AA731" s="99"/>
      <c r="AI731" s="99"/>
      <c r="AJ731" s="99"/>
    </row>
    <row r="732" spans="2:36">
      <c r="B732" s="98"/>
      <c r="C732" s="99"/>
      <c r="F732" s="100"/>
      <c r="J732" s="99"/>
      <c r="K732" s="99"/>
      <c r="O732" s="99"/>
      <c r="R732" s="99"/>
      <c r="S732" s="99"/>
      <c r="Z732" s="99"/>
      <c r="AA732" s="99"/>
      <c r="AI732" s="99"/>
      <c r="AJ732" s="99"/>
    </row>
    <row r="733" spans="2:36">
      <c r="B733" s="98"/>
      <c r="C733" s="99"/>
      <c r="F733" s="100"/>
      <c r="J733" s="99"/>
      <c r="K733" s="99"/>
      <c r="O733" s="99"/>
      <c r="R733" s="99"/>
      <c r="S733" s="99"/>
      <c r="Z733" s="99"/>
      <c r="AA733" s="99"/>
      <c r="AI733" s="99"/>
      <c r="AJ733" s="99"/>
    </row>
    <row r="734" spans="2:36">
      <c r="B734" s="98"/>
      <c r="C734" s="99"/>
      <c r="F734" s="100"/>
      <c r="J734" s="99"/>
      <c r="K734" s="99"/>
      <c r="O734" s="99"/>
      <c r="R734" s="99"/>
      <c r="S734" s="99"/>
      <c r="Z734" s="99"/>
      <c r="AA734" s="99"/>
      <c r="AI734" s="99"/>
      <c r="AJ734" s="99"/>
    </row>
    <row r="735" spans="2:36">
      <c r="B735" s="98"/>
      <c r="C735" s="99"/>
      <c r="F735" s="100"/>
      <c r="J735" s="99"/>
      <c r="K735" s="99"/>
      <c r="O735" s="99"/>
      <c r="R735" s="99"/>
      <c r="S735" s="99"/>
      <c r="Z735" s="99"/>
      <c r="AA735" s="99"/>
      <c r="AI735" s="99"/>
      <c r="AJ735" s="99"/>
    </row>
    <row r="736" spans="2:36">
      <c r="B736" s="98"/>
      <c r="C736" s="99"/>
      <c r="F736" s="100"/>
      <c r="J736" s="99"/>
      <c r="K736" s="99"/>
      <c r="O736" s="99"/>
      <c r="R736" s="99"/>
      <c r="S736" s="99"/>
      <c r="Z736" s="99"/>
      <c r="AA736" s="99"/>
      <c r="AI736" s="99"/>
      <c r="AJ736" s="99"/>
    </row>
    <row r="737" spans="2:36">
      <c r="B737" s="98"/>
      <c r="C737" s="99"/>
      <c r="F737" s="100"/>
      <c r="J737" s="99"/>
      <c r="K737" s="99"/>
      <c r="O737" s="99"/>
      <c r="R737" s="99"/>
      <c r="S737" s="99"/>
      <c r="Z737" s="99"/>
      <c r="AA737" s="99"/>
      <c r="AI737" s="99"/>
      <c r="AJ737" s="99"/>
    </row>
    <row r="738" spans="2:36">
      <c r="B738" s="98"/>
      <c r="C738" s="99"/>
      <c r="F738" s="100"/>
      <c r="J738" s="99"/>
      <c r="K738" s="99"/>
      <c r="O738" s="99"/>
      <c r="R738" s="99"/>
      <c r="S738" s="99"/>
      <c r="Z738" s="99"/>
      <c r="AA738" s="99"/>
      <c r="AI738" s="99"/>
      <c r="AJ738" s="99"/>
    </row>
    <row r="739" spans="2:36">
      <c r="B739" s="98"/>
      <c r="C739" s="99"/>
      <c r="F739" s="100"/>
      <c r="J739" s="99"/>
      <c r="K739" s="99"/>
      <c r="O739" s="99"/>
      <c r="R739" s="99"/>
      <c r="S739" s="99"/>
      <c r="Z739" s="99"/>
      <c r="AA739" s="99"/>
      <c r="AI739" s="99"/>
      <c r="AJ739" s="99"/>
    </row>
    <row r="740" spans="2:36">
      <c r="B740" s="98"/>
      <c r="C740" s="99"/>
      <c r="F740" s="100"/>
      <c r="J740" s="99"/>
      <c r="K740" s="99"/>
      <c r="O740" s="99"/>
      <c r="R740" s="99"/>
      <c r="S740" s="99"/>
      <c r="Z740" s="99"/>
      <c r="AA740" s="99"/>
      <c r="AI740" s="99"/>
      <c r="AJ740" s="99"/>
    </row>
    <row r="741" spans="2:36">
      <c r="B741" s="98"/>
      <c r="C741" s="99"/>
      <c r="F741" s="100"/>
      <c r="J741" s="99"/>
      <c r="K741" s="99"/>
      <c r="O741" s="99"/>
      <c r="R741" s="99"/>
      <c r="S741" s="99"/>
      <c r="Z741" s="99"/>
      <c r="AA741" s="99"/>
      <c r="AI741" s="99"/>
      <c r="AJ741" s="99"/>
    </row>
    <row r="742" spans="2:36">
      <c r="B742" s="98"/>
      <c r="C742" s="99"/>
      <c r="F742" s="100"/>
      <c r="J742" s="99"/>
      <c r="K742" s="99"/>
      <c r="O742" s="99"/>
      <c r="R742" s="99"/>
      <c r="S742" s="99"/>
      <c r="Z742" s="99"/>
      <c r="AA742" s="99"/>
      <c r="AI742" s="99"/>
      <c r="AJ742" s="99"/>
    </row>
    <row r="743" spans="2:36">
      <c r="B743" s="98"/>
      <c r="C743" s="99"/>
      <c r="F743" s="100"/>
      <c r="J743" s="99"/>
      <c r="K743" s="99"/>
      <c r="O743" s="99"/>
      <c r="R743" s="99"/>
      <c r="S743" s="99"/>
      <c r="Z743" s="99"/>
      <c r="AA743" s="99"/>
      <c r="AI743" s="99"/>
      <c r="AJ743" s="99"/>
    </row>
    <row r="744" spans="2:36">
      <c r="B744" s="98"/>
      <c r="C744" s="99"/>
      <c r="F744" s="100"/>
      <c r="J744" s="99"/>
      <c r="K744" s="99"/>
      <c r="O744" s="99"/>
      <c r="R744" s="99"/>
      <c r="S744" s="99"/>
      <c r="Z744" s="99"/>
      <c r="AA744" s="99"/>
      <c r="AI744" s="99"/>
      <c r="AJ744" s="99"/>
    </row>
    <row r="745" spans="2:36">
      <c r="B745" s="98"/>
      <c r="C745" s="99"/>
      <c r="F745" s="100"/>
      <c r="J745" s="99"/>
      <c r="K745" s="99"/>
      <c r="O745" s="99"/>
      <c r="R745" s="99"/>
      <c r="S745" s="99"/>
      <c r="Z745" s="99"/>
      <c r="AA745" s="99"/>
      <c r="AI745" s="99"/>
      <c r="AJ745" s="99"/>
    </row>
    <row r="746" spans="2:36">
      <c r="B746" s="98"/>
      <c r="C746" s="99"/>
      <c r="F746" s="100"/>
      <c r="J746" s="99"/>
      <c r="K746" s="99"/>
      <c r="O746" s="99"/>
      <c r="R746" s="99"/>
      <c r="S746" s="99"/>
      <c r="Z746" s="99"/>
      <c r="AA746" s="99"/>
      <c r="AI746" s="99"/>
      <c r="AJ746" s="99"/>
    </row>
    <row r="747" spans="2:36">
      <c r="B747" s="98"/>
      <c r="C747" s="99"/>
      <c r="F747" s="100"/>
      <c r="J747" s="99"/>
      <c r="K747" s="99"/>
      <c r="O747" s="99"/>
      <c r="R747" s="99"/>
      <c r="S747" s="99"/>
      <c r="Z747" s="99"/>
      <c r="AA747" s="99"/>
      <c r="AI747" s="99"/>
      <c r="AJ747" s="99"/>
    </row>
    <row r="748" spans="2:36">
      <c r="B748" s="98"/>
      <c r="C748" s="99"/>
      <c r="F748" s="100"/>
      <c r="J748" s="99"/>
      <c r="K748" s="99"/>
      <c r="O748" s="99"/>
      <c r="R748" s="99"/>
      <c r="S748" s="99"/>
      <c r="Z748" s="99"/>
      <c r="AA748" s="99"/>
      <c r="AI748" s="99"/>
      <c r="AJ748" s="99"/>
    </row>
    <row r="749" spans="2:36">
      <c r="B749" s="98"/>
      <c r="C749" s="99"/>
      <c r="F749" s="100"/>
      <c r="J749" s="99"/>
      <c r="K749" s="99"/>
      <c r="O749" s="99"/>
      <c r="R749" s="99"/>
      <c r="S749" s="99"/>
      <c r="Z749" s="99"/>
      <c r="AA749" s="99"/>
      <c r="AI749" s="99"/>
      <c r="AJ749" s="99"/>
    </row>
    <row r="750" spans="2:36">
      <c r="B750" s="98"/>
      <c r="C750" s="99"/>
      <c r="F750" s="100"/>
      <c r="J750" s="99"/>
      <c r="K750" s="99"/>
      <c r="O750" s="99"/>
      <c r="R750" s="99"/>
      <c r="S750" s="99"/>
      <c r="Z750" s="99"/>
      <c r="AA750" s="99"/>
      <c r="AI750" s="99"/>
      <c r="AJ750" s="99"/>
    </row>
    <row r="751" spans="2:36">
      <c r="B751" s="98"/>
      <c r="C751" s="99"/>
      <c r="F751" s="100"/>
      <c r="J751" s="99"/>
      <c r="K751" s="99"/>
      <c r="O751" s="99"/>
      <c r="R751" s="99"/>
      <c r="S751" s="99"/>
      <c r="Z751" s="99"/>
      <c r="AA751" s="99"/>
      <c r="AI751" s="99"/>
      <c r="AJ751" s="99"/>
    </row>
    <row r="752" spans="2:36">
      <c r="B752" s="98"/>
      <c r="C752" s="99"/>
      <c r="F752" s="100"/>
      <c r="J752" s="99"/>
      <c r="K752" s="99"/>
      <c r="O752" s="99"/>
      <c r="R752" s="99"/>
      <c r="S752" s="99"/>
      <c r="Z752" s="99"/>
      <c r="AA752" s="99"/>
      <c r="AI752" s="99"/>
      <c r="AJ752" s="99"/>
    </row>
    <row r="753" spans="2:36">
      <c r="B753" s="98"/>
      <c r="C753" s="99"/>
      <c r="F753" s="100"/>
      <c r="J753" s="99"/>
      <c r="K753" s="99"/>
      <c r="O753" s="99"/>
      <c r="R753" s="99"/>
      <c r="S753" s="99"/>
      <c r="Z753" s="99"/>
      <c r="AA753" s="99"/>
      <c r="AI753" s="99"/>
      <c r="AJ753" s="99"/>
    </row>
    <row r="754" spans="2:36">
      <c r="B754" s="98"/>
      <c r="C754" s="99"/>
      <c r="F754" s="100"/>
      <c r="J754" s="99"/>
      <c r="K754" s="99"/>
      <c r="O754" s="99"/>
      <c r="R754" s="99"/>
      <c r="S754" s="99"/>
      <c r="Z754" s="99"/>
      <c r="AA754" s="99"/>
      <c r="AI754" s="99"/>
      <c r="AJ754" s="99"/>
    </row>
    <row r="755" spans="2:36">
      <c r="B755" s="98"/>
      <c r="C755" s="99"/>
      <c r="F755" s="100"/>
      <c r="J755" s="99"/>
      <c r="K755" s="99"/>
      <c r="O755" s="99"/>
      <c r="R755" s="99"/>
      <c r="S755" s="99"/>
      <c r="Z755" s="99"/>
      <c r="AA755" s="99"/>
      <c r="AI755" s="99"/>
      <c r="AJ755" s="99"/>
    </row>
    <row r="756" spans="2:36">
      <c r="B756" s="98"/>
      <c r="C756" s="99"/>
      <c r="F756" s="100"/>
      <c r="J756" s="99"/>
      <c r="K756" s="99"/>
      <c r="O756" s="99"/>
      <c r="R756" s="99"/>
      <c r="S756" s="99"/>
      <c r="Z756" s="99"/>
      <c r="AA756" s="99"/>
      <c r="AI756" s="99"/>
      <c r="AJ756" s="99"/>
    </row>
    <row r="757" spans="2:36">
      <c r="B757" s="98"/>
      <c r="C757" s="99"/>
      <c r="F757" s="100"/>
      <c r="J757" s="99"/>
      <c r="K757" s="99"/>
      <c r="O757" s="99"/>
      <c r="R757" s="99"/>
      <c r="S757" s="99"/>
      <c r="Z757" s="99"/>
      <c r="AA757" s="99"/>
      <c r="AI757" s="99"/>
      <c r="AJ757" s="99"/>
    </row>
    <row r="758" spans="2:36">
      <c r="B758" s="98"/>
      <c r="C758" s="99"/>
      <c r="F758" s="100"/>
      <c r="J758" s="99"/>
      <c r="K758" s="99"/>
      <c r="O758" s="99"/>
      <c r="R758" s="99"/>
      <c r="S758" s="99"/>
      <c r="Z758" s="99"/>
      <c r="AA758" s="99"/>
      <c r="AI758" s="99"/>
      <c r="AJ758" s="99"/>
    </row>
    <row r="759" spans="2:36">
      <c r="B759" s="98"/>
      <c r="C759" s="99"/>
      <c r="F759" s="100"/>
      <c r="J759" s="99"/>
      <c r="K759" s="99"/>
      <c r="O759" s="99"/>
      <c r="R759" s="99"/>
      <c r="S759" s="99"/>
      <c r="Z759" s="99"/>
      <c r="AA759" s="99"/>
      <c r="AI759" s="99"/>
      <c r="AJ759" s="99"/>
    </row>
    <row r="760" spans="2:36">
      <c r="B760" s="98"/>
      <c r="C760" s="99"/>
      <c r="F760" s="100"/>
      <c r="J760" s="99"/>
      <c r="K760" s="99"/>
      <c r="O760" s="99"/>
      <c r="R760" s="99"/>
      <c r="S760" s="99"/>
      <c r="Z760" s="99"/>
      <c r="AA760" s="99"/>
      <c r="AI760" s="99"/>
      <c r="AJ760" s="99"/>
    </row>
    <row r="761" spans="2:36">
      <c r="B761" s="98"/>
      <c r="C761" s="99"/>
      <c r="F761" s="100"/>
      <c r="J761" s="99"/>
      <c r="K761" s="99"/>
      <c r="O761" s="99"/>
      <c r="R761" s="99"/>
      <c r="S761" s="99"/>
      <c r="Z761" s="99"/>
      <c r="AA761" s="99"/>
      <c r="AI761" s="99"/>
      <c r="AJ761" s="99"/>
    </row>
    <row r="762" spans="2:36">
      <c r="B762" s="98"/>
      <c r="C762" s="99"/>
      <c r="F762" s="100"/>
      <c r="J762" s="99"/>
      <c r="K762" s="99"/>
      <c r="O762" s="99"/>
      <c r="R762" s="99"/>
      <c r="S762" s="99"/>
      <c r="Z762" s="99"/>
      <c r="AA762" s="99"/>
      <c r="AI762" s="99"/>
      <c r="AJ762" s="99"/>
    </row>
    <row r="763" spans="2:36">
      <c r="B763" s="98"/>
      <c r="C763" s="99"/>
      <c r="F763" s="100"/>
      <c r="J763" s="99"/>
      <c r="K763" s="99"/>
      <c r="O763" s="99"/>
      <c r="R763" s="99"/>
      <c r="S763" s="99"/>
      <c r="Z763" s="99"/>
      <c r="AA763" s="99"/>
      <c r="AI763" s="99"/>
      <c r="AJ763" s="99"/>
    </row>
    <row r="764" spans="2:36">
      <c r="B764" s="98"/>
      <c r="C764" s="99"/>
      <c r="F764" s="100"/>
      <c r="J764" s="99"/>
      <c r="K764" s="99"/>
      <c r="O764" s="99"/>
      <c r="R764" s="99"/>
      <c r="S764" s="99"/>
      <c r="Z764" s="99"/>
      <c r="AA764" s="99"/>
      <c r="AI764" s="99"/>
      <c r="AJ764" s="99"/>
    </row>
    <row r="765" spans="2:36">
      <c r="B765" s="98"/>
      <c r="C765" s="99"/>
      <c r="F765" s="100"/>
      <c r="J765" s="99"/>
      <c r="K765" s="99"/>
      <c r="O765" s="99"/>
      <c r="R765" s="99"/>
      <c r="S765" s="99"/>
      <c r="Z765" s="99"/>
      <c r="AA765" s="99"/>
      <c r="AI765" s="99"/>
      <c r="AJ765" s="99"/>
    </row>
    <row r="766" spans="2:36">
      <c r="B766" s="98"/>
      <c r="C766" s="99"/>
      <c r="F766" s="100"/>
      <c r="J766" s="99"/>
      <c r="K766" s="99"/>
      <c r="O766" s="99"/>
      <c r="R766" s="99"/>
      <c r="S766" s="99"/>
      <c r="Z766" s="99"/>
      <c r="AA766" s="99"/>
      <c r="AI766" s="99"/>
      <c r="AJ766" s="99"/>
    </row>
    <row r="767" spans="2:36">
      <c r="B767" s="98"/>
      <c r="C767" s="99"/>
      <c r="F767" s="100"/>
      <c r="J767" s="99"/>
      <c r="K767" s="99"/>
      <c r="O767" s="99"/>
      <c r="R767" s="99"/>
      <c r="S767" s="99"/>
      <c r="Z767" s="99"/>
      <c r="AA767" s="99"/>
      <c r="AI767" s="99"/>
      <c r="AJ767" s="99"/>
    </row>
    <row r="768" spans="2:36">
      <c r="B768" s="98"/>
      <c r="C768" s="99"/>
      <c r="F768" s="100"/>
      <c r="J768" s="99"/>
      <c r="K768" s="99"/>
      <c r="O768" s="99"/>
      <c r="R768" s="99"/>
      <c r="S768" s="99"/>
      <c r="Z768" s="99"/>
      <c r="AA768" s="99"/>
      <c r="AI768" s="99"/>
      <c r="AJ768" s="99"/>
    </row>
    <row r="769" spans="2:36">
      <c r="B769" s="98"/>
      <c r="C769" s="99"/>
      <c r="F769" s="100"/>
      <c r="J769" s="99"/>
      <c r="K769" s="99"/>
      <c r="O769" s="99"/>
      <c r="R769" s="99"/>
      <c r="S769" s="99"/>
      <c r="Z769" s="99"/>
      <c r="AA769" s="99"/>
      <c r="AI769" s="99"/>
      <c r="AJ769" s="99"/>
    </row>
    <row r="770" spans="2:36">
      <c r="B770" s="98"/>
      <c r="C770" s="99"/>
      <c r="F770" s="100"/>
      <c r="J770" s="99"/>
      <c r="K770" s="99"/>
      <c r="O770" s="99"/>
      <c r="R770" s="99"/>
      <c r="S770" s="99"/>
      <c r="Z770" s="99"/>
      <c r="AA770" s="99"/>
      <c r="AI770" s="99"/>
      <c r="AJ770" s="99"/>
    </row>
    <row r="771" spans="2:36">
      <c r="B771" s="98"/>
      <c r="C771" s="99"/>
      <c r="F771" s="100"/>
      <c r="J771" s="99"/>
      <c r="K771" s="99"/>
      <c r="O771" s="99"/>
      <c r="R771" s="99"/>
      <c r="S771" s="99"/>
      <c r="Z771" s="99"/>
      <c r="AA771" s="99"/>
      <c r="AI771" s="99"/>
      <c r="AJ771" s="99"/>
    </row>
    <row r="772" spans="2:36">
      <c r="B772" s="98"/>
      <c r="C772" s="99"/>
      <c r="F772" s="100"/>
      <c r="J772" s="99"/>
      <c r="K772" s="99"/>
      <c r="O772" s="99"/>
      <c r="R772" s="99"/>
      <c r="S772" s="99"/>
      <c r="Z772" s="99"/>
      <c r="AA772" s="99"/>
      <c r="AI772" s="99"/>
      <c r="AJ772" s="99"/>
    </row>
    <row r="773" spans="2:36">
      <c r="B773" s="98"/>
      <c r="C773" s="99"/>
      <c r="F773" s="100"/>
      <c r="J773" s="99"/>
      <c r="K773" s="99"/>
      <c r="O773" s="99"/>
      <c r="R773" s="99"/>
      <c r="S773" s="99"/>
      <c r="Z773" s="99"/>
      <c r="AA773" s="99"/>
      <c r="AI773" s="99"/>
      <c r="AJ773" s="99"/>
    </row>
    <row r="774" spans="2:36">
      <c r="B774" s="98"/>
      <c r="C774" s="99"/>
      <c r="F774" s="100"/>
      <c r="J774" s="99"/>
      <c r="K774" s="99"/>
      <c r="O774" s="99"/>
      <c r="R774" s="99"/>
      <c r="S774" s="99"/>
      <c r="Z774" s="99"/>
      <c r="AA774" s="99"/>
      <c r="AI774" s="99"/>
      <c r="AJ774" s="99"/>
    </row>
    <row r="775" spans="2:36">
      <c r="B775" s="98"/>
      <c r="C775" s="99"/>
      <c r="F775" s="100"/>
      <c r="J775" s="99"/>
      <c r="K775" s="99"/>
      <c r="O775" s="99"/>
      <c r="R775" s="99"/>
      <c r="S775" s="99"/>
      <c r="Z775" s="99"/>
      <c r="AA775" s="99"/>
      <c r="AI775" s="99"/>
      <c r="AJ775" s="99"/>
    </row>
    <row r="776" spans="2:36">
      <c r="B776" s="98"/>
      <c r="C776" s="99"/>
      <c r="F776" s="100"/>
      <c r="J776" s="99"/>
      <c r="K776" s="99"/>
      <c r="O776" s="99"/>
      <c r="R776" s="99"/>
      <c r="S776" s="99"/>
      <c r="Z776" s="99"/>
      <c r="AA776" s="99"/>
      <c r="AI776" s="99"/>
      <c r="AJ776" s="99"/>
    </row>
    <row r="777" spans="2:36">
      <c r="B777" s="98"/>
      <c r="C777" s="99"/>
      <c r="F777" s="100"/>
      <c r="J777" s="99"/>
      <c r="K777" s="99"/>
      <c r="O777" s="99"/>
      <c r="R777" s="99"/>
      <c r="S777" s="99"/>
      <c r="Z777" s="99"/>
      <c r="AA777" s="99"/>
      <c r="AI777" s="99"/>
      <c r="AJ777" s="99"/>
    </row>
    <row r="778" spans="2:36">
      <c r="B778" s="98"/>
      <c r="C778" s="99"/>
      <c r="F778" s="100"/>
      <c r="J778" s="99"/>
      <c r="K778" s="99"/>
      <c r="O778" s="99"/>
      <c r="R778" s="99"/>
      <c r="S778" s="99"/>
      <c r="Z778" s="99"/>
      <c r="AA778" s="99"/>
      <c r="AI778" s="99"/>
      <c r="AJ778" s="99"/>
    </row>
    <row r="779" spans="2:36">
      <c r="B779" s="98"/>
      <c r="C779" s="99"/>
      <c r="F779" s="100"/>
      <c r="J779" s="99"/>
      <c r="K779" s="99"/>
      <c r="O779" s="99"/>
      <c r="R779" s="99"/>
      <c r="S779" s="99"/>
      <c r="Z779" s="99"/>
      <c r="AA779" s="99"/>
      <c r="AI779" s="99"/>
      <c r="AJ779" s="99"/>
    </row>
    <row r="780" spans="2:36">
      <c r="B780" s="98"/>
      <c r="C780" s="99"/>
      <c r="F780" s="100"/>
      <c r="J780" s="99"/>
      <c r="K780" s="99"/>
      <c r="O780" s="99"/>
      <c r="R780" s="99"/>
      <c r="S780" s="99"/>
      <c r="Z780" s="99"/>
      <c r="AA780" s="99"/>
      <c r="AI780" s="99"/>
      <c r="AJ780" s="99"/>
    </row>
    <row r="781" spans="2:36">
      <c r="B781" s="98"/>
      <c r="C781" s="99"/>
      <c r="F781" s="100"/>
      <c r="J781" s="99"/>
      <c r="K781" s="99"/>
      <c r="O781" s="99"/>
      <c r="R781" s="99"/>
      <c r="S781" s="99"/>
      <c r="Z781" s="99"/>
      <c r="AA781" s="99"/>
      <c r="AI781" s="99"/>
      <c r="AJ781" s="99"/>
    </row>
    <row r="782" spans="2:36">
      <c r="B782" s="98"/>
      <c r="C782" s="99"/>
      <c r="F782" s="100"/>
      <c r="J782" s="99"/>
      <c r="K782" s="99"/>
      <c r="O782" s="99"/>
      <c r="R782" s="99"/>
      <c r="S782" s="99"/>
      <c r="Z782" s="99"/>
      <c r="AA782" s="99"/>
      <c r="AI782" s="99"/>
      <c r="AJ782" s="99"/>
    </row>
    <row r="783" spans="2:36">
      <c r="B783" s="98"/>
      <c r="C783" s="99"/>
      <c r="F783" s="100"/>
      <c r="J783" s="99"/>
      <c r="K783" s="99"/>
      <c r="O783" s="99"/>
      <c r="R783" s="99"/>
      <c r="S783" s="99"/>
      <c r="Z783" s="99"/>
      <c r="AA783" s="99"/>
      <c r="AI783" s="99"/>
      <c r="AJ783" s="99"/>
    </row>
    <row r="784" spans="2:36">
      <c r="B784" s="98"/>
      <c r="C784" s="99"/>
      <c r="F784" s="100"/>
      <c r="J784" s="99"/>
      <c r="K784" s="99"/>
      <c r="O784" s="99"/>
      <c r="R784" s="99"/>
      <c r="S784" s="99"/>
      <c r="Z784" s="99"/>
      <c r="AA784" s="99"/>
      <c r="AI784" s="99"/>
      <c r="AJ784" s="99"/>
    </row>
    <row r="785" spans="2:36">
      <c r="B785" s="98"/>
      <c r="C785" s="99"/>
      <c r="F785" s="100"/>
      <c r="J785" s="99"/>
      <c r="K785" s="99"/>
      <c r="O785" s="99"/>
      <c r="R785" s="99"/>
      <c r="S785" s="99"/>
      <c r="Z785" s="99"/>
      <c r="AA785" s="99"/>
      <c r="AI785" s="99"/>
      <c r="AJ785" s="99"/>
    </row>
    <row r="786" spans="2:36">
      <c r="B786" s="98"/>
      <c r="C786" s="99"/>
      <c r="F786" s="100"/>
      <c r="J786" s="99"/>
      <c r="K786" s="99"/>
      <c r="O786" s="99"/>
      <c r="R786" s="99"/>
      <c r="S786" s="99"/>
      <c r="Z786" s="99"/>
      <c r="AA786" s="99"/>
      <c r="AI786" s="99"/>
      <c r="AJ786" s="99"/>
    </row>
    <row r="787" spans="2:36">
      <c r="B787" s="98"/>
      <c r="C787" s="99"/>
      <c r="F787" s="100"/>
      <c r="J787" s="99"/>
      <c r="K787" s="99"/>
      <c r="O787" s="99"/>
      <c r="R787" s="99"/>
      <c r="S787" s="99"/>
      <c r="Z787" s="99"/>
      <c r="AA787" s="99"/>
      <c r="AI787" s="99"/>
      <c r="AJ787" s="99"/>
    </row>
    <row r="788" spans="2:36">
      <c r="B788" s="98"/>
      <c r="C788" s="99"/>
      <c r="F788" s="100"/>
      <c r="J788" s="99"/>
      <c r="K788" s="99"/>
      <c r="O788" s="99"/>
      <c r="R788" s="99"/>
      <c r="S788" s="99"/>
      <c r="Z788" s="99"/>
      <c r="AA788" s="99"/>
      <c r="AI788" s="99"/>
      <c r="AJ788" s="99"/>
    </row>
    <row r="789" spans="2:36">
      <c r="B789" s="98"/>
      <c r="C789" s="99"/>
      <c r="F789" s="100"/>
      <c r="J789" s="99"/>
      <c r="K789" s="99"/>
      <c r="O789" s="99"/>
      <c r="R789" s="99"/>
      <c r="S789" s="99"/>
      <c r="Z789" s="99"/>
      <c r="AA789" s="99"/>
      <c r="AI789" s="99"/>
      <c r="AJ789" s="99"/>
    </row>
    <row r="790" spans="2:36">
      <c r="B790" s="98"/>
      <c r="C790" s="99"/>
      <c r="F790" s="100"/>
      <c r="J790" s="99"/>
      <c r="K790" s="99"/>
      <c r="O790" s="99"/>
      <c r="R790" s="99"/>
      <c r="S790" s="99"/>
      <c r="Z790" s="99"/>
      <c r="AA790" s="99"/>
      <c r="AI790" s="99"/>
      <c r="AJ790" s="99"/>
    </row>
    <row r="791" spans="2:36">
      <c r="B791" s="98"/>
      <c r="C791" s="99"/>
      <c r="F791" s="100"/>
      <c r="J791" s="99"/>
      <c r="K791" s="99"/>
      <c r="O791" s="99"/>
      <c r="R791" s="99"/>
      <c r="S791" s="99"/>
      <c r="Z791" s="99"/>
      <c r="AA791" s="99"/>
      <c r="AI791" s="99"/>
      <c r="AJ791" s="99"/>
    </row>
    <row r="792" spans="2:36">
      <c r="B792" s="98"/>
      <c r="C792" s="99"/>
      <c r="F792" s="100"/>
      <c r="J792" s="99"/>
      <c r="K792" s="99"/>
      <c r="O792" s="99"/>
      <c r="R792" s="99"/>
      <c r="S792" s="99"/>
      <c r="Z792" s="99"/>
      <c r="AA792" s="99"/>
      <c r="AI792" s="99"/>
      <c r="AJ792" s="99"/>
    </row>
    <row r="793" spans="2:36">
      <c r="B793" s="98"/>
      <c r="C793" s="99"/>
      <c r="F793" s="100"/>
      <c r="J793" s="99"/>
      <c r="K793" s="99"/>
      <c r="O793" s="99"/>
      <c r="R793" s="99"/>
      <c r="S793" s="99"/>
      <c r="Z793" s="99"/>
      <c r="AA793" s="99"/>
      <c r="AI793" s="99"/>
      <c r="AJ793" s="99"/>
    </row>
    <row r="794" spans="2:36">
      <c r="B794" s="98"/>
      <c r="C794" s="99"/>
      <c r="F794" s="100"/>
      <c r="J794" s="99"/>
      <c r="K794" s="99"/>
      <c r="O794" s="99"/>
      <c r="R794" s="99"/>
      <c r="S794" s="99"/>
      <c r="Z794" s="99"/>
      <c r="AA794" s="99"/>
      <c r="AI794" s="99"/>
      <c r="AJ794" s="99"/>
    </row>
    <row r="795" spans="2:36">
      <c r="B795" s="98"/>
      <c r="C795" s="99"/>
      <c r="F795" s="100"/>
      <c r="J795" s="99"/>
      <c r="K795" s="99"/>
      <c r="O795" s="99"/>
      <c r="R795" s="99"/>
      <c r="S795" s="99"/>
      <c r="Z795" s="99"/>
      <c r="AA795" s="99"/>
      <c r="AI795" s="99"/>
      <c r="AJ795" s="99"/>
    </row>
    <row r="796" spans="2:36">
      <c r="B796" s="98"/>
      <c r="C796" s="99"/>
      <c r="F796" s="100"/>
      <c r="J796" s="99"/>
      <c r="K796" s="99"/>
      <c r="O796" s="99"/>
      <c r="R796" s="99"/>
      <c r="S796" s="99"/>
      <c r="Z796" s="99"/>
      <c r="AA796" s="99"/>
      <c r="AI796" s="99"/>
      <c r="AJ796" s="99"/>
    </row>
    <row r="797" spans="2:36">
      <c r="B797" s="98"/>
      <c r="C797" s="99"/>
      <c r="F797" s="100"/>
      <c r="J797" s="99"/>
      <c r="K797" s="99"/>
      <c r="O797" s="99"/>
      <c r="R797" s="99"/>
      <c r="S797" s="99"/>
      <c r="Z797" s="99"/>
      <c r="AA797" s="99"/>
      <c r="AI797" s="99"/>
      <c r="AJ797" s="99"/>
    </row>
    <row r="798" spans="2:36">
      <c r="B798" s="98"/>
      <c r="C798" s="99"/>
      <c r="F798" s="100"/>
      <c r="J798" s="99"/>
      <c r="K798" s="99"/>
      <c r="O798" s="99"/>
      <c r="R798" s="99"/>
      <c r="S798" s="99"/>
      <c r="Z798" s="99"/>
      <c r="AA798" s="99"/>
      <c r="AI798" s="99"/>
      <c r="AJ798" s="99"/>
    </row>
    <row r="799" spans="2:36">
      <c r="B799" s="98"/>
      <c r="C799" s="99"/>
      <c r="F799" s="100"/>
      <c r="J799" s="99"/>
      <c r="K799" s="99"/>
      <c r="O799" s="99"/>
      <c r="R799" s="99"/>
      <c r="S799" s="99"/>
      <c r="Z799" s="99"/>
      <c r="AA799" s="99"/>
      <c r="AI799" s="99"/>
      <c r="AJ799" s="99"/>
    </row>
    <row r="800" spans="2:36">
      <c r="B800" s="98"/>
      <c r="C800" s="99"/>
      <c r="F800" s="100"/>
      <c r="J800" s="99"/>
      <c r="K800" s="99"/>
      <c r="O800" s="99"/>
      <c r="R800" s="99"/>
      <c r="S800" s="99"/>
      <c r="Z800" s="99"/>
      <c r="AA800" s="99"/>
      <c r="AI800" s="99"/>
      <c r="AJ800" s="99"/>
    </row>
    <row r="801" spans="2:36">
      <c r="B801" s="98"/>
      <c r="C801" s="99"/>
      <c r="F801" s="100"/>
      <c r="J801" s="99"/>
      <c r="K801" s="99"/>
      <c r="O801" s="99"/>
      <c r="R801" s="99"/>
      <c r="S801" s="99"/>
      <c r="Z801" s="99"/>
      <c r="AA801" s="99"/>
      <c r="AI801" s="99"/>
      <c r="AJ801" s="99"/>
    </row>
    <row r="802" spans="2:36">
      <c r="B802" s="98"/>
      <c r="C802" s="99"/>
      <c r="F802" s="100"/>
      <c r="J802" s="99"/>
      <c r="K802" s="99"/>
      <c r="O802" s="99"/>
      <c r="R802" s="99"/>
      <c r="S802" s="99"/>
      <c r="Z802" s="99"/>
      <c r="AA802" s="99"/>
      <c r="AI802" s="99"/>
      <c r="AJ802" s="99"/>
    </row>
    <row r="803" spans="2:36">
      <c r="B803" s="98"/>
      <c r="C803" s="99"/>
      <c r="F803" s="100"/>
      <c r="J803" s="99"/>
      <c r="K803" s="99"/>
      <c r="O803" s="99"/>
      <c r="R803" s="99"/>
      <c r="S803" s="99"/>
      <c r="Z803" s="99"/>
      <c r="AA803" s="99"/>
      <c r="AI803" s="99"/>
      <c r="AJ803" s="99"/>
    </row>
    <row r="804" spans="2:36">
      <c r="B804" s="98"/>
      <c r="C804" s="99"/>
      <c r="F804" s="100"/>
      <c r="J804" s="99"/>
      <c r="K804" s="99"/>
      <c r="O804" s="99"/>
      <c r="R804" s="99"/>
      <c r="S804" s="99"/>
      <c r="Z804" s="99"/>
      <c r="AA804" s="99"/>
      <c r="AI804" s="99"/>
      <c r="AJ804" s="99"/>
    </row>
    <row r="805" spans="2:36">
      <c r="B805" s="98"/>
      <c r="C805" s="99"/>
      <c r="F805" s="100"/>
      <c r="J805" s="99"/>
      <c r="K805" s="99"/>
      <c r="O805" s="99"/>
      <c r="R805" s="99"/>
      <c r="S805" s="99"/>
      <c r="Z805" s="99"/>
      <c r="AA805" s="99"/>
      <c r="AI805" s="99"/>
      <c r="AJ805" s="99"/>
    </row>
    <row r="806" spans="2:36">
      <c r="B806" s="98"/>
      <c r="C806" s="99"/>
      <c r="F806" s="100"/>
      <c r="J806" s="99"/>
      <c r="K806" s="99"/>
      <c r="O806" s="99"/>
      <c r="R806" s="99"/>
      <c r="S806" s="99"/>
      <c r="Z806" s="99"/>
      <c r="AA806" s="99"/>
      <c r="AI806" s="99"/>
      <c r="AJ806" s="99"/>
    </row>
    <row r="807" spans="2:36">
      <c r="B807" s="98"/>
      <c r="C807" s="99"/>
      <c r="F807" s="100"/>
      <c r="J807" s="99"/>
      <c r="K807" s="99"/>
      <c r="O807" s="99"/>
      <c r="R807" s="99"/>
      <c r="S807" s="99"/>
      <c r="Z807" s="99"/>
      <c r="AA807" s="99"/>
      <c r="AI807" s="99"/>
      <c r="AJ807" s="99"/>
    </row>
    <row r="808" spans="2:36">
      <c r="B808" s="98"/>
      <c r="C808" s="99"/>
      <c r="F808" s="100"/>
      <c r="J808" s="99"/>
      <c r="K808" s="99"/>
      <c r="O808" s="99"/>
      <c r="R808" s="99"/>
      <c r="S808" s="99"/>
      <c r="Z808" s="99"/>
      <c r="AA808" s="99"/>
      <c r="AI808" s="99"/>
      <c r="AJ808" s="99"/>
    </row>
    <row r="809" spans="2:36">
      <c r="B809" s="98"/>
      <c r="C809" s="99"/>
      <c r="F809" s="100"/>
      <c r="J809" s="99"/>
      <c r="K809" s="99"/>
      <c r="O809" s="99"/>
      <c r="R809" s="99"/>
      <c r="S809" s="99"/>
      <c r="Z809" s="99"/>
      <c r="AA809" s="99"/>
      <c r="AI809" s="99"/>
      <c r="AJ809" s="99"/>
    </row>
    <row r="810" spans="2:36">
      <c r="B810" s="98"/>
      <c r="C810" s="99"/>
      <c r="F810" s="100"/>
      <c r="J810" s="99"/>
      <c r="K810" s="99"/>
      <c r="O810" s="99"/>
      <c r="R810" s="99"/>
      <c r="S810" s="99"/>
      <c r="Z810" s="99"/>
      <c r="AA810" s="99"/>
      <c r="AI810" s="99"/>
      <c r="AJ810" s="99"/>
    </row>
    <row r="811" spans="2:36">
      <c r="B811" s="98"/>
      <c r="C811" s="99"/>
      <c r="F811" s="100"/>
      <c r="J811" s="99"/>
      <c r="K811" s="99"/>
      <c r="O811" s="99"/>
      <c r="R811" s="99"/>
      <c r="S811" s="99"/>
      <c r="Z811" s="99"/>
      <c r="AA811" s="99"/>
      <c r="AI811" s="99"/>
      <c r="AJ811" s="99"/>
    </row>
    <row r="812" spans="2:36">
      <c r="B812" s="98"/>
      <c r="C812" s="99"/>
      <c r="F812" s="100"/>
      <c r="J812" s="99"/>
      <c r="K812" s="99"/>
      <c r="O812" s="99"/>
      <c r="R812" s="99"/>
      <c r="S812" s="99"/>
      <c r="Z812" s="99"/>
      <c r="AA812" s="99"/>
      <c r="AI812" s="99"/>
      <c r="AJ812" s="99"/>
    </row>
    <row r="813" spans="2:36">
      <c r="B813" s="98"/>
      <c r="C813" s="99"/>
      <c r="F813" s="100"/>
      <c r="J813" s="99"/>
      <c r="K813" s="99"/>
      <c r="O813" s="99"/>
      <c r="R813" s="99"/>
      <c r="S813" s="99"/>
      <c r="Z813" s="99"/>
      <c r="AA813" s="99"/>
      <c r="AI813" s="99"/>
      <c r="AJ813" s="99"/>
    </row>
    <row r="814" spans="2:36">
      <c r="B814" s="98"/>
      <c r="C814" s="99"/>
      <c r="F814" s="100"/>
      <c r="J814" s="99"/>
      <c r="K814" s="99"/>
      <c r="O814" s="99"/>
      <c r="R814" s="99"/>
      <c r="S814" s="99"/>
      <c r="Z814" s="99"/>
      <c r="AA814" s="99"/>
      <c r="AI814" s="99"/>
      <c r="AJ814" s="99"/>
    </row>
    <row r="815" spans="2:36">
      <c r="B815" s="98"/>
      <c r="C815" s="99"/>
      <c r="F815" s="100"/>
      <c r="J815" s="99"/>
      <c r="K815" s="99"/>
      <c r="O815" s="99"/>
      <c r="R815" s="99"/>
      <c r="S815" s="99"/>
      <c r="Z815" s="99"/>
      <c r="AA815" s="99"/>
      <c r="AI815" s="99"/>
      <c r="AJ815" s="99"/>
    </row>
    <row r="816" spans="2:36">
      <c r="B816" s="98"/>
      <c r="C816" s="99"/>
      <c r="F816" s="100"/>
      <c r="J816" s="99"/>
      <c r="K816" s="99"/>
      <c r="O816" s="99"/>
      <c r="R816" s="99"/>
      <c r="S816" s="99"/>
      <c r="Z816" s="99"/>
      <c r="AA816" s="99"/>
      <c r="AI816" s="99"/>
      <c r="AJ816" s="99"/>
    </row>
    <row r="817" spans="2:36">
      <c r="B817" s="98"/>
      <c r="C817" s="99"/>
      <c r="F817" s="100"/>
      <c r="J817" s="99"/>
      <c r="K817" s="99"/>
      <c r="O817" s="99"/>
      <c r="R817" s="99"/>
      <c r="S817" s="99"/>
      <c r="Z817" s="99"/>
      <c r="AA817" s="99"/>
      <c r="AI817" s="99"/>
      <c r="AJ817" s="99"/>
    </row>
    <row r="818" spans="2:36">
      <c r="B818" s="98"/>
      <c r="C818" s="99"/>
      <c r="F818" s="100"/>
      <c r="J818" s="99"/>
      <c r="K818" s="99"/>
      <c r="O818" s="99"/>
      <c r="R818" s="99"/>
      <c r="S818" s="99"/>
      <c r="Z818" s="99"/>
      <c r="AA818" s="99"/>
      <c r="AI818" s="99"/>
      <c r="AJ818" s="99"/>
    </row>
    <row r="819" spans="2:36">
      <c r="B819" s="98"/>
      <c r="C819" s="99"/>
      <c r="F819" s="100"/>
      <c r="J819" s="99"/>
      <c r="K819" s="99"/>
      <c r="O819" s="99"/>
      <c r="R819" s="99"/>
      <c r="S819" s="99"/>
      <c r="Z819" s="99"/>
      <c r="AA819" s="99"/>
      <c r="AI819" s="99"/>
      <c r="AJ819" s="99"/>
    </row>
    <row r="820" spans="2:36">
      <c r="B820" s="98"/>
      <c r="C820" s="99"/>
      <c r="F820" s="100"/>
      <c r="J820" s="99"/>
      <c r="K820" s="99"/>
      <c r="O820" s="99"/>
      <c r="R820" s="99"/>
      <c r="S820" s="99"/>
      <c r="Z820" s="99"/>
      <c r="AA820" s="99"/>
      <c r="AI820" s="99"/>
      <c r="AJ820" s="99"/>
    </row>
    <row r="821" spans="2:36">
      <c r="B821" s="98"/>
      <c r="C821" s="99"/>
      <c r="F821" s="100"/>
      <c r="J821" s="99"/>
      <c r="K821" s="99"/>
      <c r="O821" s="99"/>
      <c r="R821" s="99"/>
      <c r="S821" s="99"/>
      <c r="Z821" s="99"/>
      <c r="AA821" s="99"/>
      <c r="AI821" s="99"/>
      <c r="AJ821" s="99"/>
    </row>
    <row r="822" spans="2:36">
      <c r="B822" s="98"/>
      <c r="C822" s="99"/>
      <c r="F822" s="100"/>
      <c r="J822" s="99"/>
      <c r="K822" s="99"/>
      <c r="O822" s="99"/>
      <c r="R822" s="99"/>
      <c r="S822" s="99"/>
      <c r="Z822" s="99"/>
      <c r="AA822" s="99"/>
      <c r="AI822" s="99"/>
      <c r="AJ822" s="99"/>
    </row>
    <row r="823" spans="2:36">
      <c r="B823" s="98"/>
      <c r="C823" s="99"/>
      <c r="F823" s="100"/>
      <c r="J823" s="99"/>
      <c r="K823" s="99"/>
      <c r="O823" s="99"/>
      <c r="R823" s="99"/>
      <c r="S823" s="99"/>
      <c r="Z823" s="99"/>
      <c r="AA823" s="99"/>
      <c r="AI823" s="99"/>
      <c r="AJ823" s="99"/>
    </row>
    <row r="824" spans="2:36">
      <c r="B824" s="98"/>
      <c r="C824" s="99"/>
      <c r="F824" s="100"/>
      <c r="J824" s="99"/>
      <c r="K824" s="99"/>
      <c r="O824" s="99"/>
      <c r="R824" s="99"/>
      <c r="S824" s="99"/>
      <c r="Z824" s="99"/>
      <c r="AA824" s="99"/>
      <c r="AI824" s="99"/>
      <c r="AJ824" s="99"/>
    </row>
    <row r="825" spans="2:36">
      <c r="B825" s="98"/>
      <c r="C825" s="99"/>
      <c r="F825" s="100"/>
      <c r="J825" s="99"/>
      <c r="K825" s="99"/>
      <c r="O825" s="99"/>
      <c r="R825" s="99"/>
      <c r="S825" s="99"/>
      <c r="Z825" s="99"/>
      <c r="AA825" s="99"/>
      <c r="AI825" s="99"/>
      <c r="AJ825" s="99"/>
    </row>
    <row r="826" spans="2:36">
      <c r="B826" s="98"/>
      <c r="C826" s="99"/>
      <c r="F826" s="100"/>
      <c r="J826" s="99"/>
      <c r="K826" s="99"/>
      <c r="O826" s="99"/>
      <c r="R826" s="99"/>
      <c r="S826" s="99"/>
      <c r="Z826" s="99"/>
      <c r="AA826" s="99"/>
      <c r="AI826" s="99"/>
      <c r="AJ826" s="99"/>
    </row>
    <row r="827" spans="2:36">
      <c r="B827" s="98"/>
      <c r="C827" s="99"/>
      <c r="F827" s="100"/>
      <c r="J827" s="99"/>
      <c r="K827" s="99"/>
      <c r="O827" s="99"/>
      <c r="R827" s="99"/>
      <c r="S827" s="99"/>
      <c r="Z827" s="99"/>
      <c r="AA827" s="99"/>
      <c r="AI827" s="99"/>
      <c r="AJ827" s="99"/>
    </row>
    <row r="828" spans="2:36">
      <c r="B828" s="98"/>
      <c r="C828" s="99"/>
      <c r="F828" s="100"/>
      <c r="J828" s="99"/>
      <c r="K828" s="99"/>
      <c r="O828" s="99"/>
      <c r="R828" s="99"/>
      <c r="S828" s="99"/>
      <c r="Z828" s="99"/>
      <c r="AA828" s="99"/>
      <c r="AI828" s="99"/>
      <c r="AJ828" s="99"/>
    </row>
    <row r="829" spans="2:36">
      <c r="B829" s="98"/>
      <c r="C829" s="99"/>
      <c r="F829" s="100"/>
      <c r="J829" s="99"/>
      <c r="K829" s="99"/>
      <c r="O829" s="99"/>
      <c r="R829" s="99"/>
      <c r="S829" s="99"/>
      <c r="Z829" s="99"/>
      <c r="AA829" s="99"/>
      <c r="AI829" s="99"/>
      <c r="AJ829" s="99"/>
    </row>
    <row r="830" spans="2:36">
      <c r="B830" s="98"/>
      <c r="C830" s="99"/>
      <c r="F830" s="100"/>
      <c r="J830" s="99"/>
      <c r="K830" s="99"/>
      <c r="O830" s="99"/>
      <c r="R830" s="99"/>
      <c r="S830" s="99"/>
      <c r="Z830" s="99"/>
      <c r="AA830" s="99"/>
      <c r="AI830" s="99"/>
      <c r="AJ830" s="99"/>
    </row>
    <row r="831" spans="2:36">
      <c r="B831" s="98"/>
      <c r="C831" s="99"/>
      <c r="F831" s="100"/>
      <c r="J831" s="99"/>
      <c r="K831" s="99"/>
      <c r="O831" s="99"/>
      <c r="R831" s="99"/>
      <c r="S831" s="99"/>
      <c r="Z831" s="99"/>
      <c r="AA831" s="99"/>
      <c r="AI831" s="99"/>
      <c r="AJ831" s="99"/>
    </row>
    <row r="832" spans="2:36">
      <c r="B832" s="98"/>
      <c r="C832" s="99"/>
      <c r="F832" s="100"/>
      <c r="J832" s="99"/>
      <c r="K832" s="99"/>
      <c r="O832" s="99"/>
      <c r="R832" s="99"/>
      <c r="S832" s="99"/>
      <c r="Z832" s="99"/>
      <c r="AA832" s="99"/>
      <c r="AI832" s="99"/>
      <c r="AJ832" s="99"/>
    </row>
    <row r="833" spans="2:36">
      <c r="B833" s="98"/>
      <c r="C833" s="99"/>
      <c r="F833" s="100"/>
      <c r="J833" s="99"/>
      <c r="K833" s="99"/>
      <c r="O833" s="99"/>
      <c r="R833" s="99"/>
      <c r="S833" s="99"/>
      <c r="Z833" s="99"/>
      <c r="AA833" s="99"/>
      <c r="AI833" s="99"/>
      <c r="AJ833" s="99"/>
    </row>
    <row r="834" spans="2:36">
      <c r="B834" s="98"/>
      <c r="C834" s="99"/>
      <c r="F834" s="100"/>
      <c r="J834" s="99"/>
      <c r="K834" s="99"/>
      <c r="O834" s="99"/>
      <c r="R834" s="99"/>
      <c r="S834" s="99"/>
      <c r="Z834" s="99"/>
      <c r="AA834" s="99"/>
      <c r="AI834" s="99"/>
      <c r="AJ834" s="99"/>
    </row>
    <row r="835" spans="2:36">
      <c r="B835" s="98"/>
      <c r="C835" s="99"/>
      <c r="F835" s="100"/>
      <c r="J835" s="99"/>
      <c r="K835" s="99"/>
      <c r="O835" s="99"/>
      <c r="R835" s="99"/>
      <c r="S835" s="99"/>
      <c r="Z835" s="99"/>
      <c r="AA835" s="99"/>
      <c r="AI835" s="99"/>
      <c r="AJ835" s="99"/>
    </row>
    <row r="836" spans="2:36">
      <c r="B836" s="98"/>
      <c r="C836" s="99"/>
      <c r="F836" s="100"/>
      <c r="J836" s="99"/>
      <c r="K836" s="99"/>
      <c r="O836" s="99"/>
      <c r="R836" s="99"/>
      <c r="S836" s="99"/>
      <c r="Z836" s="99"/>
      <c r="AA836" s="99"/>
      <c r="AI836" s="99"/>
      <c r="AJ836" s="99"/>
    </row>
    <row r="837" spans="2:36">
      <c r="B837" s="98"/>
      <c r="C837" s="99"/>
      <c r="F837" s="100"/>
      <c r="J837" s="99"/>
      <c r="K837" s="99"/>
      <c r="O837" s="99"/>
      <c r="R837" s="99"/>
      <c r="S837" s="99"/>
      <c r="Z837" s="99"/>
      <c r="AA837" s="99"/>
      <c r="AI837" s="99"/>
      <c r="AJ837" s="99"/>
    </row>
    <row r="838" spans="2:36">
      <c r="B838" s="98"/>
      <c r="C838" s="99"/>
      <c r="F838" s="100"/>
      <c r="J838" s="99"/>
      <c r="K838" s="99"/>
      <c r="O838" s="99"/>
      <c r="R838" s="99"/>
      <c r="S838" s="99"/>
      <c r="Z838" s="99"/>
      <c r="AA838" s="99"/>
      <c r="AI838" s="99"/>
      <c r="AJ838" s="99"/>
    </row>
    <row r="839" spans="2:36">
      <c r="B839" s="98"/>
      <c r="C839" s="99"/>
      <c r="F839" s="100"/>
      <c r="J839" s="99"/>
      <c r="K839" s="99"/>
      <c r="O839" s="99"/>
      <c r="R839" s="99"/>
      <c r="S839" s="99"/>
      <c r="Z839" s="99"/>
      <c r="AA839" s="99"/>
      <c r="AI839" s="99"/>
      <c r="AJ839" s="99"/>
    </row>
    <row r="840" spans="2:36">
      <c r="B840" s="98"/>
      <c r="C840" s="99"/>
      <c r="F840" s="100"/>
      <c r="J840" s="99"/>
      <c r="K840" s="99"/>
      <c r="O840" s="99"/>
      <c r="R840" s="99"/>
      <c r="S840" s="99"/>
      <c r="Z840" s="99"/>
      <c r="AA840" s="99"/>
      <c r="AI840" s="99"/>
      <c r="AJ840" s="99"/>
    </row>
    <row r="841" spans="2:36">
      <c r="B841" s="98"/>
      <c r="C841" s="99"/>
      <c r="F841" s="100"/>
      <c r="J841" s="99"/>
      <c r="K841" s="99"/>
      <c r="O841" s="99"/>
      <c r="R841" s="99"/>
      <c r="S841" s="99"/>
      <c r="Z841" s="99"/>
      <c r="AA841" s="99"/>
      <c r="AI841" s="99"/>
      <c r="AJ841" s="99"/>
    </row>
    <row r="842" spans="2:36">
      <c r="B842" s="98"/>
      <c r="C842" s="99"/>
      <c r="F842" s="100"/>
      <c r="J842" s="99"/>
      <c r="K842" s="99"/>
      <c r="O842" s="99"/>
      <c r="R842" s="99"/>
      <c r="S842" s="99"/>
      <c r="Z842" s="99"/>
      <c r="AA842" s="99"/>
      <c r="AI842" s="99"/>
      <c r="AJ842" s="99"/>
    </row>
    <row r="843" spans="2:36">
      <c r="B843" s="98"/>
      <c r="C843" s="99"/>
      <c r="F843" s="100"/>
      <c r="J843" s="99"/>
      <c r="K843" s="99"/>
      <c r="O843" s="99"/>
      <c r="R843" s="99"/>
      <c r="S843" s="99"/>
      <c r="Z843" s="99"/>
      <c r="AA843" s="99"/>
      <c r="AI843" s="99"/>
      <c r="AJ843" s="99"/>
    </row>
    <row r="844" spans="2:36">
      <c r="B844" s="98"/>
      <c r="C844" s="99"/>
      <c r="F844" s="100"/>
      <c r="J844" s="99"/>
      <c r="K844" s="99"/>
      <c r="O844" s="99"/>
      <c r="R844" s="99"/>
      <c r="S844" s="99"/>
      <c r="Z844" s="99"/>
      <c r="AA844" s="99"/>
      <c r="AI844" s="99"/>
      <c r="AJ844" s="99"/>
    </row>
    <row r="845" spans="2:36">
      <c r="B845" s="98"/>
      <c r="C845" s="99"/>
      <c r="F845" s="100"/>
      <c r="J845" s="99"/>
      <c r="K845" s="99"/>
      <c r="O845" s="99"/>
      <c r="R845" s="99"/>
      <c r="S845" s="99"/>
      <c r="Z845" s="99"/>
      <c r="AA845" s="99"/>
      <c r="AI845" s="99"/>
      <c r="AJ845" s="99"/>
    </row>
    <row r="846" spans="2:36">
      <c r="B846" s="98"/>
      <c r="C846" s="99"/>
      <c r="F846" s="100"/>
      <c r="J846" s="99"/>
      <c r="K846" s="99"/>
      <c r="O846" s="99"/>
      <c r="R846" s="99"/>
      <c r="S846" s="99"/>
      <c r="Z846" s="99"/>
      <c r="AA846" s="99"/>
      <c r="AI846" s="99"/>
      <c r="AJ846" s="99"/>
    </row>
    <row r="847" spans="2:36">
      <c r="B847" s="98"/>
      <c r="C847" s="99"/>
      <c r="F847" s="100"/>
      <c r="J847" s="99"/>
      <c r="K847" s="99"/>
      <c r="O847" s="99"/>
      <c r="R847" s="99"/>
      <c r="S847" s="99"/>
      <c r="Z847" s="99"/>
      <c r="AA847" s="99"/>
      <c r="AI847" s="99"/>
      <c r="AJ847" s="99"/>
    </row>
    <row r="848" spans="2:36">
      <c r="B848" s="98"/>
      <c r="C848" s="99"/>
      <c r="F848" s="100"/>
      <c r="J848" s="99"/>
      <c r="K848" s="99"/>
      <c r="O848" s="99"/>
      <c r="R848" s="99"/>
      <c r="S848" s="99"/>
      <c r="Z848" s="99"/>
      <c r="AA848" s="99"/>
      <c r="AI848" s="99"/>
      <c r="AJ848" s="99"/>
    </row>
    <row r="849" spans="2:36">
      <c r="B849" s="98"/>
      <c r="C849" s="99"/>
      <c r="F849" s="100"/>
      <c r="J849" s="99"/>
      <c r="K849" s="99"/>
      <c r="O849" s="99"/>
      <c r="R849" s="99"/>
      <c r="S849" s="99"/>
      <c r="Z849" s="99"/>
      <c r="AA849" s="99"/>
      <c r="AI849" s="99"/>
      <c r="AJ849" s="99"/>
    </row>
    <row r="850" spans="2:36">
      <c r="B850" s="98"/>
      <c r="C850" s="99"/>
      <c r="F850" s="100"/>
      <c r="J850" s="99"/>
      <c r="K850" s="99"/>
      <c r="O850" s="99"/>
      <c r="R850" s="99"/>
      <c r="S850" s="99"/>
      <c r="Z850" s="99"/>
      <c r="AA850" s="99"/>
      <c r="AI850" s="99"/>
      <c r="AJ850" s="99"/>
    </row>
    <row r="851" spans="2:36">
      <c r="B851" s="98"/>
      <c r="C851" s="99"/>
      <c r="F851" s="100"/>
      <c r="J851" s="99"/>
      <c r="K851" s="99"/>
      <c r="O851" s="99"/>
      <c r="R851" s="99"/>
      <c r="S851" s="99"/>
      <c r="Z851" s="99"/>
      <c r="AA851" s="99"/>
      <c r="AI851" s="99"/>
      <c r="AJ851" s="99"/>
    </row>
    <row r="852" spans="2:36">
      <c r="B852" s="98"/>
      <c r="C852" s="99"/>
      <c r="F852" s="100"/>
      <c r="J852" s="99"/>
      <c r="K852" s="99"/>
      <c r="O852" s="99"/>
      <c r="R852" s="99"/>
      <c r="S852" s="99"/>
      <c r="Z852" s="99"/>
      <c r="AA852" s="99"/>
      <c r="AI852" s="99"/>
      <c r="AJ852" s="99"/>
    </row>
    <row r="853" spans="2:36">
      <c r="B853" s="98"/>
      <c r="C853" s="99"/>
      <c r="F853" s="100"/>
      <c r="J853" s="99"/>
      <c r="K853" s="99"/>
      <c r="O853" s="99"/>
      <c r="R853" s="99"/>
      <c r="S853" s="99"/>
      <c r="Z853" s="99"/>
      <c r="AA853" s="99"/>
      <c r="AI853" s="99"/>
      <c r="AJ853" s="99"/>
    </row>
    <row r="854" spans="2:36">
      <c r="B854" s="98"/>
      <c r="C854" s="99"/>
      <c r="F854" s="100"/>
      <c r="J854" s="99"/>
      <c r="K854" s="99"/>
      <c r="O854" s="99"/>
      <c r="R854" s="99"/>
      <c r="S854" s="99"/>
      <c r="Z854" s="99"/>
      <c r="AA854" s="99"/>
      <c r="AI854" s="99"/>
      <c r="AJ854" s="99"/>
    </row>
    <row r="855" spans="2:36">
      <c r="B855" s="98"/>
      <c r="C855" s="99"/>
      <c r="F855" s="100"/>
      <c r="J855" s="99"/>
      <c r="K855" s="99"/>
      <c r="O855" s="99"/>
      <c r="R855" s="99"/>
      <c r="S855" s="99"/>
      <c r="Z855" s="99"/>
      <c r="AA855" s="99"/>
      <c r="AI855" s="99"/>
      <c r="AJ855" s="99"/>
    </row>
    <row r="856" spans="2:36">
      <c r="B856" s="98"/>
      <c r="C856" s="99"/>
      <c r="F856" s="100"/>
      <c r="J856" s="99"/>
      <c r="K856" s="99"/>
      <c r="O856" s="99"/>
      <c r="R856" s="99"/>
      <c r="S856" s="99"/>
      <c r="Z856" s="99"/>
      <c r="AA856" s="99"/>
      <c r="AI856" s="99"/>
      <c r="AJ856" s="99"/>
    </row>
    <row r="857" spans="2:36">
      <c r="B857" s="98"/>
      <c r="C857" s="99"/>
      <c r="F857" s="100"/>
      <c r="J857" s="99"/>
      <c r="K857" s="99"/>
      <c r="O857" s="99"/>
      <c r="R857" s="99"/>
      <c r="S857" s="99"/>
      <c r="Z857" s="99"/>
      <c r="AA857" s="99"/>
      <c r="AI857" s="99"/>
      <c r="AJ857" s="99"/>
    </row>
    <row r="858" spans="2:36">
      <c r="B858" s="98"/>
      <c r="C858" s="99"/>
      <c r="F858" s="100"/>
      <c r="J858" s="99"/>
      <c r="K858" s="99"/>
      <c r="O858" s="99"/>
      <c r="R858" s="99"/>
      <c r="S858" s="99"/>
      <c r="Z858" s="99"/>
      <c r="AA858" s="99"/>
      <c r="AI858" s="99"/>
      <c r="AJ858" s="99"/>
    </row>
    <row r="859" spans="2:36">
      <c r="B859" s="98"/>
      <c r="C859" s="99"/>
      <c r="F859" s="100"/>
      <c r="J859" s="99"/>
      <c r="K859" s="99"/>
      <c r="O859" s="99"/>
      <c r="R859" s="99"/>
      <c r="S859" s="99"/>
      <c r="Z859" s="99"/>
      <c r="AA859" s="99"/>
      <c r="AI859" s="99"/>
      <c r="AJ859" s="99"/>
    </row>
    <row r="860" spans="2:36">
      <c r="B860" s="98"/>
      <c r="C860" s="99"/>
      <c r="F860" s="100"/>
      <c r="J860" s="99"/>
      <c r="K860" s="99"/>
      <c r="O860" s="99"/>
      <c r="R860" s="99"/>
      <c r="S860" s="99"/>
      <c r="Z860" s="99"/>
      <c r="AA860" s="99"/>
      <c r="AI860" s="99"/>
      <c r="AJ860" s="99"/>
    </row>
    <row r="861" spans="2:36">
      <c r="B861" s="98"/>
      <c r="C861" s="99"/>
      <c r="F861" s="100"/>
      <c r="J861" s="99"/>
      <c r="K861" s="99"/>
      <c r="O861" s="99"/>
      <c r="R861" s="99"/>
      <c r="S861" s="99"/>
      <c r="Z861" s="99"/>
      <c r="AA861" s="99"/>
      <c r="AI861" s="99"/>
      <c r="AJ861" s="99"/>
    </row>
    <row r="862" spans="2:36">
      <c r="B862" s="98"/>
      <c r="C862" s="99"/>
      <c r="F862" s="100"/>
      <c r="J862" s="99"/>
      <c r="K862" s="99"/>
      <c r="O862" s="99"/>
      <c r="R862" s="99"/>
      <c r="S862" s="99"/>
      <c r="Z862" s="99"/>
      <c r="AA862" s="99"/>
      <c r="AI862" s="99"/>
      <c r="AJ862" s="99"/>
    </row>
    <row r="863" spans="2:36">
      <c r="B863" s="98"/>
      <c r="C863" s="99"/>
      <c r="F863" s="100"/>
      <c r="J863" s="99"/>
      <c r="K863" s="99"/>
      <c r="O863" s="99"/>
      <c r="R863" s="99"/>
      <c r="S863" s="99"/>
      <c r="Z863" s="99"/>
      <c r="AA863" s="99"/>
      <c r="AI863" s="99"/>
      <c r="AJ863" s="99"/>
    </row>
    <row r="864" spans="2:36">
      <c r="B864" s="98"/>
      <c r="C864" s="99"/>
      <c r="F864" s="100"/>
      <c r="J864" s="99"/>
      <c r="K864" s="99"/>
      <c r="O864" s="99"/>
      <c r="R864" s="99"/>
      <c r="S864" s="99"/>
      <c r="Z864" s="99"/>
      <c r="AA864" s="99"/>
      <c r="AI864" s="99"/>
      <c r="AJ864" s="99"/>
    </row>
    <row r="865" spans="2:36">
      <c r="B865" s="98"/>
      <c r="C865" s="99"/>
      <c r="F865" s="100"/>
      <c r="J865" s="99"/>
      <c r="K865" s="99"/>
      <c r="O865" s="99"/>
      <c r="R865" s="99"/>
      <c r="S865" s="99"/>
      <c r="Z865" s="99"/>
      <c r="AA865" s="99"/>
      <c r="AI865" s="99"/>
      <c r="AJ865" s="99"/>
    </row>
    <row r="866" spans="2:36">
      <c r="B866" s="98"/>
      <c r="C866" s="99"/>
      <c r="F866" s="100"/>
      <c r="J866" s="99"/>
      <c r="K866" s="99"/>
      <c r="O866" s="99"/>
      <c r="R866" s="99"/>
      <c r="S866" s="99"/>
      <c r="Z866" s="99"/>
      <c r="AA866" s="99"/>
      <c r="AI866" s="99"/>
      <c r="AJ866" s="99"/>
    </row>
    <row r="867" spans="2:36">
      <c r="B867" s="98"/>
      <c r="C867" s="99"/>
      <c r="F867" s="100"/>
      <c r="J867" s="99"/>
      <c r="K867" s="99"/>
      <c r="O867" s="99"/>
      <c r="R867" s="99"/>
      <c r="S867" s="99"/>
      <c r="Z867" s="99"/>
      <c r="AA867" s="99"/>
      <c r="AI867" s="99"/>
      <c r="AJ867" s="99"/>
    </row>
    <row r="868" spans="2:36">
      <c r="B868" s="98"/>
      <c r="C868" s="99"/>
      <c r="F868" s="100"/>
      <c r="J868" s="99"/>
      <c r="K868" s="99"/>
      <c r="O868" s="99"/>
      <c r="R868" s="99"/>
      <c r="S868" s="99"/>
      <c r="Z868" s="99"/>
      <c r="AA868" s="99"/>
      <c r="AI868" s="99"/>
      <c r="AJ868" s="99"/>
    </row>
    <row r="869" spans="2:36">
      <c r="B869" s="98"/>
      <c r="C869" s="99"/>
      <c r="F869" s="100"/>
      <c r="J869" s="99"/>
      <c r="K869" s="99"/>
      <c r="O869" s="99"/>
      <c r="R869" s="99"/>
      <c r="S869" s="99"/>
      <c r="Z869" s="99"/>
      <c r="AA869" s="99"/>
      <c r="AI869" s="99"/>
      <c r="AJ869" s="99"/>
    </row>
    <row r="870" spans="2:36">
      <c r="B870" s="98"/>
      <c r="C870" s="99"/>
      <c r="F870" s="100"/>
      <c r="J870" s="99"/>
      <c r="K870" s="99"/>
      <c r="O870" s="99"/>
      <c r="R870" s="99"/>
      <c r="S870" s="99"/>
      <c r="Z870" s="99"/>
      <c r="AA870" s="99"/>
      <c r="AI870" s="99"/>
      <c r="AJ870" s="99"/>
    </row>
    <row r="871" spans="2:36">
      <c r="B871" s="98"/>
      <c r="C871" s="99"/>
      <c r="F871" s="100"/>
      <c r="J871" s="99"/>
      <c r="K871" s="99"/>
      <c r="O871" s="99"/>
      <c r="R871" s="99"/>
      <c r="S871" s="99"/>
      <c r="Z871" s="99"/>
      <c r="AA871" s="99"/>
      <c r="AI871" s="99"/>
      <c r="AJ871" s="99"/>
    </row>
    <row r="872" spans="2:36">
      <c r="B872" s="98"/>
      <c r="C872" s="99"/>
      <c r="F872" s="100"/>
      <c r="J872" s="99"/>
      <c r="K872" s="99"/>
      <c r="O872" s="99"/>
      <c r="R872" s="99"/>
      <c r="S872" s="99"/>
      <c r="Z872" s="99"/>
      <c r="AA872" s="99"/>
      <c r="AI872" s="99"/>
      <c r="AJ872" s="99"/>
    </row>
    <row r="873" spans="2:36">
      <c r="B873" s="98"/>
      <c r="C873" s="99"/>
      <c r="F873" s="100"/>
      <c r="J873" s="99"/>
      <c r="K873" s="99"/>
      <c r="O873" s="99"/>
      <c r="R873" s="99"/>
      <c r="S873" s="99"/>
      <c r="Z873" s="99"/>
      <c r="AA873" s="99"/>
      <c r="AI873" s="99"/>
      <c r="AJ873" s="99"/>
    </row>
    <row r="874" spans="2:36">
      <c r="B874" s="98"/>
      <c r="C874" s="99"/>
      <c r="F874" s="100"/>
      <c r="J874" s="99"/>
      <c r="K874" s="99"/>
      <c r="O874" s="99"/>
      <c r="R874" s="99"/>
      <c r="S874" s="99"/>
      <c r="Z874" s="99"/>
      <c r="AA874" s="99"/>
      <c r="AI874" s="99"/>
      <c r="AJ874" s="99"/>
    </row>
    <row r="875" spans="2:36">
      <c r="B875" s="98"/>
      <c r="C875" s="99"/>
      <c r="F875" s="100"/>
      <c r="J875" s="99"/>
      <c r="K875" s="99"/>
      <c r="O875" s="99"/>
      <c r="R875" s="99"/>
      <c r="S875" s="99"/>
      <c r="Z875" s="99"/>
      <c r="AA875" s="99"/>
      <c r="AI875" s="99"/>
      <c r="AJ875" s="99"/>
    </row>
    <row r="876" spans="2:36">
      <c r="B876" s="98"/>
      <c r="C876" s="99"/>
      <c r="F876" s="100"/>
      <c r="J876" s="99"/>
      <c r="K876" s="99"/>
      <c r="O876" s="99"/>
      <c r="R876" s="99"/>
      <c r="S876" s="99"/>
      <c r="Z876" s="99"/>
      <c r="AA876" s="99"/>
      <c r="AI876" s="99"/>
      <c r="AJ876" s="99"/>
    </row>
    <row r="877" spans="2:36">
      <c r="B877" s="98"/>
      <c r="C877" s="99"/>
      <c r="F877" s="100"/>
      <c r="J877" s="99"/>
      <c r="K877" s="99"/>
      <c r="O877" s="99"/>
      <c r="R877" s="99"/>
      <c r="S877" s="99"/>
      <c r="Z877" s="99"/>
      <c r="AA877" s="99"/>
      <c r="AI877" s="99"/>
      <c r="AJ877" s="99"/>
    </row>
    <row r="878" spans="2:36">
      <c r="B878" s="98"/>
      <c r="C878" s="99"/>
      <c r="F878" s="100"/>
      <c r="J878" s="99"/>
      <c r="K878" s="99"/>
      <c r="O878" s="99"/>
      <c r="R878" s="99"/>
      <c r="S878" s="99"/>
      <c r="Z878" s="99"/>
      <c r="AA878" s="99"/>
      <c r="AI878" s="99"/>
      <c r="AJ878" s="99"/>
    </row>
    <row r="879" spans="2:36">
      <c r="B879" s="98"/>
      <c r="C879" s="99"/>
      <c r="F879" s="100"/>
      <c r="J879" s="99"/>
      <c r="K879" s="99"/>
      <c r="O879" s="99"/>
      <c r="R879" s="99"/>
      <c r="S879" s="99"/>
      <c r="Z879" s="99"/>
      <c r="AA879" s="99"/>
      <c r="AI879" s="99"/>
      <c r="AJ879" s="99"/>
    </row>
    <row r="880" spans="2:36">
      <c r="B880" s="98"/>
      <c r="C880" s="99"/>
      <c r="F880" s="100"/>
      <c r="J880" s="99"/>
      <c r="K880" s="99"/>
      <c r="O880" s="99"/>
      <c r="R880" s="99"/>
      <c r="S880" s="99"/>
      <c r="Z880" s="99"/>
      <c r="AA880" s="99"/>
      <c r="AI880" s="99"/>
      <c r="AJ880" s="99"/>
    </row>
    <row r="881" spans="2:36">
      <c r="B881" s="98"/>
      <c r="C881" s="99"/>
      <c r="F881" s="100"/>
      <c r="J881" s="99"/>
      <c r="K881" s="99"/>
      <c r="O881" s="99"/>
      <c r="R881" s="99"/>
      <c r="S881" s="99"/>
      <c r="Z881" s="99"/>
      <c r="AA881" s="99"/>
      <c r="AI881" s="99"/>
      <c r="AJ881" s="99"/>
    </row>
    <row r="882" spans="2:36">
      <c r="B882" s="98"/>
      <c r="C882" s="99"/>
      <c r="F882" s="100"/>
      <c r="J882" s="99"/>
      <c r="K882" s="99"/>
      <c r="O882" s="99"/>
      <c r="R882" s="99"/>
      <c r="S882" s="99"/>
      <c r="Z882" s="99"/>
      <c r="AA882" s="99"/>
      <c r="AI882" s="99"/>
      <c r="AJ882" s="99"/>
    </row>
    <row r="883" spans="2:36">
      <c r="B883" s="98"/>
      <c r="C883" s="99"/>
      <c r="F883" s="100"/>
      <c r="J883" s="99"/>
      <c r="K883" s="99"/>
      <c r="O883" s="99"/>
      <c r="R883" s="99"/>
      <c r="S883" s="99"/>
      <c r="Z883" s="99"/>
      <c r="AA883" s="99"/>
      <c r="AI883" s="99"/>
      <c r="AJ883" s="99"/>
    </row>
    <row r="884" spans="2:36">
      <c r="B884" s="98"/>
      <c r="C884" s="99"/>
      <c r="F884" s="100"/>
      <c r="J884" s="99"/>
      <c r="K884" s="99"/>
      <c r="O884" s="99"/>
      <c r="R884" s="99"/>
      <c r="S884" s="99"/>
      <c r="Z884" s="99"/>
      <c r="AA884" s="99"/>
      <c r="AI884" s="99"/>
      <c r="AJ884" s="99"/>
    </row>
    <row r="885" spans="2:36">
      <c r="B885" s="98"/>
      <c r="C885" s="99"/>
      <c r="F885" s="100"/>
      <c r="J885" s="99"/>
      <c r="K885" s="99"/>
      <c r="O885" s="99"/>
      <c r="R885" s="99"/>
      <c r="S885" s="99"/>
      <c r="Z885" s="99"/>
      <c r="AA885" s="99"/>
      <c r="AI885" s="99"/>
      <c r="AJ885" s="99"/>
    </row>
    <row r="886" spans="2:36">
      <c r="B886" s="98"/>
      <c r="C886" s="99"/>
      <c r="F886" s="100"/>
      <c r="J886" s="99"/>
      <c r="K886" s="99"/>
      <c r="O886" s="99"/>
      <c r="R886" s="99"/>
      <c r="S886" s="99"/>
      <c r="Z886" s="99"/>
      <c r="AA886" s="99"/>
      <c r="AI886" s="99"/>
      <c r="AJ886" s="99"/>
    </row>
    <row r="887" spans="2:36">
      <c r="B887" s="98"/>
      <c r="C887" s="99"/>
      <c r="F887" s="100"/>
      <c r="J887" s="99"/>
      <c r="K887" s="99"/>
      <c r="O887" s="99"/>
      <c r="R887" s="99"/>
      <c r="S887" s="99"/>
      <c r="Z887" s="99"/>
      <c r="AA887" s="99"/>
      <c r="AI887" s="99"/>
      <c r="AJ887" s="99"/>
    </row>
    <row r="888" spans="2:36">
      <c r="B888" s="98"/>
      <c r="C888" s="99"/>
      <c r="F888" s="100"/>
      <c r="J888" s="99"/>
      <c r="K888" s="99"/>
      <c r="O888" s="99"/>
      <c r="R888" s="99"/>
      <c r="S888" s="99"/>
      <c r="Z888" s="99"/>
      <c r="AA888" s="99"/>
      <c r="AI888" s="99"/>
      <c r="AJ888" s="99"/>
    </row>
    <row r="889" spans="2:36">
      <c r="B889" s="98"/>
      <c r="C889" s="99"/>
      <c r="F889" s="100"/>
      <c r="J889" s="99"/>
      <c r="K889" s="99"/>
      <c r="O889" s="99"/>
      <c r="R889" s="99"/>
      <c r="S889" s="99"/>
      <c r="Z889" s="99"/>
      <c r="AA889" s="99"/>
      <c r="AI889" s="99"/>
      <c r="AJ889" s="99"/>
    </row>
    <row r="890" spans="2:36">
      <c r="B890" s="98"/>
      <c r="C890" s="99"/>
      <c r="F890" s="100"/>
      <c r="J890" s="99"/>
      <c r="K890" s="99"/>
      <c r="O890" s="99"/>
      <c r="R890" s="99"/>
      <c r="S890" s="99"/>
      <c r="Z890" s="99"/>
      <c r="AA890" s="99"/>
      <c r="AI890" s="99"/>
      <c r="AJ890" s="99"/>
    </row>
    <row r="891" spans="2:36">
      <c r="B891" s="98"/>
      <c r="C891" s="99"/>
      <c r="F891" s="100"/>
      <c r="J891" s="99"/>
      <c r="K891" s="99"/>
      <c r="O891" s="99"/>
      <c r="R891" s="99"/>
      <c r="S891" s="99"/>
      <c r="Z891" s="99"/>
      <c r="AA891" s="99"/>
      <c r="AI891" s="99"/>
      <c r="AJ891" s="99"/>
    </row>
    <row r="892" spans="2:36">
      <c r="B892" s="98"/>
      <c r="C892" s="99"/>
      <c r="F892" s="100"/>
      <c r="J892" s="99"/>
      <c r="K892" s="99"/>
      <c r="O892" s="99"/>
      <c r="R892" s="99"/>
      <c r="S892" s="99"/>
      <c r="Z892" s="99"/>
      <c r="AA892" s="99"/>
      <c r="AI892" s="99"/>
      <c r="AJ892" s="99"/>
    </row>
    <row r="893" spans="2:36">
      <c r="B893" s="98"/>
      <c r="C893" s="99"/>
      <c r="F893" s="100"/>
      <c r="J893" s="99"/>
      <c r="K893" s="99"/>
      <c r="O893" s="99"/>
      <c r="R893" s="99"/>
      <c r="S893" s="99"/>
      <c r="Z893" s="99"/>
      <c r="AA893" s="99"/>
      <c r="AI893" s="99"/>
      <c r="AJ893" s="99"/>
    </row>
    <row r="894" spans="2:36">
      <c r="B894" s="98"/>
      <c r="C894" s="99"/>
      <c r="F894" s="100"/>
      <c r="J894" s="99"/>
      <c r="K894" s="99"/>
      <c r="O894" s="99"/>
      <c r="R894" s="99"/>
      <c r="S894" s="99"/>
      <c r="Z894" s="99"/>
      <c r="AA894" s="99"/>
      <c r="AI894" s="99"/>
      <c r="AJ894" s="99"/>
    </row>
    <row r="895" spans="2:36">
      <c r="B895" s="98"/>
      <c r="C895" s="99"/>
      <c r="F895" s="100"/>
      <c r="J895" s="99"/>
      <c r="K895" s="99"/>
      <c r="O895" s="99"/>
      <c r="R895" s="99"/>
      <c r="S895" s="99"/>
      <c r="Z895" s="99"/>
      <c r="AA895" s="99"/>
      <c r="AI895" s="99"/>
      <c r="AJ895" s="99"/>
    </row>
    <row r="896" spans="2:36">
      <c r="B896" s="98"/>
      <c r="C896" s="99"/>
      <c r="F896" s="100"/>
      <c r="J896" s="99"/>
      <c r="K896" s="99"/>
      <c r="O896" s="99"/>
      <c r="R896" s="99"/>
      <c r="S896" s="99"/>
      <c r="Z896" s="99"/>
      <c r="AA896" s="99"/>
      <c r="AI896" s="99"/>
      <c r="AJ896" s="99"/>
    </row>
    <row r="897" spans="2:36">
      <c r="B897" s="98"/>
      <c r="C897" s="99"/>
      <c r="F897" s="100"/>
      <c r="J897" s="99"/>
      <c r="K897" s="99"/>
      <c r="O897" s="99"/>
      <c r="R897" s="99"/>
      <c r="S897" s="99"/>
      <c r="Z897" s="99"/>
      <c r="AA897" s="99"/>
      <c r="AI897" s="99"/>
      <c r="AJ897" s="99"/>
    </row>
    <row r="898" spans="2:36">
      <c r="B898" s="98"/>
      <c r="C898" s="99"/>
      <c r="F898" s="100"/>
      <c r="J898" s="99"/>
      <c r="K898" s="99"/>
      <c r="O898" s="99"/>
      <c r="R898" s="99"/>
      <c r="S898" s="99"/>
      <c r="Z898" s="99"/>
      <c r="AA898" s="99"/>
      <c r="AI898" s="99"/>
      <c r="AJ898" s="99"/>
    </row>
    <row r="899" spans="2:36">
      <c r="B899" s="98"/>
      <c r="C899" s="99"/>
      <c r="F899" s="100"/>
      <c r="J899" s="99"/>
      <c r="K899" s="99"/>
      <c r="O899" s="99"/>
      <c r="R899" s="99"/>
      <c r="S899" s="99"/>
      <c r="Z899" s="99"/>
      <c r="AA899" s="99"/>
      <c r="AI899" s="99"/>
      <c r="AJ899" s="99"/>
    </row>
    <row r="900" spans="2:36">
      <c r="B900" s="98"/>
      <c r="C900" s="99"/>
      <c r="F900" s="100"/>
      <c r="J900" s="99"/>
      <c r="K900" s="99"/>
      <c r="O900" s="99"/>
      <c r="R900" s="99"/>
      <c r="S900" s="99"/>
      <c r="Z900" s="99"/>
      <c r="AA900" s="99"/>
      <c r="AI900" s="99"/>
      <c r="AJ900" s="99"/>
    </row>
    <row r="901" spans="2:36">
      <c r="B901" s="98"/>
      <c r="C901" s="99"/>
      <c r="F901" s="100"/>
      <c r="J901" s="99"/>
      <c r="K901" s="99"/>
      <c r="O901" s="99"/>
      <c r="R901" s="99"/>
      <c r="S901" s="99"/>
      <c r="Z901" s="99"/>
      <c r="AA901" s="99"/>
      <c r="AI901" s="99"/>
      <c r="AJ901" s="99"/>
    </row>
    <row r="902" spans="2:36">
      <c r="B902" s="98"/>
      <c r="C902" s="99"/>
      <c r="F902" s="100"/>
      <c r="J902" s="99"/>
      <c r="K902" s="99"/>
      <c r="O902" s="99"/>
      <c r="R902" s="99"/>
      <c r="S902" s="99"/>
      <c r="Z902" s="99"/>
      <c r="AA902" s="99"/>
      <c r="AI902" s="99"/>
      <c r="AJ902" s="99"/>
    </row>
    <row r="903" spans="2:36">
      <c r="B903" s="98"/>
      <c r="C903" s="99"/>
      <c r="F903" s="100"/>
      <c r="J903" s="99"/>
      <c r="K903" s="99"/>
      <c r="O903" s="99"/>
      <c r="R903" s="99"/>
      <c r="S903" s="99"/>
      <c r="Z903" s="99"/>
      <c r="AA903" s="99"/>
      <c r="AI903" s="99"/>
      <c r="AJ903" s="99"/>
    </row>
    <row r="904" spans="2:36">
      <c r="B904" s="98"/>
      <c r="C904" s="99"/>
      <c r="F904" s="100"/>
      <c r="J904" s="99"/>
      <c r="K904" s="99"/>
      <c r="O904" s="99"/>
      <c r="R904" s="99"/>
      <c r="S904" s="99"/>
      <c r="Z904" s="99"/>
      <c r="AA904" s="99"/>
      <c r="AI904" s="99"/>
      <c r="AJ904" s="99"/>
    </row>
    <row r="905" spans="2:36">
      <c r="B905" s="98"/>
      <c r="C905" s="99"/>
      <c r="F905" s="100"/>
      <c r="J905" s="99"/>
      <c r="K905" s="99"/>
      <c r="O905" s="99"/>
      <c r="R905" s="99"/>
      <c r="S905" s="99"/>
      <c r="Z905" s="99"/>
      <c r="AA905" s="99"/>
      <c r="AI905" s="99"/>
      <c r="AJ905" s="99"/>
    </row>
    <row r="906" spans="2:36">
      <c r="B906" s="98"/>
      <c r="C906" s="99"/>
      <c r="F906" s="100"/>
      <c r="J906" s="99"/>
      <c r="K906" s="99"/>
      <c r="O906" s="99"/>
      <c r="R906" s="99"/>
      <c r="S906" s="99"/>
      <c r="Z906" s="99"/>
      <c r="AA906" s="99"/>
      <c r="AI906" s="99"/>
      <c r="AJ906" s="99"/>
    </row>
    <row r="907" spans="2:36">
      <c r="B907" s="98"/>
      <c r="C907" s="99"/>
      <c r="F907" s="100"/>
      <c r="J907" s="99"/>
      <c r="K907" s="99"/>
      <c r="O907" s="99"/>
      <c r="R907" s="99"/>
      <c r="S907" s="99"/>
      <c r="Z907" s="99"/>
      <c r="AA907" s="99"/>
      <c r="AI907" s="99"/>
      <c r="AJ907" s="99"/>
    </row>
    <row r="908" spans="2:36">
      <c r="B908" s="98"/>
      <c r="C908" s="99"/>
      <c r="F908" s="100"/>
      <c r="J908" s="99"/>
      <c r="K908" s="99"/>
      <c r="O908" s="99"/>
      <c r="R908" s="99"/>
      <c r="S908" s="99"/>
      <c r="Z908" s="99"/>
      <c r="AA908" s="99"/>
      <c r="AI908" s="99"/>
      <c r="AJ908" s="99"/>
    </row>
    <row r="909" spans="2:36">
      <c r="B909" s="98"/>
      <c r="C909" s="99"/>
      <c r="F909" s="100"/>
      <c r="J909" s="99"/>
      <c r="K909" s="99"/>
      <c r="O909" s="99"/>
      <c r="R909" s="99"/>
      <c r="S909" s="99"/>
      <c r="Z909" s="99"/>
      <c r="AA909" s="99"/>
      <c r="AI909" s="99"/>
      <c r="AJ909" s="99"/>
    </row>
    <row r="910" spans="2:36">
      <c r="B910" s="98"/>
      <c r="C910" s="99"/>
      <c r="F910" s="100"/>
      <c r="J910" s="99"/>
      <c r="K910" s="99"/>
      <c r="O910" s="99"/>
      <c r="R910" s="99"/>
      <c r="S910" s="99"/>
      <c r="Z910" s="99"/>
      <c r="AA910" s="99"/>
      <c r="AI910" s="99"/>
      <c r="AJ910" s="99"/>
    </row>
    <row r="911" spans="2:36">
      <c r="B911" s="98"/>
      <c r="C911" s="99"/>
      <c r="F911" s="100"/>
      <c r="J911" s="99"/>
      <c r="K911" s="99"/>
      <c r="O911" s="99"/>
      <c r="R911" s="99"/>
      <c r="S911" s="99"/>
      <c r="Z911" s="99"/>
      <c r="AA911" s="99"/>
      <c r="AI911" s="99"/>
      <c r="AJ911" s="99"/>
    </row>
    <row r="912" spans="2:36">
      <c r="B912" s="98"/>
      <c r="C912" s="99"/>
      <c r="F912" s="100"/>
      <c r="J912" s="99"/>
      <c r="K912" s="99"/>
      <c r="O912" s="99"/>
      <c r="R912" s="99"/>
      <c r="S912" s="99"/>
      <c r="Z912" s="99"/>
      <c r="AA912" s="99"/>
      <c r="AI912" s="99"/>
      <c r="AJ912" s="99"/>
    </row>
    <row r="913" spans="2:36">
      <c r="B913" s="98"/>
      <c r="C913" s="99"/>
      <c r="F913" s="100"/>
      <c r="J913" s="99"/>
      <c r="K913" s="99"/>
      <c r="O913" s="99"/>
      <c r="R913" s="99"/>
      <c r="S913" s="99"/>
      <c r="Z913" s="99"/>
      <c r="AA913" s="99"/>
      <c r="AI913" s="99"/>
      <c r="AJ913" s="99"/>
    </row>
    <row r="914" spans="2:36">
      <c r="B914" s="98"/>
      <c r="C914" s="99"/>
      <c r="F914" s="100"/>
      <c r="J914" s="99"/>
      <c r="K914" s="99"/>
      <c r="O914" s="99"/>
      <c r="R914" s="99"/>
      <c r="S914" s="99"/>
      <c r="Z914" s="99"/>
      <c r="AA914" s="99"/>
      <c r="AI914" s="99"/>
      <c r="AJ914" s="99"/>
    </row>
    <row r="915" spans="2:36">
      <c r="B915" s="98"/>
      <c r="C915" s="99"/>
      <c r="F915" s="100"/>
      <c r="J915" s="99"/>
      <c r="K915" s="99"/>
      <c r="O915" s="99"/>
      <c r="R915" s="99"/>
      <c r="S915" s="99"/>
      <c r="Z915" s="99"/>
      <c r="AA915" s="99"/>
      <c r="AI915" s="99"/>
      <c r="AJ915" s="99"/>
    </row>
    <row r="916" spans="2:36">
      <c r="B916" s="98"/>
      <c r="C916" s="99"/>
      <c r="F916" s="100"/>
      <c r="J916" s="99"/>
      <c r="K916" s="99"/>
      <c r="O916" s="99"/>
      <c r="R916" s="99"/>
      <c r="S916" s="99"/>
      <c r="Z916" s="99"/>
      <c r="AA916" s="99"/>
      <c r="AI916" s="99"/>
      <c r="AJ916" s="99"/>
    </row>
    <row r="917" spans="2:36">
      <c r="B917" s="98"/>
      <c r="C917" s="99"/>
      <c r="F917" s="100"/>
      <c r="J917" s="99"/>
      <c r="K917" s="99"/>
      <c r="O917" s="99"/>
      <c r="R917" s="99"/>
      <c r="S917" s="99"/>
      <c r="Z917" s="99"/>
      <c r="AA917" s="99"/>
      <c r="AI917" s="99"/>
      <c r="AJ917" s="99"/>
    </row>
    <row r="918" spans="2:36">
      <c r="B918" s="98"/>
      <c r="C918" s="99"/>
      <c r="F918" s="100"/>
      <c r="J918" s="99"/>
      <c r="K918" s="99"/>
      <c r="O918" s="99"/>
      <c r="R918" s="99"/>
      <c r="S918" s="99"/>
      <c r="Z918" s="99"/>
      <c r="AA918" s="99"/>
      <c r="AI918" s="99"/>
      <c r="AJ918" s="99"/>
    </row>
    <row r="919" spans="2:36">
      <c r="B919" s="98"/>
      <c r="C919" s="99"/>
      <c r="F919" s="100"/>
      <c r="J919" s="99"/>
      <c r="K919" s="99"/>
      <c r="O919" s="99"/>
      <c r="R919" s="99"/>
      <c r="S919" s="99"/>
      <c r="Z919" s="99"/>
      <c r="AA919" s="99"/>
      <c r="AI919" s="99"/>
      <c r="AJ919" s="99"/>
    </row>
    <row r="920" spans="2:36">
      <c r="B920" s="98"/>
      <c r="C920" s="99"/>
      <c r="F920" s="100"/>
      <c r="J920" s="99"/>
      <c r="K920" s="99"/>
      <c r="O920" s="99"/>
      <c r="R920" s="99"/>
      <c r="S920" s="99"/>
      <c r="Z920" s="99"/>
      <c r="AA920" s="99"/>
      <c r="AI920" s="99"/>
      <c r="AJ920" s="99"/>
    </row>
    <row r="921" spans="2:36">
      <c r="B921" s="98"/>
      <c r="C921" s="99"/>
      <c r="F921" s="100"/>
      <c r="J921" s="99"/>
      <c r="K921" s="99"/>
      <c r="O921" s="99"/>
      <c r="R921" s="99"/>
      <c r="S921" s="99"/>
      <c r="Z921" s="99"/>
      <c r="AA921" s="99"/>
      <c r="AI921" s="99"/>
      <c r="AJ921" s="99"/>
    </row>
    <row r="922" spans="2:36">
      <c r="B922" s="98"/>
      <c r="C922" s="99"/>
      <c r="F922" s="100"/>
      <c r="J922" s="99"/>
      <c r="K922" s="99"/>
      <c r="O922" s="99"/>
      <c r="R922" s="99"/>
      <c r="S922" s="99"/>
      <c r="Z922" s="99"/>
      <c r="AA922" s="99"/>
      <c r="AI922" s="99"/>
      <c r="AJ922" s="99"/>
    </row>
    <row r="923" spans="2:36">
      <c r="B923" s="98"/>
      <c r="C923" s="99"/>
      <c r="F923" s="100"/>
      <c r="J923" s="99"/>
      <c r="K923" s="99"/>
      <c r="O923" s="99"/>
      <c r="R923" s="99"/>
      <c r="S923" s="99"/>
      <c r="Z923" s="99"/>
      <c r="AA923" s="99"/>
      <c r="AI923" s="99"/>
      <c r="AJ923" s="99"/>
    </row>
    <row r="924" spans="2:36">
      <c r="B924" s="98"/>
      <c r="C924" s="99"/>
      <c r="F924" s="100"/>
      <c r="J924" s="99"/>
      <c r="K924" s="99"/>
      <c r="O924" s="99"/>
      <c r="R924" s="99"/>
      <c r="S924" s="99"/>
      <c r="Z924" s="99"/>
      <c r="AA924" s="99"/>
      <c r="AI924" s="99"/>
      <c r="AJ924" s="99"/>
    </row>
    <row r="925" spans="2:36">
      <c r="B925" s="98"/>
      <c r="C925" s="99"/>
      <c r="F925" s="100"/>
      <c r="J925" s="99"/>
      <c r="K925" s="99"/>
      <c r="O925" s="99"/>
      <c r="R925" s="99"/>
      <c r="S925" s="99"/>
      <c r="Z925" s="99"/>
      <c r="AA925" s="99"/>
      <c r="AI925" s="99"/>
      <c r="AJ925" s="99"/>
    </row>
    <row r="926" spans="2:36">
      <c r="B926" s="98"/>
      <c r="C926" s="99"/>
      <c r="F926" s="100"/>
      <c r="J926" s="99"/>
      <c r="K926" s="99"/>
      <c r="O926" s="99"/>
      <c r="R926" s="99"/>
      <c r="S926" s="99"/>
      <c r="Z926" s="99"/>
      <c r="AA926" s="99"/>
      <c r="AI926" s="99"/>
      <c r="AJ926" s="99"/>
    </row>
    <row r="927" spans="2:36">
      <c r="B927" s="98"/>
      <c r="C927" s="99"/>
      <c r="F927" s="100"/>
      <c r="J927" s="99"/>
      <c r="K927" s="99"/>
      <c r="O927" s="99"/>
      <c r="R927" s="99"/>
      <c r="S927" s="99"/>
      <c r="Z927" s="99"/>
      <c r="AA927" s="99"/>
      <c r="AI927" s="99"/>
      <c r="AJ927" s="99"/>
    </row>
    <row r="928" spans="2:36">
      <c r="B928" s="98"/>
      <c r="C928" s="99"/>
      <c r="F928" s="100"/>
      <c r="J928" s="99"/>
      <c r="K928" s="99"/>
      <c r="O928" s="99"/>
      <c r="R928" s="99"/>
      <c r="S928" s="99"/>
      <c r="Z928" s="99"/>
      <c r="AA928" s="99"/>
      <c r="AI928" s="99"/>
      <c r="AJ928" s="99"/>
    </row>
    <row r="929" spans="2:36">
      <c r="B929" s="98"/>
      <c r="C929" s="99"/>
      <c r="F929" s="100"/>
      <c r="J929" s="99"/>
      <c r="K929" s="99"/>
      <c r="O929" s="99"/>
      <c r="R929" s="99"/>
      <c r="S929" s="99"/>
      <c r="Z929" s="99"/>
      <c r="AA929" s="99"/>
      <c r="AI929" s="99"/>
      <c r="AJ929" s="99"/>
    </row>
    <row r="930" spans="2:36">
      <c r="B930" s="98"/>
      <c r="C930" s="99"/>
      <c r="F930" s="100"/>
      <c r="J930" s="99"/>
      <c r="K930" s="99"/>
      <c r="O930" s="99"/>
      <c r="R930" s="99"/>
      <c r="S930" s="99"/>
      <c r="Z930" s="99"/>
      <c r="AA930" s="99"/>
      <c r="AI930" s="99"/>
      <c r="AJ930" s="99"/>
    </row>
    <row r="931" spans="2:36">
      <c r="B931" s="98"/>
      <c r="C931" s="99"/>
      <c r="F931" s="100"/>
      <c r="J931" s="99"/>
      <c r="K931" s="99"/>
      <c r="O931" s="99"/>
      <c r="R931" s="99"/>
      <c r="S931" s="99"/>
      <c r="Z931" s="99"/>
      <c r="AA931" s="99"/>
      <c r="AI931" s="99"/>
      <c r="AJ931" s="99"/>
    </row>
    <row r="932" spans="2:36">
      <c r="B932" s="98"/>
      <c r="C932" s="99"/>
      <c r="F932" s="100"/>
      <c r="J932" s="99"/>
      <c r="K932" s="99"/>
      <c r="O932" s="99"/>
      <c r="R932" s="99"/>
      <c r="S932" s="99"/>
      <c r="Z932" s="99"/>
      <c r="AA932" s="99"/>
      <c r="AI932" s="99"/>
      <c r="AJ932" s="99"/>
    </row>
    <row r="933" spans="2:36">
      <c r="B933" s="98"/>
      <c r="C933" s="99"/>
      <c r="F933" s="100"/>
      <c r="J933" s="99"/>
      <c r="K933" s="99"/>
      <c r="O933" s="99"/>
      <c r="R933" s="99"/>
      <c r="S933" s="99"/>
      <c r="Z933" s="99"/>
      <c r="AA933" s="99"/>
      <c r="AI933" s="99"/>
      <c r="AJ933" s="99"/>
    </row>
    <row r="934" spans="2:36">
      <c r="B934" s="98"/>
      <c r="C934" s="99"/>
      <c r="F934" s="100"/>
      <c r="J934" s="99"/>
      <c r="K934" s="99"/>
      <c r="O934" s="99"/>
      <c r="R934" s="99"/>
      <c r="S934" s="99"/>
      <c r="Z934" s="99"/>
      <c r="AA934" s="99"/>
      <c r="AI934" s="99"/>
      <c r="AJ934" s="99"/>
    </row>
    <row r="935" spans="2:36">
      <c r="B935" s="98"/>
      <c r="C935" s="99"/>
      <c r="F935" s="100"/>
      <c r="J935" s="99"/>
      <c r="K935" s="99"/>
      <c r="O935" s="99"/>
      <c r="R935" s="99"/>
      <c r="S935" s="99"/>
      <c r="Z935" s="99"/>
      <c r="AA935" s="99"/>
      <c r="AI935" s="99"/>
      <c r="AJ935" s="99"/>
    </row>
    <row r="936" spans="2:36">
      <c r="B936" s="98"/>
      <c r="C936" s="99"/>
      <c r="F936" s="100"/>
      <c r="J936" s="99"/>
      <c r="K936" s="99"/>
      <c r="O936" s="99"/>
      <c r="R936" s="99"/>
      <c r="S936" s="99"/>
      <c r="Z936" s="99"/>
      <c r="AA936" s="99"/>
      <c r="AI936" s="99"/>
      <c r="AJ936" s="99"/>
    </row>
    <row r="937" spans="2:36">
      <c r="B937" s="98"/>
      <c r="C937" s="99"/>
      <c r="F937" s="100"/>
      <c r="J937" s="99"/>
      <c r="K937" s="99"/>
      <c r="O937" s="99"/>
      <c r="R937" s="99"/>
      <c r="S937" s="99"/>
      <c r="Z937" s="99"/>
      <c r="AA937" s="99"/>
      <c r="AI937" s="99"/>
      <c r="AJ937" s="99"/>
    </row>
    <row r="938" spans="2:36">
      <c r="B938" s="98"/>
      <c r="C938" s="99"/>
      <c r="F938" s="100"/>
      <c r="J938" s="99"/>
      <c r="K938" s="99"/>
      <c r="O938" s="99"/>
      <c r="R938" s="99"/>
      <c r="S938" s="99"/>
      <c r="Z938" s="99"/>
      <c r="AA938" s="99"/>
      <c r="AI938" s="99"/>
      <c r="AJ938" s="99"/>
    </row>
    <row r="939" spans="2:36">
      <c r="B939" s="98"/>
      <c r="C939" s="99"/>
      <c r="F939" s="100"/>
      <c r="J939" s="99"/>
      <c r="K939" s="99"/>
      <c r="O939" s="99"/>
      <c r="R939" s="99"/>
      <c r="S939" s="99"/>
      <c r="Z939" s="99"/>
      <c r="AA939" s="99"/>
      <c r="AI939" s="99"/>
      <c r="AJ939" s="99"/>
    </row>
    <row r="940" spans="2:36">
      <c r="B940" s="98"/>
      <c r="C940" s="99"/>
      <c r="F940" s="100"/>
      <c r="J940" s="99"/>
      <c r="K940" s="99"/>
      <c r="O940" s="99"/>
      <c r="R940" s="99"/>
      <c r="S940" s="99"/>
      <c r="Z940" s="99"/>
      <c r="AA940" s="99"/>
      <c r="AI940" s="99"/>
      <c r="AJ940" s="99"/>
    </row>
    <row r="941" spans="2:36">
      <c r="B941" s="98"/>
      <c r="C941" s="99"/>
      <c r="F941" s="100"/>
      <c r="J941" s="99"/>
      <c r="K941" s="99"/>
      <c r="O941" s="99"/>
      <c r="R941" s="99"/>
      <c r="S941" s="99"/>
      <c r="Z941" s="99"/>
      <c r="AA941" s="99"/>
      <c r="AI941" s="99"/>
      <c r="AJ941" s="99"/>
    </row>
    <row r="942" spans="2:36">
      <c r="B942" s="98"/>
      <c r="C942" s="99"/>
      <c r="F942" s="100"/>
      <c r="J942" s="99"/>
      <c r="K942" s="99"/>
      <c r="O942" s="99"/>
      <c r="R942" s="99"/>
      <c r="S942" s="99"/>
      <c r="Z942" s="99"/>
      <c r="AA942" s="99"/>
      <c r="AI942" s="99"/>
      <c r="AJ942" s="99"/>
    </row>
    <row r="943" spans="2:36">
      <c r="B943" s="98"/>
      <c r="C943" s="99"/>
      <c r="F943" s="100"/>
      <c r="J943" s="99"/>
      <c r="K943" s="99"/>
      <c r="O943" s="99"/>
      <c r="R943" s="99"/>
      <c r="S943" s="99"/>
      <c r="Z943" s="99"/>
      <c r="AA943" s="99"/>
      <c r="AI943" s="99"/>
      <c r="AJ943" s="99"/>
    </row>
    <row r="944" spans="2:36">
      <c r="B944" s="98"/>
      <c r="C944" s="99"/>
      <c r="F944" s="100"/>
      <c r="J944" s="99"/>
      <c r="K944" s="99"/>
      <c r="O944" s="99"/>
      <c r="R944" s="99"/>
      <c r="S944" s="99"/>
      <c r="Z944" s="99"/>
      <c r="AA944" s="99"/>
      <c r="AI944" s="99"/>
      <c r="AJ944" s="99"/>
    </row>
    <row r="945" spans="2:36">
      <c r="B945" s="98"/>
      <c r="C945" s="99"/>
      <c r="F945" s="100"/>
      <c r="J945" s="99"/>
      <c r="K945" s="99"/>
      <c r="O945" s="99"/>
      <c r="R945" s="99"/>
      <c r="S945" s="99"/>
      <c r="Z945" s="99"/>
      <c r="AA945" s="99"/>
      <c r="AI945" s="99"/>
      <c r="AJ945" s="99"/>
    </row>
    <row r="946" spans="2:36">
      <c r="B946" s="98"/>
      <c r="C946" s="99"/>
      <c r="F946" s="100"/>
      <c r="J946" s="99"/>
      <c r="K946" s="99"/>
      <c r="O946" s="99"/>
      <c r="R946" s="99"/>
      <c r="S946" s="99"/>
      <c r="Z946" s="99"/>
      <c r="AA946" s="99"/>
      <c r="AI946" s="99"/>
      <c r="AJ946" s="99"/>
    </row>
    <row r="947" spans="2:36">
      <c r="B947" s="98"/>
      <c r="C947" s="99"/>
      <c r="F947" s="100"/>
      <c r="J947" s="99"/>
      <c r="K947" s="99"/>
      <c r="O947" s="99"/>
      <c r="R947" s="99"/>
      <c r="S947" s="99"/>
      <c r="Z947" s="99"/>
      <c r="AA947" s="99"/>
      <c r="AI947" s="99"/>
      <c r="AJ947" s="99"/>
    </row>
    <row r="948" spans="2:36">
      <c r="B948" s="98"/>
      <c r="C948" s="99"/>
      <c r="F948" s="100"/>
      <c r="J948" s="99"/>
      <c r="K948" s="99"/>
      <c r="O948" s="99"/>
      <c r="R948" s="99"/>
      <c r="S948" s="99"/>
      <c r="Z948" s="99"/>
      <c r="AA948" s="99"/>
      <c r="AI948" s="99"/>
      <c r="AJ948" s="99"/>
    </row>
    <row r="949" spans="2:36">
      <c r="B949" s="98"/>
      <c r="C949" s="99"/>
      <c r="F949" s="100"/>
      <c r="J949" s="99"/>
      <c r="K949" s="99"/>
      <c r="O949" s="99"/>
      <c r="R949" s="99"/>
      <c r="S949" s="99"/>
      <c r="Z949" s="99"/>
      <c r="AA949" s="99"/>
      <c r="AI949" s="99"/>
      <c r="AJ949" s="99"/>
    </row>
    <row r="950" spans="2:36">
      <c r="B950" s="98"/>
      <c r="C950" s="99"/>
      <c r="F950" s="100"/>
      <c r="J950" s="99"/>
      <c r="K950" s="99"/>
      <c r="O950" s="99"/>
      <c r="R950" s="99"/>
      <c r="S950" s="99"/>
      <c r="Z950" s="99"/>
      <c r="AA950" s="99"/>
      <c r="AI950" s="99"/>
      <c r="AJ950" s="99"/>
    </row>
    <row r="951" spans="2:36">
      <c r="B951" s="98"/>
      <c r="C951" s="99"/>
      <c r="F951" s="100"/>
      <c r="J951" s="99"/>
      <c r="K951" s="99"/>
      <c r="O951" s="99"/>
      <c r="R951" s="99"/>
      <c r="S951" s="99"/>
      <c r="Z951" s="99"/>
      <c r="AA951" s="99"/>
      <c r="AI951" s="99"/>
      <c r="AJ951" s="99"/>
    </row>
    <row r="952" spans="2:36">
      <c r="B952" s="98"/>
      <c r="C952" s="99"/>
      <c r="F952" s="100"/>
      <c r="J952" s="99"/>
      <c r="K952" s="99"/>
      <c r="O952" s="99"/>
      <c r="R952" s="99"/>
      <c r="S952" s="99"/>
      <c r="Z952" s="99"/>
      <c r="AA952" s="99"/>
      <c r="AI952" s="99"/>
      <c r="AJ952" s="99"/>
    </row>
    <row r="953" spans="2:36">
      <c r="B953" s="98"/>
      <c r="C953" s="99"/>
      <c r="F953" s="100"/>
      <c r="J953" s="99"/>
      <c r="K953" s="99"/>
      <c r="O953" s="99"/>
      <c r="R953" s="99"/>
      <c r="S953" s="99"/>
      <c r="Z953" s="99"/>
      <c r="AA953" s="99"/>
      <c r="AI953" s="99"/>
      <c r="AJ953" s="99"/>
    </row>
    <row r="954" spans="2:36">
      <c r="B954" s="98"/>
      <c r="C954" s="99"/>
      <c r="F954" s="100"/>
      <c r="J954" s="99"/>
      <c r="K954" s="99"/>
      <c r="O954" s="99"/>
      <c r="R954" s="99"/>
      <c r="S954" s="99"/>
      <c r="Z954" s="99"/>
      <c r="AA954" s="99"/>
      <c r="AI954" s="99"/>
      <c r="AJ954" s="99"/>
    </row>
    <row r="955" spans="2:36">
      <c r="B955" s="98"/>
      <c r="C955" s="99"/>
      <c r="F955" s="100"/>
      <c r="J955" s="99"/>
      <c r="K955" s="99"/>
      <c r="O955" s="99"/>
      <c r="R955" s="99"/>
      <c r="S955" s="99"/>
      <c r="Z955" s="99"/>
      <c r="AA955" s="99"/>
      <c r="AI955" s="99"/>
      <c r="AJ955" s="99"/>
    </row>
    <row r="956" spans="2:36">
      <c r="B956" s="98"/>
      <c r="C956" s="99"/>
      <c r="F956" s="100"/>
      <c r="J956" s="99"/>
      <c r="K956" s="99"/>
      <c r="O956" s="99"/>
      <c r="R956" s="99"/>
      <c r="S956" s="99"/>
      <c r="Z956" s="99"/>
      <c r="AA956" s="99"/>
      <c r="AI956" s="99"/>
      <c r="AJ956" s="99"/>
    </row>
    <row r="957" spans="2:36">
      <c r="B957" s="98"/>
      <c r="C957" s="99"/>
      <c r="F957" s="100"/>
      <c r="J957" s="99"/>
      <c r="K957" s="99"/>
      <c r="O957" s="99"/>
      <c r="R957" s="99"/>
      <c r="S957" s="99"/>
      <c r="Z957" s="99"/>
      <c r="AA957" s="99"/>
      <c r="AI957" s="99"/>
      <c r="AJ957" s="99"/>
    </row>
    <row r="958" spans="2:36">
      <c r="B958" s="98"/>
      <c r="C958" s="99"/>
      <c r="F958" s="100"/>
      <c r="J958" s="99"/>
      <c r="K958" s="99"/>
      <c r="O958" s="99"/>
      <c r="R958" s="99"/>
      <c r="S958" s="99"/>
      <c r="Z958" s="99"/>
      <c r="AA958" s="99"/>
      <c r="AI958" s="99"/>
      <c r="AJ958" s="99"/>
    </row>
    <row r="959" spans="2:36">
      <c r="B959" s="98"/>
      <c r="C959" s="99"/>
      <c r="F959" s="100"/>
      <c r="J959" s="99"/>
      <c r="K959" s="99"/>
      <c r="O959" s="99"/>
      <c r="R959" s="99"/>
      <c r="S959" s="99"/>
      <c r="Z959" s="99"/>
      <c r="AA959" s="99"/>
      <c r="AI959" s="99"/>
      <c r="AJ959" s="99"/>
    </row>
    <row r="960" spans="2:36">
      <c r="B960" s="98"/>
      <c r="C960" s="99"/>
      <c r="F960" s="100"/>
      <c r="J960" s="99"/>
      <c r="K960" s="99"/>
      <c r="O960" s="99"/>
      <c r="R960" s="99"/>
      <c r="S960" s="99"/>
      <c r="Z960" s="99"/>
      <c r="AA960" s="99"/>
      <c r="AI960" s="99"/>
      <c r="AJ960" s="99"/>
    </row>
    <row r="961" spans="2:36">
      <c r="B961" s="98"/>
      <c r="C961" s="99"/>
      <c r="F961" s="100"/>
      <c r="J961" s="99"/>
      <c r="K961" s="99"/>
      <c r="O961" s="99"/>
      <c r="R961" s="99"/>
      <c r="S961" s="99"/>
      <c r="Z961" s="99"/>
      <c r="AA961" s="99"/>
      <c r="AI961" s="99"/>
      <c r="AJ961" s="99"/>
    </row>
    <row r="962" spans="2:36">
      <c r="B962" s="98"/>
      <c r="C962" s="99"/>
      <c r="F962" s="100"/>
      <c r="J962" s="99"/>
      <c r="K962" s="99"/>
      <c r="O962" s="99"/>
      <c r="R962" s="99"/>
      <c r="S962" s="99"/>
      <c r="Z962" s="99"/>
      <c r="AA962" s="99"/>
      <c r="AI962" s="99"/>
      <c r="AJ962" s="99"/>
    </row>
    <row r="963" spans="2:36">
      <c r="B963" s="98"/>
      <c r="C963" s="99"/>
      <c r="F963" s="100"/>
      <c r="J963" s="99"/>
      <c r="K963" s="99"/>
      <c r="O963" s="99"/>
      <c r="R963" s="99"/>
      <c r="S963" s="99"/>
      <c r="Z963" s="99"/>
      <c r="AA963" s="99"/>
      <c r="AI963" s="99"/>
      <c r="AJ963" s="99"/>
    </row>
    <row r="964" spans="2:36">
      <c r="B964" s="98"/>
      <c r="C964" s="99"/>
      <c r="F964" s="100"/>
      <c r="J964" s="99"/>
      <c r="K964" s="99"/>
      <c r="O964" s="99"/>
      <c r="R964" s="99"/>
      <c r="S964" s="99"/>
      <c r="Z964" s="99"/>
      <c r="AA964" s="99"/>
      <c r="AI964" s="99"/>
      <c r="AJ964" s="99"/>
    </row>
    <row r="965" spans="2:36">
      <c r="B965" s="98"/>
      <c r="C965" s="99"/>
      <c r="F965" s="100"/>
      <c r="J965" s="99"/>
      <c r="K965" s="99"/>
      <c r="O965" s="99"/>
      <c r="R965" s="99"/>
      <c r="S965" s="99"/>
      <c r="Z965" s="99"/>
      <c r="AA965" s="99"/>
      <c r="AI965" s="99"/>
      <c r="AJ965" s="99"/>
    </row>
    <row r="966" spans="2:36">
      <c r="B966" s="98"/>
      <c r="C966" s="99"/>
      <c r="F966" s="100"/>
      <c r="J966" s="99"/>
      <c r="K966" s="99"/>
      <c r="O966" s="99"/>
      <c r="R966" s="99"/>
      <c r="S966" s="99"/>
      <c r="Z966" s="99"/>
      <c r="AA966" s="99"/>
      <c r="AI966" s="99"/>
      <c r="AJ966" s="99"/>
    </row>
    <row r="967" spans="2:36">
      <c r="B967" s="98"/>
      <c r="C967" s="99"/>
      <c r="F967" s="100"/>
      <c r="J967" s="99"/>
      <c r="K967" s="99"/>
      <c r="O967" s="99"/>
      <c r="R967" s="99"/>
      <c r="S967" s="99"/>
      <c r="Z967" s="99"/>
      <c r="AA967" s="99"/>
      <c r="AI967" s="99"/>
      <c r="AJ967" s="99"/>
    </row>
    <row r="968" spans="2:36">
      <c r="B968" s="98"/>
      <c r="C968" s="99"/>
      <c r="F968" s="100"/>
      <c r="J968" s="99"/>
      <c r="K968" s="99"/>
      <c r="O968" s="99"/>
      <c r="R968" s="99"/>
      <c r="S968" s="99"/>
      <c r="Z968" s="99"/>
      <c r="AA968" s="99"/>
      <c r="AI968" s="99"/>
      <c r="AJ968" s="99"/>
    </row>
    <row r="969" spans="2:36">
      <c r="B969" s="98"/>
      <c r="C969" s="99"/>
      <c r="F969" s="100"/>
      <c r="J969" s="99"/>
      <c r="K969" s="99"/>
      <c r="O969" s="99"/>
      <c r="R969" s="99"/>
      <c r="S969" s="99"/>
      <c r="Z969" s="99"/>
      <c r="AA969" s="99"/>
      <c r="AI969" s="99"/>
      <c r="AJ969" s="99"/>
    </row>
    <row r="970" spans="2:36">
      <c r="B970" s="98"/>
      <c r="C970" s="99"/>
      <c r="F970" s="100"/>
      <c r="J970" s="99"/>
      <c r="K970" s="99"/>
      <c r="O970" s="99"/>
      <c r="R970" s="99"/>
      <c r="S970" s="99"/>
      <c r="Z970" s="99"/>
      <c r="AA970" s="99"/>
      <c r="AI970" s="99"/>
      <c r="AJ970" s="99"/>
    </row>
    <row r="971" spans="2:36">
      <c r="B971" s="98"/>
      <c r="C971" s="99"/>
      <c r="F971" s="100"/>
      <c r="J971" s="99"/>
      <c r="K971" s="99"/>
      <c r="O971" s="99"/>
      <c r="R971" s="99"/>
      <c r="S971" s="99"/>
      <c r="Z971" s="99"/>
      <c r="AA971" s="99"/>
      <c r="AI971" s="99"/>
      <c r="AJ971" s="99"/>
    </row>
    <row r="972" spans="2:36">
      <c r="B972" s="98"/>
      <c r="C972" s="99"/>
      <c r="F972" s="100"/>
      <c r="J972" s="99"/>
      <c r="K972" s="99"/>
      <c r="O972" s="99"/>
      <c r="R972" s="99"/>
      <c r="S972" s="99"/>
      <c r="Z972" s="99"/>
      <c r="AA972" s="99"/>
      <c r="AI972" s="99"/>
      <c r="AJ972" s="99"/>
    </row>
    <row r="973" spans="2:36">
      <c r="B973" s="98"/>
      <c r="C973" s="99"/>
      <c r="F973" s="100"/>
      <c r="J973" s="99"/>
      <c r="K973" s="99"/>
      <c r="O973" s="99"/>
      <c r="R973" s="99"/>
      <c r="S973" s="99"/>
      <c r="Z973" s="99"/>
      <c r="AA973" s="99"/>
      <c r="AI973" s="99"/>
      <c r="AJ973" s="99"/>
    </row>
    <row r="974" spans="2:36">
      <c r="B974" s="98"/>
      <c r="C974" s="99"/>
      <c r="F974" s="100"/>
      <c r="J974" s="99"/>
      <c r="K974" s="99"/>
      <c r="O974" s="99"/>
      <c r="R974" s="99"/>
      <c r="S974" s="99"/>
      <c r="Z974" s="99"/>
      <c r="AA974" s="99"/>
      <c r="AI974" s="99"/>
      <c r="AJ974" s="99"/>
    </row>
    <row r="975" spans="2:36">
      <c r="B975" s="98"/>
      <c r="C975" s="99"/>
      <c r="F975" s="100"/>
      <c r="J975" s="99"/>
      <c r="K975" s="99"/>
      <c r="O975" s="99"/>
      <c r="R975" s="99"/>
      <c r="S975" s="99"/>
      <c r="Z975" s="99"/>
      <c r="AA975" s="99"/>
      <c r="AI975" s="99"/>
      <c r="AJ975" s="99"/>
    </row>
    <row r="976" spans="2:36">
      <c r="B976" s="98"/>
      <c r="C976" s="99"/>
      <c r="F976" s="100"/>
      <c r="J976" s="99"/>
      <c r="K976" s="99"/>
      <c r="O976" s="99"/>
      <c r="R976" s="99"/>
      <c r="S976" s="99"/>
      <c r="Z976" s="99"/>
      <c r="AA976" s="99"/>
      <c r="AI976" s="99"/>
      <c r="AJ976" s="99"/>
    </row>
    <row r="977" spans="2:36">
      <c r="B977" s="98"/>
      <c r="C977" s="99"/>
      <c r="F977" s="100"/>
      <c r="J977" s="99"/>
      <c r="K977" s="99"/>
      <c r="O977" s="99"/>
      <c r="R977" s="99"/>
      <c r="S977" s="99"/>
      <c r="Z977" s="99"/>
      <c r="AA977" s="99"/>
      <c r="AI977" s="99"/>
      <c r="AJ977" s="99"/>
    </row>
    <row r="978" spans="2:36">
      <c r="B978" s="98"/>
      <c r="C978" s="99"/>
      <c r="F978" s="100"/>
      <c r="J978" s="99"/>
      <c r="K978" s="99"/>
      <c r="O978" s="99"/>
      <c r="R978" s="99"/>
      <c r="S978" s="99"/>
      <c r="Z978" s="99"/>
      <c r="AA978" s="99"/>
      <c r="AI978" s="99"/>
      <c r="AJ978" s="99"/>
    </row>
    <row r="979" spans="2:36">
      <c r="B979" s="98"/>
      <c r="C979" s="99"/>
      <c r="F979" s="100"/>
      <c r="J979" s="99"/>
      <c r="K979" s="99"/>
      <c r="O979" s="99"/>
      <c r="R979" s="99"/>
      <c r="S979" s="99"/>
      <c r="Z979" s="99"/>
      <c r="AA979" s="99"/>
      <c r="AI979" s="99"/>
      <c r="AJ979" s="99"/>
    </row>
    <row r="980" spans="2:36">
      <c r="B980" s="98"/>
      <c r="C980" s="99"/>
      <c r="F980" s="100"/>
      <c r="J980" s="99"/>
      <c r="K980" s="99"/>
      <c r="O980" s="99"/>
      <c r="R980" s="99"/>
      <c r="S980" s="99"/>
      <c r="Z980" s="99"/>
      <c r="AA980" s="99"/>
      <c r="AI980" s="99"/>
      <c r="AJ980" s="99"/>
    </row>
    <row r="981" spans="2:36">
      <c r="B981" s="98"/>
      <c r="C981" s="99"/>
      <c r="F981" s="100"/>
      <c r="J981" s="99"/>
      <c r="K981" s="99"/>
      <c r="O981" s="99"/>
      <c r="R981" s="99"/>
      <c r="S981" s="99"/>
      <c r="Z981" s="99"/>
      <c r="AA981" s="99"/>
      <c r="AI981" s="99"/>
      <c r="AJ981" s="99"/>
    </row>
    <row r="982" spans="2:36">
      <c r="B982" s="98"/>
      <c r="C982" s="99"/>
      <c r="F982" s="100"/>
      <c r="J982" s="99"/>
      <c r="K982" s="99"/>
      <c r="O982" s="99"/>
      <c r="R982" s="99"/>
      <c r="S982" s="99"/>
      <c r="Z982" s="99"/>
      <c r="AA982" s="99"/>
      <c r="AI982" s="99"/>
      <c r="AJ982" s="99"/>
    </row>
    <row r="983" spans="2:36">
      <c r="B983" s="98"/>
      <c r="C983" s="99"/>
      <c r="F983" s="100"/>
      <c r="J983" s="99"/>
      <c r="K983" s="99"/>
      <c r="O983" s="99"/>
      <c r="R983" s="99"/>
      <c r="S983" s="99"/>
      <c r="Z983" s="99"/>
      <c r="AA983" s="99"/>
      <c r="AI983" s="99"/>
      <c r="AJ983" s="99"/>
    </row>
    <row r="984" spans="2:36">
      <c r="B984" s="98"/>
      <c r="C984" s="99"/>
      <c r="F984" s="100"/>
      <c r="J984" s="99"/>
      <c r="K984" s="99"/>
      <c r="O984" s="99"/>
      <c r="R984" s="99"/>
      <c r="S984" s="99"/>
      <c r="Z984" s="99"/>
      <c r="AA984" s="99"/>
      <c r="AI984" s="99"/>
      <c r="AJ984" s="99"/>
    </row>
    <row r="985" spans="2:36">
      <c r="B985" s="98"/>
      <c r="C985" s="99"/>
      <c r="F985" s="100"/>
      <c r="J985" s="99"/>
      <c r="K985" s="99"/>
      <c r="O985" s="99"/>
      <c r="R985" s="99"/>
      <c r="S985" s="99"/>
      <c r="Z985" s="99"/>
      <c r="AA985" s="99"/>
      <c r="AI985" s="99"/>
      <c r="AJ985" s="99"/>
    </row>
    <row r="986" spans="2:36">
      <c r="B986" s="98"/>
      <c r="C986" s="99"/>
      <c r="F986" s="100"/>
      <c r="J986" s="99"/>
      <c r="K986" s="99"/>
      <c r="O986" s="99"/>
      <c r="R986" s="99"/>
      <c r="S986" s="99"/>
      <c r="Z986" s="99"/>
      <c r="AA986" s="99"/>
      <c r="AI986" s="99"/>
      <c r="AJ986" s="99"/>
    </row>
    <row r="987" spans="2:36">
      <c r="B987" s="98"/>
      <c r="C987" s="99"/>
      <c r="F987" s="100"/>
      <c r="J987" s="99"/>
      <c r="K987" s="99"/>
      <c r="O987" s="99"/>
      <c r="R987" s="99"/>
      <c r="S987" s="99"/>
      <c r="Z987" s="99"/>
      <c r="AA987" s="99"/>
      <c r="AI987" s="99"/>
      <c r="AJ987" s="99"/>
    </row>
    <row r="988" spans="2:36">
      <c r="B988" s="98"/>
      <c r="C988" s="99"/>
      <c r="F988" s="100"/>
      <c r="J988" s="99"/>
      <c r="K988" s="99"/>
      <c r="O988" s="99"/>
      <c r="R988" s="99"/>
      <c r="S988" s="99"/>
      <c r="Z988" s="99"/>
      <c r="AA988" s="99"/>
      <c r="AI988" s="99"/>
      <c r="AJ988" s="99"/>
    </row>
    <row r="989" spans="2:36">
      <c r="B989" s="98"/>
      <c r="C989" s="99"/>
      <c r="F989" s="100"/>
      <c r="J989" s="99"/>
      <c r="K989" s="99"/>
      <c r="O989" s="99"/>
      <c r="R989" s="99"/>
      <c r="S989" s="99"/>
      <c r="Z989" s="99"/>
      <c r="AA989" s="99"/>
      <c r="AI989" s="99"/>
      <c r="AJ989" s="99"/>
    </row>
    <row r="990" spans="2:36">
      <c r="B990" s="98"/>
      <c r="C990" s="99"/>
      <c r="F990" s="100"/>
      <c r="J990" s="99"/>
      <c r="K990" s="99"/>
      <c r="O990" s="99"/>
      <c r="R990" s="99"/>
      <c r="S990" s="99"/>
      <c r="Z990" s="99"/>
      <c r="AA990" s="99"/>
      <c r="AI990" s="99"/>
      <c r="AJ990" s="99"/>
    </row>
    <row r="991" spans="2:36">
      <c r="B991" s="98"/>
      <c r="C991" s="99"/>
      <c r="F991" s="100"/>
      <c r="J991" s="99"/>
      <c r="K991" s="99"/>
      <c r="O991" s="99"/>
      <c r="R991" s="99"/>
      <c r="S991" s="99"/>
      <c r="Z991" s="99"/>
      <c r="AA991" s="99"/>
      <c r="AI991" s="99"/>
      <c r="AJ991" s="99"/>
    </row>
    <row r="992" spans="2:36">
      <c r="B992" s="98"/>
      <c r="C992" s="99"/>
      <c r="F992" s="100"/>
      <c r="J992" s="99"/>
      <c r="K992" s="99"/>
      <c r="O992" s="99"/>
      <c r="R992" s="99"/>
      <c r="S992" s="99"/>
      <c r="Z992" s="99"/>
      <c r="AA992" s="99"/>
      <c r="AI992" s="99"/>
      <c r="AJ992" s="99"/>
    </row>
    <row r="993" spans="2:36">
      <c r="B993" s="98"/>
      <c r="C993" s="99"/>
      <c r="F993" s="100"/>
      <c r="J993" s="99"/>
      <c r="K993" s="99"/>
      <c r="O993" s="99"/>
      <c r="R993" s="99"/>
      <c r="S993" s="99"/>
      <c r="Z993" s="99"/>
      <c r="AA993" s="99"/>
      <c r="AI993" s="99"/>
      <c r="AJ993" s="99"/>
    </row>
    <row r="994" spans="2:36">
      <c r="B994" s="98"/>
      <c r="C994" s="99"/>
      <c r="F994" s="100"/>
      <c r="J994" s="99"/>
      <c r="K994" s="99"/>
      <c r="O994" s="99"/>
      <c r="R994" s="99"/>
      <c r="S994" s="99"/>
      <c r="Z994" s="99"/>
      <c r="AA994" s="99"/>
      <c r="AI994" s="99"/>
      <c r="AJ994" s="99"/>
    </row>
    <row r="995" spans="2:36">
      <c r="B995" s="98"/>
      <c r="C995" s="99"/>
      <c r="F995" s="100"/>
      <c r="J995" s="99"/>
      <c r="K995" s="99"/>
      <c r="O995" s="99"/>
      <c r="R995" s="99"/>
      <c r="S995" s="99"/>
      <c r="Z995" s="99"/>
      <c r="AA995" s="99"/>
      <c r="AI995" s="99"/>
      <c r="AJ995" s="99"/>
    </row>
    <row r="996" spans="2:36">
      <c r="B996" s="98"/>
      <c r="C996" s="99"/>
      <c r="F996" s="100"/>
      <c r="J996" s="99"/>
      <c r="K996" s="99"/>
      <c r="O996" s="99"/>
      <c r="R996" s="99"/>
      <c r="S996" s="99"/>
      <c r="Z996" s="99"/>
      <c r="AA996" s="99"/>
      <c r="AI996" s="99"/>
      <c r="AJ996" s="99"/>
    </row>
    <row r="997" spans="2:36">
      <c r="B997" s="98"/>
      <c r="C997" s="99"/>
      <c r="F997" s="100"/>
      <c r="J997" s="99"/>
      <c r="K997" s="99"/>
      <c r="O997" s="99"/>
      <c r="R997" s="99"/>
      <c r="S997" s="99"/>
      <c r="Z997" s="99"/>
      <c r="AA997" s="99"/>
      <c r="AI997" s="99"/>
      <c r="AJ997" s="99"/>
    </row>
    <row r="998" spans="2:36">
      <c r="B998" s="98"/>
      <c r="C998" s="99"/>
      <c r="F998" s="100"/>
      <c r="J998" s="99"/>
      <c r="K998" s="99"/>
      <c r="O998" s="99"/>
      <c r="R998" s="99"/>
      <c r="S998" s="99"/>
      <c r="Z998" s="99"/>
      <c r="AA998" s="99"/>
      <c r="AI998" s="99"/>
      <c r="AJ998" s="99"/>
    </row>
    <row r="999" spans="2:36">
      <c r="B999" s="98"/>
      <c r="C999" s="99"/>
      <c r="F999" s="100"/>
      <c r="J999" s="99"/>
      <c r="K999" s="99"/>
      <c r="O999" s="99"/>
      <c r="R999" s="99"/>
      <c r="S999" s="99"/>
      <c r="Z999" s="99"/>
      <c r="AA999" s="99"/>
      <c r="AI999" s="99"/>
      <c r="AJ999" s="99"/>
    </row>
    <row r="1000" spans="2:36">
      <c r="B1000" s="98"/>
      <c r="C1000" s="99"/>
      <c r="F1000" s="100"/>
      <c r="J1000" s="99"/>
      <c r="K1000" s="99"/>
      <c r="O1000" s="99"/>
      <c r="R1000" s="99"/>
      <c r="S1000" s="99"/>
      <c r="Z1000" s="99"/>
      <c r="AA1000" s="99"/>
      <c r="AI1000" s="99"/>
      <c r="AJ1000" s="99"/>
    </row>
    <row r="1001" spans="2:36">
      <c r="B1001" s="98"/>
      <c r="C1001" s="99"/>
      <c r="F1001" s="100"/>
      <c r="J1001" s="99"/>
      <c r="K1001" s="99"/>
      <c r="O1001" s="99"/>
      <c r="R1001" s="99"/>
      <c r="S1001" s="99"/>
      <c r="Z1001" s="99"/>
      <c r="AA1001" s="99"/>
      <c r="AI1001" s="99"/>
      <c r="AJ1001" s="99"/>
    </row>
    <row r="1002" spans="2:36">
      <c r="B1002" s="98"/>
      <c r="C1002" s="99"/>
      <c r="F1002" s="100"/>
      <c r="J1002" s="99"/>
      <c r="K1002" s="99"/>
      <c r="O1002" s="99"/>
      <c r="R1002" s="99"/>
      <c r="S1002" s="99"/>
      <c r="Z1002" s="99"/>
      <c r="AA1002" s="99"/>
      <c r="AI1002" s="99"/>
      <c r="AJ1002" s="99"/>
    </row>
    <row r="1003" spans="2:36">
      <c r="B1003" s="98"/>
    </row>
    <row r="1004" spans="2:36">
      <c r="B1004" s="98"/>
    </row>
    <row r="1005" spans="2:36">
      <c r="B1005" s="98"/>
    </row>
    <row r="1006" spans="2:36">
      <c r="B1006" s="98"/>
    </row>
    <row r="1007" spans="2:36">
      <c r="B1007" s="98"/>
    </row>
    <row r="1008" spans="2:36">
      <c r="B1008" s="98"/>
    </row>
    <row r="1009" spans="2:2">
      <c r="B1009" s="98"/>
    </row>
    <row r="1010" spans="2:2">
      <c r="B1010" s="98"/>
    </row>
    <row r="1011" spans="2:2">
      <c r="B1011" s="98"/>
    </row>
    <row r="1012" spans="2:2">
      <c r="B1012" s="98"/>
    </row>
    <row r="1013" spans="2:2">
      <c r="B1013" s="98"/>
    </row>
    <row r="1014" spans="2:2">
      <c r="B1014" s="98"/>
    </row>
    <row r="1015" spans="2:2">
      <c r="B1015" s="98"/>
    </row>
    <row r="1016" spans="2:2">
      <c r="B1016" s="98"/>
    </row>
    <row r="1017" spans="2:2">
      <c r="B1017" s="98"/>
    </row>
    <row r="1018" spans="2:2">
      <c r="B1018" s="98"/>
    </row>
    <row r="1019" spans="2:2">
      <c r="B1019" s="98"/>
    </row>
    <row r="1020" spans="2:2">
      <c r="B1020" s="98"/>
    </row>
    <row r="1021" spans="2:2">
      <c r="B1021" s="98"/>
    </row>
    <row r="1022" spans="2:2">
      <c r="B1022" s="98"/>
    </row>
    <row r="1023" spans="2:2">
      <c r="B1023" s="98"/>
    </row>
    <row r="1024" spans="2:2">
      <c r="B1024" s="98"/>
    </row>
    <row r="1025" spans="2:2">
      <c r="B1025" s="98"/>
    </row>
    <row r="1026" spans="2:2">
      <c r="B1026" s="98"/>
    </row>
    <row r="1027" spans="2:2">
      <c r="B1027" s="98"/>
    </row>
    <row r="1028" spans="2:2">
      <c r="B1028" s="98"/>
    </row>
    <row r="1029" spans="2:2">
      <c r="B1029" s="98"/>
    </row>
    <row r="1030" spans="2:2">
      <c r="B1030" s="98"/>
    </row>
    <row r="1031" spans="2:2">
      <c r="B1031" s="98"/>
    </row>
    <row r="1032" spans="2:2">
      <c r="B1032" s="98"/>
    </row>
    <row r="1033" spans="2:2">
      <c r="B1033" s="98"/>
    </row>
    <row r="1034" spans="2:2">
      <c r="B1034" s="98"/>
    </row>
    <row r="1035" spans="2:2">
      <c r="B1035" s="98"/>
    </row>
    <row r="1036" spans="2:2">
      <c r="B1036" s="98"/>
    </row>
    <row r="1037" spans="2:2">
      <c r="B1037" s="98"/>
    </row>
    <row r="1038" spans="2:2">
      <c r="B1038" s="98"/>
    </row>
    <row r="1039" spans="2:2">
      <c r="B1039" s="98"/>
    </row>
    <row r="1040" spans="2:2">
      <c r="B1040" s="98"/>
    </row>
    <row r="1041" spans="2:2">
      <c r="B1041" s="98"/>
    </row>
    <row r="1042" spans="2:2">
      <c r="B1042" s="98"/>
    </row>
    <row r="1043" spans="2:2">
      <c r="B1043" s="98"/>
    </row>
    <row r="1044" spans="2:2">
      <c r="B1044" s="98"/>
    </row>
    <row r="1045" spans="2:2">
      <c r="B1045" s="98"/>
    </row>
    <row r="1046" spans="2:2">
      <c r="B1046" s="98"/>
    </row>
    <row r="1047" spans="2:2">
      <c r="B1047" s="98"/>
    </row>
    <row r="1048" spans="2:2">
      <c r="B1048" s="98"/>
    </row>
    <row r="1049" spans="2:2">
      <c r="B1049" s="98"/>
    </row>
    <row r="1050" spans="2:2">
      <c r="B1050" s="98"/>
    </row>
    <row r="1051" spans="2:2">
      <c r="B1051" s="98"/>
    </row>
    <row r="1052" spans="2:2">
      <c r="B1052" s="98"/>
    </row>
    <row r="1053" spans="2:2">
      <c r="B1053" s="98"/>
    </row>
    <row r="1054" spans="2:2">
      <c r="B1054" s="98"/>
    </row>
    <row r="1055" spans="2:2">
      <c r="B1055" s="98"/>
    </row>
    <row r="1056" spans="2:2">
      <c r="B1056" s="98"/>
    </row>
    <row r="1057" spans="2:2">
      <c r="B1057" s="98"/>
    </row>
    <row r="1058" spans="2:2">
      <c r="B1058" s="98"/>
    </row>
    <row r="1059" spans="2:2">
      <c r="B1059" s="98"/>
    </row>
    <row r="1060" spans="2:2">
      <c r="B1060" s="98"/>
    </row>
    <row r="1061" spans="2:2">
      <c r="B1061" s="98"/>
    </row>
    <row r="1062" spans="2:2">
      <c r="B1062" s="98"/>
    </row>
    <row r="1063" spans="2:2">
      <c r="B1063" s="98"/>
    </row>
    <row r="1064" spans="2:2">
      <c r="B1064" s="98"/>
    </row>
    <row r="1065" spans="2:2">
      <c r="B1065" s="98"/>
    </row>
    <row r="1066" spans="2:2">
      <c r="B1066" s="98"/>
    </row>
    <row r="1067" spans="2:2">
      <c r="B1067" s="98"/>
    </row>
    <row r="1068" spans="2:2">
      <c r="B1068" s="98"/>
    </row>
    <row r="1069" spans="2:2">
      <c r="B1069" s="98"/>
    </row>
    <row r="1070" spans="2:2">
      <c r="B1070" s="98"/>
    </row>
    <row r="1071" spans="2:2">
      <c r="B1071" s="98"/>
    </row>
    <row r="1072" spans="2:2">
      <c r="B1072" s="98"/>
    </row>
    <row r="1073" spans="2:2">
      <c r="B1073" s="98"/>
    </row>
    <row r="1074" spans="2:2">
      <c r="B1074" s="98"/>
    </row>
    <row r="1075" spans="2:2">
      <c r="B1075" s="98"/>
    </row>
    <row r="1076" spans="2:2">
      <c r="B1076" s="98"/>
    </row>
    <row r="1077" spans="2:2">
      <c r="B1077" s="98"/>
    </row>
    <row r="1078" spans="2:2">
      <c r="B1078" s="98"/>
    </row>
    <row r="1079" spans="2:2">
      <c r="B1079" s="98"/>
    </row>
    <row r="1080" spans="2:2">
      <c r="B1080" s="98"/>
    </row>
    <row r="1081" spans="2:2">
      <c r="B1081" s="98"/>
    </row>
    <row r="1082" spans="2:2">
      <c r="B1082" s="98"/>
    </row>
    <row r="1083" spans="2:2">
      <c r="B1083" s="98"/>
    </row>
    <row r="1084" spans="2:2">
      <c r="B1084" s="98"/>
    </row>
    <row r="1085" spans="2:2">
      <c r="B1085" s="98"/>
    </row>
    <row r="1086" spans="2:2">
      <c r="B1086" s="98"/>
    </row>
    <row r="1087" spans="2:2">
      <c r="B1087" s="98"/>
    </row>
    <row r="1088" spans="2:2">
      <c r="B1088" s="98"/>
    </row>
    <row r="1089" spans="2:2">
      <c r="B1089" s="98"/>
    </row>
    <row r="1090" spans="2:2">
      <c r="B1090" s="98"/>
    </row>
    <row r="1091" spans="2:2">
      <c r="B1091" s="98"/>
    </row>
    <row r="1092" spans="2:2">
      <c r="B1092" s="98"/>
    </row>
    <row r="1093" spans="2:2">
      <c r="B1093" s="98"/>
    </row>
    <row r="1094" spans="2:2">
      <c r="B1094" s="98"/>
    </row>
    <row r="1095" spans="2:2">
      <c r="B1095" s="98"/>
    </row>
    <row r="1096" spans="2:2">
      <c r="B1096" s="98"/>
    </row>
    <row r="1097" spans="2:2">
      <c r="B1097" s="98"/>
    </row>
    <row r="1098" spans="2:2">
      <c r="B1098" s="98"/>
    </row>
    <row r="1099" spans="2:2">
      <c r="B1099" s="98"/>
    </row>
    <row r="1100" spans="2:2">
      <c r="B1100" s="98"/>
    </row>
    <row r="1101" spans="2:2">
      <c r="B1101" s="98"/>
    </row>
    <row r="1102" spans="2:2">
      <c r="B1102" s="98"/>
    </row>
    <row r="1103" spans="2:2">
      <c r="B1103" s="98"/>
    </row>
    <row r="1104" spans="2:2">
      <c r="B1104" s="98"/>
    </row>
    <row r="1105" spans="2:2">
      <c r="B1105" s="98"/>
    </row>
    <row r="1106" spans="2:2">
      <c r="B1106" s="98"/>
    </row>
    <row r="1107" spans="2:2">
      <c r="B1107" s="98"/>
    </row>
    <row r="1108" spans="2:2">
      <c r="B1108" s="98"/>
    </row>
    <row r="1109" spans="2:2">
      <c r="B1109" s="98"/>
    </row>
    <row r="1110" spans="2:2">
      <c r="B1110" s="98"/>
    </row>
    <row r="1111" spans="2:2">
      <c r="B1111" s="98"/>
    </row>
    <row r="1112" spans="2:2">
      <c r="B1112" s="98"/>
    </row>
    <row r="1113" spans="2:2">
      <c r="B1113" s="98"/>
    </row>
    <row r="1114" spans="2:2">
      <c r="B1114" s="98"/>
    </row>
    <row r="1115" spans="2:2">
      <c r="B1115" s="98"/>
    </row>
    <row r="1116" spans="2:2">
      <c r="B1116" s="98"/>
    </row>
    <row r="1117" spans="2:2">
      <c r="B1117" s="98"/>
    </row>
    <row r="1118" spans="2:2">
      <c r="B1118" s="98"/>
    </row>
    <row r="1119" spans="2:2">
      <c r="B1119" s="98"/>
    </row>
    <row r="1120" spans="2:2">
      <c r="B1120" s="98"/>
    </row>
    <row r="1121" spans="2:2">
      <c r="B1121" s="98"/>
    </row>
    <row r="1122" spans="2:2">
      <c r="B1122" s="98"/>
    </row>
    <row r="1123" spans="2:2">
      <c r="B1123" s="98"/>
    </row>
  </sheetData>
  <sheetProtection password="CC39" sheet="1" objects="1" scenarios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Plan1">
    <tabColor rgb="FFFFFF00"/>
  </sheetPr>
  <dimension ref="A1:P22"/>
  <sheetViews>
    <sheetView workbookViewId="0">
      <selection activeCell="C22" sqref="C22"/>
    </sheetView>
  </sheetViews>
  <sheetFormatPr defaultRowHeight="15"/>
  <cols>
    <col min="1" max="1" width="9.140625" style="2"/>
    <col min="2" max="14" width="14.140625" customWidth="1"/>
  </cols>
  <sheetData>
    <row r="1" spans="1:14" ht="36.75" customHeight="1">
      <c r="A1" s="277" t="s">
        <v>119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</row>
    <row r="2" spans="1:14" s="2" customFormat="1" ht="1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4">
      <c r="A3" s="29" t="s">
        <v>118</v>
      </c>
      <c r="B3">
        <v>4</v>
      </c>
    </row>
    <row r="4" spans="1:14" s="2" customFormat="1"/>
    <row r="5" spans="1:14" s="2" customFormat="1"/>
    <row r="6" spans="1:14">
      <c r="B6" t="s">
        <v>115</v>
      </c>
      <c r="C6" t="s">
        <v>116</v>
      </c>
      <c r="D6" t="s">
        <v>117</v>
      </c>
      <c r="E6" t="s">
        <v>120</v>
      </c>
      <c r="F6" t="s">
        <v>121</v>
      </c>
      <c r="G6" t="s">
        <v>122</v>
      </c>
      <c r="H6" s="2" t="s">
        <v>123</v>
      </c>
      <c r="I6" s="2" t="s">
        <v>124</v>
      </c>
      <c r="J6" s="2" t="s">
        <v>125</v>
      </c>
      <c r="K6" s="2" t="s">
        <v>126</v>
      </c>
      <c r="L6" s="2" t="s">
        <v>151</v>
      </c>
      <c r="M6" s="2" t="s">
        <v>152</v>
      </c>
      <c r="N6" s="2" t="s">
        <v>153</v>
      </c>
    </row>
    <row r="7" spans="1:14">
      <c r="A7" s="2" t="s">
        <v>147</v>
      </c>
      <c r="B7" s="29" t="s">
        <v>129</v>
      </c>
      <c r="C7" s="29" t="s">
        <v>130</v>
      </c>
      <c r="D7" s="29" t="s">
        <v>132</v>
      </c>
      <c r="E7" s="29" t="s">
        <v>132</v>
      </c>
      <c r="F7" s="29" t="s">
        <v>56</v>
      </c>
      <c r="G7" s="29" t="s">
        <v>56</v>
      </c>
      <c r="H7" s="29" t="s">
        <v>56</v>
      </c>
      <c r="I7" s="29" t="s">
        <v>56</v>
      </c>
      <c r="J7" s="29" t="s">
        <v>56</v>
      </c>
      <c r="K7" s="29" t="s">
        <v>56</v>
      </c>
      <c r="L7" s="29" t="s">
        <v>56</v>
      </c>
      <c r="M7" s="29" t="s">
        <v>56</v>
      </c>
      <c r="N7" s="29" t="s">
        <v>56</v>
      </c>
    </row>
    <row r="8" spans="1:14">
      <c r="A8" s="2" t="s">
        <v>148</v>
      </c>
      <c r="B8">
        <f t="shared" ref="B8:N8" ca="1" si="0">IF(B7=$B$21,$B$22,IF(B7=$C$21,$C$22,IF(B7=$D$21,$D$22,IF(B7=$E$21,$E$22,IF(B7=$F$21,$F$22,IF(B7=$G$21,$G$22,IF(B7=$H$21,$H$22,IF(B7=$I$21,$I$22,IF(B7=$J$21,$J$22,IF(B7=$K$21,$K$22,IF(B7=$L$21,$L$22,IF(B7=$M$21,$M$22,IF(B7=$N$21,$N$22,IF(B7=$O$21,$O$22,IF(B7=$P$21,$P$22)))))))))))))))</f>
        <v>1</v>
      </c>
      <c r="C8" s="2">
        <f t="shared" ca="1" si="0"/>
        <v>0.7</v>
      </c>
      <c r="D8" s="2">
        <f t="shared" ca="1" si="0"/>
        <v>1.5</v>
      </c>
      <c r="E8" s="2">
        <f t="shared" ca="1" si="0"/>
        <v>1.5</v>
      </c>
      <c r="F8" s="2" t="b">
        <f t="shared" si="0"/>
        <v>0</v>
      </c>
      <c r="G8" s="2" t="b">
        <f t="shared" si="0"/>
        <v>0</v>
      </c>
      <c r="H8" s="2" t="b">
        <f t="shared" si="0"/>
        <v>0</v>
      </c>
      <c r="I8" s="2" t="b">
        <f t="shared" si="0"/>
        <v>0</v>
      </c>
      <c r="J8" s="2" t="b">
        <f t="shared" si="0"/>
        <v>0</v>
      </c>
      <c r="K8" s="2" t="b">
        <f t="shared" si="0"/>
        <v>0</v>
      </c>
      <c r="L8" s="2" t="b">
        <f t="shared" si="0"/>
        <v>0</v>
      </c>
      <c r="M8" s="2" t="b">
        <f t="shared" si="0"/>
        <v>0</v>
      </c>
      <c r="N8" s="2" t="b">
        <f t="shared" si="0"/>
        <v>0</v>
      </c>
    </row>
    <row r="9" spans="1:14" s="2" customFormat="1">
      <c r="A9" s="2" t="s">
        <v>149</v>
      </c>
      <c r="B9" s="29">
        <v>1</v>
      </c>
      <c r="C9" s="29">
        <v>2</v>
      </c>
      <c r="D9" s="29">
        <v>3</v>
      </c>
      <c r="E9" s="29"/>
      <c r="F9" s="29"/>
      <c r="G9" s="29"/>
      <c r="H9" s="29"/>
      <c r="I9" s="29"/>
      <c r="J9" s="29"/>
      <c r="K9" s="29"/>
      <c r="L9" s="29"/>
      <c r="M9" s="29"/>
      <c r="N9" s="29"/>
    </row>
    <row r="10" spans="1:14">
      <c r="A10" s="2" t="s">
        <v>150</v>
      </c>
      <c r="B10">
        <f t="shared" ref="B10:N10" ca="1" si="1">B8*B9</f>
        <v>1</v>
      </c>
      <c r="C10" s="2">
        <f t="shared" ca="1" si="1"/>
        <v>1.4</v>
      </c>
      <c r="D10" s="2">
        <f t="shared" ca="1" si="1"/>
        <v>4.5</v>
      </c>
      <c r="E10" s="2">
        <f t="shared" ca="1" si="1"/>
        <v>0</v>
      </c>
      <c r="F10" s="2">
        <f t="shared" si="1"/>
        <v>0</v>
      </c>
      <c r="G10" s="2">
        <f t="shared" si="1"/>
        <v>0</v>
      </c>
      <c r="H10" s="2">
        <f t="shared" si="1"/>
        <v>0</v>
      </c>
      <c r="I10" s="2">
        <f t="shared" si="1"/>
        <v>0</v>
      </c>
      <c r="J10" s="2">
        <f t="shared" si="1"/>
        <v>0</v>
      </c>
      <c r="K10" s="2">
        <f t="shared" si="1"/>
        <v>0</v>
      </c>
      <c r="L10" s="2">
        <f t="shared" si="1"/>
        <v>0</v>
      </c>
      <c r="M10" s="2">
        <f t="shared" si="1"/>
        <v>0</v>
      </c>
      <c r="N10" s="2">
        <f t="shared" si="1"/>
        <v>0</v>
      </c>
    </row>
    <row r="11" spans="1:14" s="2" customFormat="1"/>
    <row r="12" spans="1:14" s="2" customFormat="1">
      <c r="A12" s="2" t="s">
        <v>154</v>
      </c>
      <c r="D12" s="2">
        <f ca="1">SUM(10:10)</f>
        <v>6.9</v>
      </c>
    </row>
    <row r="13" spans="1:14" s="2" customFormat="1"/>
    <row r="14" spans="1:14" s="2" customFormat="1">
      <c r="A14" s="2" t="s">
        <v>155</v>
      </c>
    </row>
    <row r="15" spans="1:14" s="2" customFormat="1"/>
    <row r="16" spans="1:14" s="2" customFormat="1"/>
    <row r="17" spans="2:16" s="2" customFormat="1"/>
    <row r="18" spans="2:16" s="2" customFormat="1"/>
    <row r="20" spans="2:16" ht="15.75" thickBot="1"/>
    <row r="21" spans="2:16" ht="60.75" thickBot="1">
      <c r="B21" s="17" t="s">
        <v>128</v>
      </c>
      <c r="C21" s="8" t="s">
        <v>129</v>
      </c>
      <c r="D21" s="8" t="s">
        <v>130</v>
      </c>
      <c r="E21" s="8" t="s">
        <v>131</v>
      </c>
      <c r="F21" s="8" t="s">
        <v>132</v>
      </c>
      <c r="G21" s="8" t="s">
        <v>133</v>
      </c>
      <c r="H21" s="8" t="s">
        <v>134</v>
      </c>
      <c r="I21" s="8" t="s">
        <v>135</v>
      </c>
      <c r="J21" s="8" t="s">
        <v>136</v>
      </c>
      <c r="K21" s="8" t="s">
        <v>137</v>
      </c>
      <c r="L21" s="8" t="s">
        <v>138</v>
      </c>
      <c r="M21" s="8" t="s">
        <v>139</v>
      </c>
      <c r="N21" s="8" t="s">
        <v>140</v>
      </c>
      <c r="O21" s="8" t="s">
        <v>141</v>
      </c>
      <c r="P21" s="9" t="s">
        <v>142</v>
      </c>
    </row>
    <row r="22" spans="2:16">
      <c r="B22">
        <f ca="1">OFFSET('Tb- Conexões'!B2,'Perda de Carga'!$B$3+1,0)</f>
        <v>2</v>
      </c>
      <c r="C22" s="2">
        <f ca="1">OFFSET('Tb- Conexões'!C2,'Perda de Carga'!$B$3+1,0)</f>
        <v>1</v>
      </c>
      <c r="D22" s="2">
        <f ca="1">OFFSET('Tb- Conexões'!D2,'Perda de Carga'!$B$3+1,0)</f>
        <v>0.7</v>
      </c>
      <c r="E22" s="2">
        <f ca="1">OFFSET('Tb- Conexões'!E2,'Perda de Carga'!$B$3+1,0)</f>
        <v>0.5</v>
      </c>
      <c r="F22" s="2">
        <f ca="1">OFFSET('Tb- Conexões'!F2,'Perda de Carga'!$B$3+1,0)</f>
        <v>1.5</v>
      </c>
      <c r="G22" s="2">
        <f ca="1">OFFSET('Tb- Conexões'!G2,'Perda de Carga'!$B$3+1,0)</f>
        <v>4.5999999999999996</v>
      </c>
      <c r="H22" s="2">
        <f ca="1">OFFSET('Tb- Conexões'!H2,'Perda de Carga'!$B$3+1,0)</f>
        <v>0.6</v>
      </c>
      <c r="I22" s="2">
        <f ca="1">OFFSET('Tb- Conexões'!I2,'Perda de Carga'!$B$3+1,0)</f>
        <v>1.8</v>
      </c>
      <c r="J22" s="2">
        <f ca="1">OFFSET('Tb- Conexões'!J2,'Perda de Carga'!$B$3+1,0)</f>
        <v>1.4</v>
      </c>
      <c r="K22" s="2">
        <f ca="1">OFFSET('Tb- Conexões'!K2,'Perda de Carga'!$B$3+1,0)</f>
        <v>15.5</v>
      </c>
      <c r="L22" s="2">
        <f ca="1">OFFSET('Tb- Conexões'!L2,'Perda de Carga'!$B$3+1,0)</f>
        <v>4.9000000000000004</v>
      </c>
      <c r="M22" s="2">
        <f ca="1">OFFSET('Tb- Conexões'!M2,'Perda de Carga'!$B$3+1,0)</f>
        <v>7.4</v>
      </c>
      <c r="N22" s="2">
        <f ca="1">OFFSET('Tb- Conexões'!N2,'Perda de Carga'!$B$3+1,0)</f>
        <v>22</v>
      </c>
      <c r="O22" s="2">
        <f ca="1">OFFSET('Tb- Conexões'!O2,'Perda de Carga'!$B$3+1,0)</f>
        <v>0.4</v>
      </c>
      <c r="P22" s="2">
        <f ca="1">OFFSET('Tb- Conexões'!P2,'Perda de Carga'!$B$3+1,0)</f>
        <v>10.5</v>
      </c>
    </row>
  </sheetData>
  <sheetProtection password="CC39" sheet="1" objects="1" scenarios="1"/>
  <mergeCells count="1">
    <mergeCell ref="A1:M1"/>
  </mergeCells>
  <dataValidations disablePrompts="1" count="1">
    <dataValidation type="list" allowBlank="1" showInputMessage="1" showErrorMessage="1" promptTitle="Peça" prompt="Selecione a peça de utilização" sqref="B7:N7">
      <formula1>peças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3</vt:i4>
      </vt:variant>
    </vt:vector>
  </HeadingPairs>
  <TitlesOfParts>
    <vt:vector size="15" baseType="lpstr">
      <vt:lpstr>#Calc. Reserv. </vt:lpstr>
      <vt:lpstr>1. Calc. Reserv.</vt:lpstr>
      <vt:lpstr>2 . Calc. Ramais</vt:lpstr>
      <vt:lpstr>3. Calc. Pressão</vt:lpstr>
      <vt:lpstr>Graf - Diam.Proj</vt:lpstr>
      <vt:lpstr>Graf - Diam.Teoria</vt:lpstr>
      <vt:lpstr>Graf - Perda x Diam</vt:lpstr>
      <vt:lpstr>Graf - Perda</vt:lpstr>
      <vt:lpstr>Perda de Carga</vt:lpstr>
      <vt:lpstr>Tb- Reserv</vt:lpstr>
      <vt:lpstr>Tb- Conexões</vt:lpstr>
      <vt:lpstr>Tb - Aparelhos</vt:lpstr>
      <vt:lpstr>Diâmetro</vt:lpstr>
      <vt:lpstr>peças</vt:lpstr>
      <vt:lpstr>tipo_edificio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Waldir</dc:creator>
  <cp:lastModifiedBy>Daniel</cp:lastModifiedBy>
  <cp:lastPrinted>2015-11-05T12:22:19Z</cp:lastPrinted>
  <dcterms:created xsi:type="dcterms:W3CDTF">2015-08-29T11:06:22Z</dcterms:created>
  <dcterms:modified xsi:type="dcterms:W3CDTF">2015-12-11T19:50:29Z</dcterms:modified>
</cp:coreProperties>
</file>